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AbuOun, Manal (APHA)" reservationPassword="CE2A"/>
  <workbookPr defaultThemeVersion="124226"/>
  <mc:AlternateContent xmlns:mc="http://schemas.openxmlformats.org/markup-compatibility/2006">
    <mc:Choice Requires="x15">
      <x15ac:absPath xmlns:x15ac="http://schemas.microsoft.com/office/spreadsheetml/2010/11/ac" url="O:\OxfSeq Databases\Oxford combined AMR database\AMRDatabase_20200729\"/>
    </mc:Choice>
  </mc:AlternateContent>
  <bookViews>
    <workbookView xWindow="7335" yWindow="-45" windowWidth="16665" windowHeight="9780" tabRatio="741"/>
  </bookViews>
  <sheets>
    <sheet name="AMR_database_20200729" sheetId="1" r:id="rId1"/>
    <sheet name="Tetracycline genes" sheetId="12" r:id="rId2"/>
    <sheet name="Chloramphenicaol" sheetId="11" r:id="rId3"/>
    <sheet name="Colistin R" sheetId="2" r:id="rId4"/>
    <sheet name="betalactamase" sheetId="3" r:id="rId5"/>
    <sheet name="rmtase" sheetId="5" r:id="rId6"/>
    <sheet name="Integrase" sheetId="7" r:id="rId7"/>
    <sheet name="Sul variants" sheetId="8" r:id="rId8"/>
    <sheet name="pleuromutilin" sheetId="10" r:id="rId9"/>
    <sheet name="Quinolone variants" sheetId="9" r:id="rId10"/>
    <sheet name="length of Genes" sheetId="4" r:id="rId11"/>
    <sheet name="Summary of Genes &amp; Classes" sheetId="6" r:id="rId12"/>
    <sheet name="Deleted genes" sheetId="13" r:id="rId13"/>
  </sheets>
  <definedNames>
    <definedName name="_xlnm._FilterDatabase" localSheetId="0" hidden="1">AMR_database_20200729!$A$1:$T$2192</definedName>
    <definedName name="_xlnm._FilterDatabase" localSheetId="11" hidden="1">'Summary of Genes &amp; Classes'!$J:$J</definedName>
    <definedName name="_xlnm._FilterDatabase" localSheetId="1" hidden="1">'Tetracycline genes'!$A$1:$T$6</definedName>
    <definedName name="_GoBack" localSheetId="3">'Colistin R'!$G$2</definedName>
    <definedName name="_xlnm.Extract" localSheetId="0">'Summary of Genes &amp; Classes'!$E:$E</definedName>
    <definedName name="_xlnm.Extract" localSheetId="11">'Summary of Genes &amp; Classes'!$K:$K</definedName>
  </definedNames>
  <calcPr calcId="152511"/>
</workbook>
</file>

<file path=xl/calcChain.xml><?xml version="1.0" encoding="utf-8"?>
<calcChain xmlns="http://schemas.openxmlformats.org/spreadsheetml/2006/main">
  <c r="S6" i="13" l="1"/>
  <c r="R6" i="13"/>
  <c r="Q6" i="13"/>
  <c r="O6" i="13"/>
  <c r="K6" i="13"/>
  <c r="M6" i="13" s="1"/>
  <c r="K2144" i="1" l="1"/>
  <c r="K2145" i="1"/>
  <c r="K2146" i="1"/>
  <c r="M2146" i="1" s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Q2144" i="1" l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O2190" i="1"/>
  <c r="M2190" i="1"/>
  <c r="O2189" i="1"/>
  <c r="M2189" i="1"/>
  <c r="O2188" i="1"/>
  <c r="M2188" i="1"/>
  <c r="O2187" i="1"/>
  <c r="M2187" i="1"/>
  <c r="O2186" i="1"/>
  <c r="M2186" i="1"/>
  <c r="O2185" i="1"/>
  <c r="M2185" i="1"/>
  <c r="O2184" i="1"/>
  <c r="M2184" i="1"/>
  <c r="O2183" i="1"/>
  <c r="M2183" i="1"/>
  <c r="O2182" i="1"/>
  <c r="M2182" i="1"/>
  <c r="O2181" i="1"/>
  <c r="M2181" i="1"/>
  <c r="O2180" i="1"/>
  <c r="M2180" i="1"/>
  <c r="O2179" i="1"/>
  <c r="M2179" i="1"/>
  <c r="O2178" i="1"/>
  <c r="M2178" i="1"/>
  <c r="O2177" i="1"/>
  <c r="M2177" i="1"/>
  <c r="O2176" i="1"/>
  <c r="M2176" i="1"/>
  <c r="O2175" i="1"/>
  <c r="M2175" i="1"/>
  <c r="O2174" i="1"/>
  <c r="M2174" i="1"/>
  <c r="O2173" i="1"/>
  <c r="M2173" i="1"/>
  <c r="O2172" i="1"/>
  <c r="M2172" i="1"/>
  <c r="O2171" i="1"/>
  <c r="M2171" i="1"/>
  <c r="O2170" i="1"/>
  <c r="M2170" i="1"/>
  <c r="O2169" i="1"/>
  <c r="M2169" i="1"/>
  <c r="O2168" i="1"/>
  <c r="M2168" i="1"/>
  <c r="O2167" i="1"/>
  <c r="M2167" i="1"/>
  <c r="O2166" i="1"/>
  <c r="M2166" i="1"/>
  <c r="O2165" i="1"/>
  <c r="M2165" i="1"/>
  <c r="O2164" i="1"/>
  <c r="M2164" i="1"/>
  <c r="O2163" i="1"/>
  <c r="M2163" i="1"/>
  <c r="O2162" i="1"/>
  <c r="M2162" i="1"/>
  <c r="O2161" i="1"/>
  <c r="M2161" i="1"/>
  <c r="O2160" i="1"/>
  <c r="M2160" i="1"/>
  <c r="O2159" i="1"/>
  <c r="M2159" i="1"/>
  <c r="O2158" i="1"/>
  <c r="M2158" i="1"/>
  <c r="O2157" i="1"/>
  <c r="M2157" i="1"/>
  <c r="O2156" i="1"/>
  <c r="M2156" i="1"/>
  <c r="O2155" i="1"/>
  <c r="M2155" i="1"/>
  <c r="O2154" i="1"/>
  <c r="M2154" i="1"/>
  <c r="O2153" i="1"/>
  <c r="M2153" i="1"/>
  <c r="O2152" i="1"/>
  <c r="M2152" i="1"/>
  <c r="O2151" i="1"/>
  <c r="M2151" i="1"/>
  <c r="O2150" i="1"/>
  <c r="M2150" i="1"/>
  <c r="O2149" i="1"/>
  <c r="M2149" i="1"/>
  <c r="O2148" i="1"/>
  <c r="M2148" i="1"/>
  <c r="O2147" i="1"/>
  <c r="M2147" i="1"/>
  <c r="O2146" i="1"/>
  <c r="O2145" i="1"/>
  <c r="M2145" i="1"/>
  <c r="O2144" i="1"/>
  <c r="M2144" i="1"/>
  <c r="S3" i="12" l="1"/>
  <c r="R3" i="12"/>
  <c r="Q3" i="12"/>
  <c r="O3" i="12"/>
  <c r="K3" i="12"/>
  <c r="M3" i="12" s="1"/>
  <c r="S2143" i="1" l="1"/>
  <c r="R2143" i="1"/>
  <c r="Q2143" i="1"/>
  <c r="O2143" i="1"/>
  <c r="K2143" i="1"/>
  <c r="M2143" i="1" s="1"/>
  <c r="S2142" i="1"/>
  <c r="R2142" i="1"/>
  <c r="Q2142" i="1"/>
  <c r="O2142" i="1"/>
  <c r="K2142" i="1"/>
  <c r="M2142" i="1" s="1"/>
  <c r="S2141" i="1"/>
  <c r="R2141" i="1"/>
  <c r="Q2141" i="1"/>
  <c r="O2141" i="1"/>
  <c r="K2141" i="1"/>
  <c r="M2141" i="1" s="1"/>
  <c r="S2140" i="1"/>
  <c r="R2140" i="1"/>
  <c r="Q2140" i="1"/>
  <c r="O2140" i="1"/>
  <c r="K2140" i="1"/>
  <c r="M2140" i="1" s="1"/>
  <c r="S2139" i="1"/>
  <c r="R2139" i="1"/>
  <c r="Q2139" i="1"/>
  <c r="O2139" i="1"/>
  <c r="K2139" i="1"/>
  <c r="M2139" i="1" s="1"/>
  <c r="S2138" i="1"/>
  <c r="R2138" i="1"/>
  <c r="Q2138" i="1"/>
  <c r="O2138" i="1"/>
  <c r="K2138" i="1"/>
  <c r="M2138" i="1" s="1"/>
  <c r="S2137" i="1"/>
  <c r="R2137" i="1"/>
  <c r="Q2137" i="1"/>
  <c r="O2137" i="1"/>
  <c r="K2137" i="1"/>
  <c r="M2137" i="1" s="1"/>
  <c r="S2136" i="1"/>
  <c r="R2136" i="1"/>
  <c r="Q2136" i="1"/>
  <c r="O2136" i="1"/>
  <c r="K2136" i="1"/>
  <c r="M2136" i="1" s="1"/>
  <c r="S2135" i="1"/>
  <c r="R2135" i="1"/>
  <c r="Q2135" i="1"/>
  <c r="O2135" i="1"/>
  <c r="K2135" i="1"/>
  <c r="M2135" i="1" s="1"/>
  <c r="S2134" i="1"/>
  <c r="R2134" i="1"/>
  <c r="Q2134" i="1"/>
  <c r="O2134" i="1"/>
  <c r="K2134" i="1"/>
  <c r="M2134" i="1" s="1"/>
  <c r="S2133" i="1"/>
  <c r="R2133" i="1"/>
  <c r="Q2133" i="1"/>
  <c r="O2133" i="1"/>
  <c r="K2133" i="1"/>
  <c r="M2133" i="1" s="1"/>
  <c r="S2132" i="1"/>
  <c r="R2132" i="1"/>
  <c r="Q2132" i="1"/>
  <c r="O2132" i="1"/>
  <c r="K2132" i="1"/>
  <c r="M2132" i="1" s="1"/>
  <c r="S2131" i="1"/>
  <c r="R2131" i="1"/>
  <c r="Q2131" i="1"/>
  <c r="O2131" i="1"/>
  <c r="K2131" i="1"/>
  <c r="M2131" i="1" s="1"/>
  <c r="S2130" i="1"/>
  <c r="R2130" i="1"/>
  <c r="Q2130" i="1"/>
  <c r="O2130" i="1"/>
  <c r="K2130" i="1"/>
  <c r="M2130" i="1" s="1"/>
  <c r="S18" i="12"/>
  <c r="R18" i="12"/>
  <c r="Q18" i="12"/>
  <c r="O18" i="12"/>
  <c r="K18" i="12"/>
  <c r="M18" i="12" s="1"/>
  <c r="S17" i="12"/>
  <c r="R17" i="12"/>
  <c r="Q17" i="12"/>
  <c r="O17" i="12"/>
  <c r="K17" i="12"/>
  <c r="M17" i="12" s="1"/>
  <c r="S16" i="12"/>
  <c r="R16" i="12"/>
  <c r="Q16" i="12"/>
  <c r="O16" i="12"/>
  <c r="K16" i="12"/>
  <c r="M16" i="12" s="1"/>
  <c r="S15" i="12"/>
  <c r="R15" i="12"/>
  <c r="Q15" i="12"/>
  <c r="O15" i="12"/>
  <c r="K15" i="12"/>
  <c r="M15" i="12" s="1"/>
  <c r="Q5" i="12"/>
  <c r="R5" i="12"/>
  <c r="S5" i="12"/>
  <c r="Q6" i="12"/>
  <c r="R6" i="12"/>
  <c r="S6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Q14" i="12"/>
  <c r="R14" i="12"/>
  <c r="S14" i="12"/>
  <c r="S4" i="12"/>
  <c r="R4" i="12"/>
  <c r="Q4" i="12"/>
  <c r="O6" i="12"/>
  <c r="O7" i="12"/>
  <c r="O8" i="12"/>
  <c r="O9" i="12"/>
  <c r="O10" i="12"/>
  <c r="O11" i="12"/>
  <c r="O12" i="12"/>
  <c r="O13" i="12"/>
  <c r="O14" i="12"/>
  <c r="O4" i="12"/>
  <c r="M14" i="12"/>
  <c r="K5" i="12"/>
  <c r="M5" i="12" s="1"/>
  <c r="K6" i="12"/>
  <c r="M6" i="12" s="1"/>
  <c r="K7" i="12"/>
  <c r="M7" i="12" s="1"/>
  <c r="K8" i="12"/>
  <c r="M8" i="12" s="1"/>
  <c r="K9" i="12"/>
  <c r="M9" i="12" s="1"/>
  <c r="K10" i="12"/>
  <c r="M10" i="12" s="1"/>
  <c r="K11" i="12"/>
  <c r="M11" i="12" s="1"/>
  <c r="K12" i="12"/>
  <c r="M12" i="12" s="1"/>
  <c r="K13" i="12"/>
  <c r="M13" i="12" s="1"/>
  <c r="K14" i="12"/>
  <c r="K4" i="12"/>
  <c r="M4" i="12" s="1"/>
  <c r="S3" i="13"/>
  <c r="R3" i="13"/>
  <c r="Q3" i="13"/>
  <c r="O3" i="13"/>
  <c r="M3" i="13"/>
  <c r="O5" i="12"/>
  <c r="S2" i="12"/>
  <c r="R2" i="12"/>
  <c r="Q2" i="12"/>
  <c r="O2" i="12"/>
  <c r="K2" i="12"/>
  <c r="M2" i="12" s="1"/>
  <c r="W3" i="6" l="1"/>
  <c r="W4" i="6"/>
  <c r="W5" i="6"/>
  <c r="W6" i="6"/>
  <c r="W7" i="6"/>
  <c r="W8" i="6"/>
  <c r="W9" i="6"/>
  <c r="W10" i="6"/>
  <c r="W11" i="6"/>
  <c r="W29" i="6"/>
  <c r="W12" i="6"/>
  <c r="W13" i="6"/>
  <c r="W14" i="6"/>
  <c r="W15" i="6"/>
  <c r="W16" i="6"/>
  <c r="W17" i="6"/>
  <c r="W18" i="6"/>
  <c r="W19" i="6"/>
  <c r="W20" i="6"/>
  <c r="W21" i="6"/>
  <c r="W2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W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" i="6"/>
  <c r="V4" i="6" l="1"/>
  <c r="W23" i="6"/>
  <c r="V21" i="6"/>
  <c r="V15" i="6"/>
  <c r="V13" i="6"/>
  <c r="V8" i="6"/>
  <c r="V22" i="6"/>
  <c r="V20" i="6"/>
  <c r="V18" i="6"/>
  <c r="V16" i="6"/>
  <c r="V14" i="6"/>
  <c r="V12" i="6"/>
  <c r="V11" i="6"/>
  <c r="V9" i="6"/>
  <c r="V7" i="6"/>
  <c r="V5" i="6"/>
  <c r="V3" i="6"/>
  <c r="V19" i="6"/>
  <c r="V17" i="6"/>
  <c r="V29" i="6"/>
  <c r="V10" i="6"/>
  <c r="V6" i="6"/>
  <c r="V2" i="6"/>
  <c r="V23" i="6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" i="6"/>
  <c r="K2129" i="1" l="1"/>
  <c r="M2129" i="1" l="1"/>
  <c r="O2129" i="1"/>
  <c r="Q2129" i="1"/>
  <c r="R2129" i="1"/>
  <c r="S2129" i="1"/>
  <c r="Q2128" i="1" l="1"/>
  <c r="Q2127" i="1"/>
  <c r="Q2126" i="1"/>
  <c r="Q2125" i="1"/>
  <c r="K2125" i="1"/>
  <c r="M2125" i="1" s="1"/>
  <c r="K2126" i="1"/>
  <c r="M2126" i="1" s="1"/>
  <c r="O2126" i="1"/>
  <c r="R2126" i="1"/>
  <c r="S2126" i="1"/>
  <c r="O2125" i="1"/>
  <c r="R2125" i="1"/>
  <c r="S2125" i="1"/>
  <c r="K2128" i="1" l="1"/>
  <c r="M2128" i="1" s="1"/>
  <c r="K2127" i="1"/>
  <c r="M2127" i="1" s="1"/>
  <c r="O2128" i="1"/>
  <c r="R2128" i="1"/>
  <c r="S2128" i="1"/>
  <c r="O2127" i="1"/>
  <c r="R2127" i="1"/>
  <c r="S2127" i="1"/>
  <c r="K2124" i="1" l="1"/>
  <c r="M2124" i="1" s="1"/>
  <c r="S2124" i="1"/>
  <c r="R2124" i="1"/>
  <c r="Q2124" i="1"/>
  <c r="O2124" i="1"/>
  <c r="Q2123" i="1" l="1"/>
  <c r="Q2122" i="1"/>
  <c r="Q2121" i="1"/>
  <c r="Q2120" i="1"/>
  <c r="Q2119" i="1"/>
  <c r="Q2118" i="1"/>
  <c r="Q2117" i="1"/>
  <c r="Q2116" i="1"/>
  <c r="Q2115" i="1"/>
  <c r="Q2113" i="1"/>
  <c r="Q2112" i="1"/>
  <c r="Q2110" i="1"/>
  <c r="Q2109" i="1"/>
  <c r="Q2108" i="1"/>
  <c r="Q2107" i="1"/>
  <c r="Q2106" i="1"/>
  <c r="Q2105" i="1"/>
  <c r="Q2104" i="1"/>
  <c r="Q2103" i="1"/>
  <c r="Q2102" i="1"/>
  <c r="Q2101" i="1"/>
  <c r="Q2100" i="1"/>
  <c r="Q2098" i="1"/>
  <c r="Q2097" i="1"/>
  <c r="Q2091" i="1"/>
  <c r="Q2090" i="1"/>
  <c r="Q2089" i="1"/>
  <c r="Q2088" i="1"/>
  <c r="Q2087" i="1"/>
  <c r="Q2086" i="1"/>
  <c r="Q2085" i="1"/>
  <c r="Q2084" i="1"/>
  <c r="Q2083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5" i="1"/>
  <c r="Q1594" i="1"/>
  <c r="Q1593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69" i="1"/>
  <c r="Q1268" i="1"/>
  <c r="Q1265" i="1"/>
  <c r="Q1263" i="1"/>
  <c r="Q1262" i="1"/>
  <c r="Q1261" i="1"/>
  <c r="Q1260" i="1"/>
  <c r="Q1258" i="1"/>
  <c r="Q1256" i="1"/>
  <c r="Q1254" i="1"/>
  <c r="Q1253" i="1"/>
  <c r="Q1252" i="1"/>
  <c r="Q1251" i="1"/>
  <c r="Q1250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79" i="1"/>
  <c r="Q1076" i="1"/>
  <c r="Q1075" i="1"/>
  <c r="Q1072" i="1"/>
  <c r="Q1071" i="1"/>
  <c r="Q1061" i="1"/>
  <c r="Q1060" i="1"/>
  <c r="Q1059" i="1"/>
  <c r="Q1058" i="1"/>
  <c r="Q1057" i="1"/>
  <c r="Q1055" i="1"/>
  <c r="Q1054" i="1"/>
  <c r="Q1053" i="1"/>
  <c r="Q1052" i="1"/>
  <c r="Q1051" i="1"/>
  <c r="Q1050" i="1"/>
  <c r="Q1049" i="1"/>
  <c r="Q1048" i="1"/>
  <c r="Q1047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7" i="1"/>
  <c r="Q1026" i="1"/>
  <c r="Q1025" i="1"/>
  <c r="Q1024" i="1"/>
  <c r="Q1023" i="1"/>
  <c r="Q1022" i="1"/>
  <c r="Q1020" i="1"/>
  <c r="Q1019" i="1"/>
  <c r="Q1018" i="1"/>
  <c r="Q1017" i="1"/>
  <c r="Q1016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0" i="1"/>
  <c r="Q889" i="1"/>
  <c r="Q888" i="1"/>
  <c r="Q887" i="1"/>
  <c r="Q886" i="1"/>
  <c r="Q885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0" i="1"/>
  <c r="Q779" i="1"/>
  <c r="Q778" i="1"/>
  <c r="Q777" i="1"/>
  <c r="Q776" i="1"/>
  <c r="Q775" i="1"/>
  <c r="Q774" i="1"/>
  <c r="Q773" i="1"/>
  <c r="Q772" i="1"/>
  <c r="Q771" i="1"/>
  <c r="Q769" i="1"/>
  <c r="Q768" i="1"/>
  <c r="Q767" i="1"/>
  <c r="Q766" i="1"/>
  <c r="Q765" i="1"/>
  <c r="Q764" i="1"/>
  <c r="Q763" i="1"/>
  <c r="Q762" i="1"/>
  <c r="Q761" i="1"/>
  <c r="Q760" i="1"/>
  <c r="Q759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39" i="1"/>
  <c r="Q738" i="1"/>
  <c r="Q737" i="1"/>
  <c r="Q736" i="1"/>
  <c r="Q735" i="1"/>
  <c r="Q734" i="1"/>
  <c r="Q733" i="1"/>
  <c r="Q732" i="1"/>
  <c r="Q731" i="1"/>
  <c r="Q730" i="1"/>
  <c r="Q729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7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3" i="1"/>
  <c r="Q640" i="1"/>
  <c r="Q639" i="1"/>
  <c r="Q638" i="1"/>
  <c r="Q637" i="1"/>
  <c r="Q636" i="1"/>
  <c r="Q635" i="1"/>
  <c r="Q634" i="1"/>
  <c r="Q633" i="1"/>
  <c r="Q632" i="1"/>
  <c r="Q631" i="1"/>
  <c r="Q625" i="1"/>
  <c r="Q624" i="1"/>
  <c r="Q623" i="1"/>
  <c r="Q622" i="1"/>
  <c r="Q621" i="1"/>
  <c r="Q620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6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2" i="1"/>
  <c r="Q251" i="1"/>
  <c r="Q250" i="1"/>
  <c r="Q249" i="1"/>
  <c r="Q248" i="1"/>
  <c r="Q247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3" i="1"/>
  <c r="Q162" i="1"/>
  <c r="Q161" i="1"/>
  <c r="Q160" i="1"/>
  <c r="Q159" i="1"/>
  <c r="Q158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123" i="1"/>
  <c r="M2123" i="1" s="1"/>
  <c r="S2123" i="1"/>
  <c r="R2123" i="1"/>
  <c r="O2123" i="1"/>
  <c r="R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Q157" i="1"/>
  <c r="Q164" i="1"/>
  <c r="Q253" i="1"/>
  <c r="Q271" i="1"/>
  <c r="Q272" i="1"/>
  <c r="Q321" i="1"/>
  <c r="Q342" i="1"/>
  <c r="Q347" i="1"/>
  <c r="Q435" i="1"/>
  <c r="Q436" i="1"/>
  <c r="Q450" i="1"/>
  <c r="Q508" i="1"/>
  <c r="Q529" i="1"/>
  <c r="Q530" i="1"/>
  <c r="Q531" i="1"/>
  <c r="Q532" i="1"/>
  <c r="Q619" i="1"/>
  <c r="Q626" i="1"/>
  <c r="Q627" i="1"/>
  <c r="Q628" i="1"/>
  <c r="Q629" i="1"/>
  <c r="Q630" i="1"/>
  <c r="Q641" i="1"/>
  <c r="Q642" i="1"/>
  <c r="Q644" i="1"/>
  <c r="Q645" i="1"/>
  <c r="Q646" i="1"/>
  <c r="Q647" i="1"/>
  <c r="Q708" i="1"/>
  <c r="Q728" i="1"/>
  <c r="Q740" i="1"/>
  <c r="Q799" i="1"/>
  <c r="Q800" i="1"/>
  <c r="Q801" i="1"/>
  <c r="Q802" i="1"/>
  <c r="Q891" i="1"/>
  <c r="Q906" i="1"/>
  <c r="Q962" i="1"/>
  <c r="Q1021" i="1"/>
  <c r="Q1028" i="1"/>
  <c r="Q1046" i="1"/>
  <c r="Q1062" i="1"/>
  <c r="Q1063" i="1"/>
  <c r="Q1064" i="1"/>
  <c r="Q1065" i="1"/>
  <c r="Q1066" i="1"/>
  <c r="Q1067" i="1"/>
  <c r="Q1068" i="1"/>
  <c r="Q1069" i="1"/>
  <c r="Q1070" i="1"/>
  <c r="Q1073" i="1"/>
  <c r="Q1074" i="1"/>
  <c r="Q1077" i="1"/>
  <c r="Q1078" i="1"/>
  <c r="Q1080" i="1"/>
  <c r="Q1081" i="1"/>
  <c r="Q1121" i="1"/>
  <c r="Q1184" i="1"/>
  <c r="Q1234" i="1"/>
  <c r="Q1248" i="1"/>
  <c r="Q1249" i="1"/>
  <c r="Q1257" i="1"/>
  <c r="Q1259" i="1"/>
  <c r="Q1264" i="1"/>
  <c r="Q1266" i="1"/>
  <c r="Q1267" i="1"/>
  <c r="Q1270" i="1"/>
  <c r="Q1287" i="1"/>
  <c r="Q1310" i="1"/>
  <c r="Q1578" i="1"/>
  <c r="Q1592" i="1"/>
  <c r="Q2025" i="1"/>
  <c r="Q2067" i="1"/>
  <c r="Q2082" i="1"/>
  <c r="Q2093" i="1"/>
  <c r="Q2094" i="1"/>
  <c r="Q2095" i="1"/>
  <c r="Q2096" i="1"/>
  <c r="Q2099" i="1"/>
  <c r="Q2111" i="1"/>
  <c r="Q2114" i="1"/>
  <c r="K2015" i="1" l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6" i="1"/>
  <c r="K1947" i="1"/>
  <c r="K1948" i="1"/>
  <c r="K1949" i="1"/>
  <c r="K1945" i="1"/>
  <c r="O2122" i="1"/>
  <c r="K2122" i="1"/>
  <c r="M2122" i="1" s="1"/>
  <c r="O17" i="3" l="1"/>
  <c r="M17" i="3"/>
  <c r="K17" i="3"/>
  <c r="O16" i="3"/>
  <c r="K16" i="3"/>
  <c r="M16" i="3" s="1"/>
  <c r="O15" i="3"/>
  <c r="K15" i="3"/>
  <c r="M15" i="3" s="1"/>
  <c r="O7" i="11"/>
  <c r="M7" i="11"/>
  <c r="K7" i="11"/>
  <c r="O6" i="11"/>
  <c r="K6" i="11"/>
  <c r="M6" i="11" s="1"/>
  <c r="O5" i="11"/>
  <c r="M5" i="11"/>
  <c r="K5" i="11"/>
  <c r="O2121" i="1"/>
  <c r="K2121" i="1"/>
  <c r="M2121" i="1" s="1"/>
  <c r="O2120" i="1"/>
  <c r="K2120" i="1"/>
  <c r="M2120" i="1" s="1"/>
  <c r="O2119" i="1"/>
  <c r="K2119" i="1"/>
  <c r="M2119" i="1" s="1"/>
  <c r="O2118" i="1"/>
  <c r="K2118" i="1"/>
  <c r="M2118" i="1" s="1"/>
  <c r="O2117" i="1"/>
  <c r="K2117" i="1"/>
  <c r="M2117" i="1" s="1"/>
  <c r="O2116" i="1"/>
  <c r="K2116" i="1"/>
  <c r="M2116" i="1" s="1"/>
  <c r="O2115" i="1" l="1"/>
  <c r="K2115" i="1"/>
  <c r="M2115" i="1" s="1"/>
  <c r="O4" i="11"/>
  <c r="K4" i="11"/>
  <c r="M4" i="11" s="1"/>
  <c r="O2114" i="1" l="1"/>
  <c r="K2114" i="1"/>
  <c r="M2114" i="1" s="1"/>
  <c r="O2113" i="1"/>
  <c r="K2113" i="1"/>
  <c r="M2113" i="1" s="1"/>
  <c r="O2112" i="1"/>
  <c r="K2112" i="1"/>
  <c r="M2112" i="1" s="1"/>
  <c r="O2111" i="1"/>
  <c r="K2111" i="1"/>
  <c r="M2111" i="1" s="1"/>
  <c r="O2110" i="1"/>
  <c r="K2110" i="1"/>
  <c r="M2110" i="1" s="1"/>
  <c r="O2109" i="1"/>
  <c r="K2109" i="1"/>
  <c r="M2109" i="1" s="1"/>
  <c r="O2108" i="1"/>
  <c r="K2108" i="1"/>
  <c r="M2108" i="1" s="1"/>
  <c r="O2107" i="1"/>
  <c r="K2107" i="1"/>
  <c r="M2107" i="1" s="1"/>
  <c r="O2106" i="1"/>
  <c r="K2106" i="1"/>
  <c r="M2106" i="1" s="1"/>
  <c r="O2105" i="1"/>
  <c r="K2105" i="1"/>
  <c r="M2105" i="1" s="1"/>
  <c r="O2104" i="1"/>
  <c r="K2104" i="1"/>
  <c r="M2104" i="1" s="1"/>
  <c r="O2103" i="1"/>
  <c r="K2103" i="1"/>
  <c r="M2103" i="1" s="1"/>
  <c r="O2102" i="1"/>
  <c r="K2102" i="1"/>
  <c r="M2102" i="1" s="1"/>
  <c r="O2101" i="1"/>
  <c r="K2101" i="1"/>
  <c r="M2101" i="1" s="1"/>
  <c r="O2100" i="1"/>
  <c r="K2100" i="1"/>
  <c r="M2100" i="1" s="1"/>
  <c r="O2099" i="1"/>
  <c r="K2099" i="1"/>
  <c r="M2099" i="1" s="1"/>
  <c r="O2098" i="1"/>
  <c r="K2098" i="1"/>
  <c r="M2098" i="1" s="1"/>
  <c r="O2097" i="1"/>
  <c r="K2097" i="1"/>
  <c r="M2097" i="1" s="1"/>
  <c r="O2096" i="1"/>
  <c r="K2096" i="1"/>
  <c r="M2096" i="1" s="1"/>
  <c r="O2095" i="1"/>
  <c r="K2095" i="1"/>
  <c r="M2095" i="1" s="1"/>
  <c r="O2094" i="1"/>
  <c r="K2094" i="1"/>
  <c r="M2094" i="1" s="1"/>
  <c r="O2093" i="1"/>
  <c r="K2093" i="1"/>
  <c r="M2093" i="1" s="1"/>
  <c r="O2092" i="1"/>
  <c r="K2092" i="1"/>
  <c r="M2092" i="1" s="1"/>
  <c r="O2091" i="1"/>
  <c r="K2091" i="1"/>
  <c r="M2091" i="1" s="1"/>
  <c r="O2090" i="1"/>
  <c r="K2090" i="1"/>
  <c r="M2090" i="1" s="1"/>
  <c r="O2089" i="1"/>
  <c r="K2089" i="1"/>
  <c r="M2089" i="1" s="1"/>
  <c r="O2088" i="1"/>
  <c r="K2088" i="1"/>
  <c r="M2088" i="1" s="1"/>
  <c r="O2087" i="1"/>
  <c r="K2087" i="1"/>
  <c r="M2087" i="1" s="1"/>
  <c r="O2086" i="1"/>
  <c r="K2086" i="1"/>
  <c r="M2086" i="1" s="1"/>
  <c r="O2085" i="1"/>
  <c r="K2085" i="1"/>
  <c r="M2085" i="1" s="1"/>
  <c r="O2084" i="1"/>
  <c r="K2084" i="1"/>
  <c r="M2084" i="1" s="1"/>
  <c r="O2083" i="1"/>
  <c r="K2083" i="1"/>
  <c r="M2083" i="1" s="1"/>
  <c r="O2082" i="1"/>
  <c r="K2082" i="1"/>
  <c r="M2082" i="1" s="1"/>
  <c r="O2081" i="1"/>
  <c r="K2081" i="1"/>
  <c r="M2081" i="1" s="1"/>
  <c r="O2080" i="1"/>
  <c r="K2080" i="1"/>
  <c r="M2080" i="1" s="1"/>
  <c r="O42" i="9"/>
  <c r="K42" i="9"/>
  <c r="M42" i="9" s="1"/>
  <c r="O41" i="9"/>
  <c r="K41" i="9"/>
  <c r="M41" i="9" s="1"/>
  <c r="O40" i="9"/>
  <c r="M40" i="9"/>
  <c r="K40" i="9"/>
  <c r="O39" i="9"/>
  <c r="K39" i="9"/>
  <c r="M39" i="9" s="1"/>
  <c r="O38" i="9"/>
  <c r="K38" i="9"/>
  <c r="M38" i="9" s="1"/>
  <c r="O37" i="9"/>
  <c r="K37" i="9"/>
  <c r="M37" i="9" s="1"/>
  <c r="O36" i="9"/>
  <c r="M36" i="9"/>
  <c r="K36" i="9"/>
  <c r="O35" i="9"/>
  <c r="K35" i="9"/>
  <c r="M35" i="9" s="1"/>
  <c r="O34" i="9"/>
  <c r="K34" i="9"/>
  <c r="M34" i="9" s="1"/>
  <c r="O33" i="9"/>
  <c r="K33" i="9"/>
  <c r="M33" i="9" s="1"/>
  <c r="O32" i="9"/>
  <c r="M32" i="9"/>
  <c r="K32" i="9"/>
  <c r="O31" i="9"/>
  <c r="K31" i="9"/>
  <c r="M31" i="9" s="1"/>
  <c r="O30" i="9"/>
  <c r="K30" i="9"/>
  <c r="M30" i="9" s="1"/>
  <c r="O29" i="9"/>
  <c r="K29" i="9"/>
  <c r="M29" i="9" s="1"/>
  <c r="O28" i="9"/>
  <c r="M28" i="9"/>
  <c r="K28" i="9"/>
  <c r="O27" i="9"/>
  <c r="K27" i="9"/>
  <c r="M27" i="9" s="1"/>
  <c r="O26" i="9"/>
  <c r="K26" i="9"/>
  <c r="M26" i="9" s="1"/>
  <c r="O25" i="9"/>
  <c r="K25" i="9"/>
  <c r="M25" i="9" s="1"/>
  <c r="O24" i="9"/>
  <c r="M24" i="9"/>
  <c r="K24" i="9"/>
  <c r="O23" i="9"/>
  <c r="K23" i="9"/>
  <c r="M23" i="9" s="1"/>
  <c r="O22" i="9"/>
  <c r="K22" i="9"/>
  <c r="M22" i="9" s="1"/>
  <c r="O21" i="9"/>
  <c r="K21" i="9"/>
  <c r="M21" i="9" s="1"/>
  <c r="O20" i="9"/>
  <c r="M20" i="9"/>
  <c r="K20" i="9"/>
  <c r="O19" i="9"/>
  <c r="K19" i="9"/>
  <c r="M19" i="9" s="1"/>
  <c r="O18" i="9"/>
  <c r="K18" i="9"/>
  <c r="M18" i="9" s="1"/>
  <c r="O17" i="9"/>
  <c r="K17" i="9"/>
  <c r="M17" i="9" s="1"/>
  <c r="O16" i="9"/>
  <c r="M16" i="9"/>
  <c r="K16" i="9"/>
  <c r="O15" i="9"/>
  <c r="K15" i="9"/>
  <c r="M15" i="9" s="1"/>
  <c r="O14" i="9"/>
  <c r="K14" i="9"/>
  <c r="M14" i="9" s="1"/>
  <c r="O13" i="9"/>
  <c r="K13" i="9"/>
  <c r="M13" i="9" s="1"/>
  <c r="O12" i="9"/>
  <c r="M12" i="9"/>
  <c r="K12" i="9"/>
  <c r="O11" i="9"/>
  <c r="K11" i="9"/>
  <c r="M11" i="9" s="1"/>
  <c r="O10" i="9"/>
  <c r="K10" i="9"/>
  <c r="M10" i="9" s="1"/>
  <c r="O9" i="9"/>
  <c r="K9" i="9"/>
  <c r="M9" i="9" s="1"/>
  <c r="O8" i="9"/>
  <c r="M8" i="9"/>
  <c r="K8" i="9"/>
  <c r="K2060" i="1" l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44" i="1"/>
  <c r="K2038" i="1" l="1"/>
  <c r="K2039" i="1"/>
  <c r="K2040" i="1"/>
  <c r="K2041" i="1"/>
  <c r="K2042" i="1"/>
  <c r="K2043" i="1"/>
  <c r="K203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2010" i="1"/>
  <c r="M2030" i="1"/>
  <c r="M2033" i="1"/>
  <c r="M2024" i="1"/>
  <c r="M2028" i="1"/>
  <c r="M2036" i="1"/>
  <c r="M2017" i="1"/>
  <c r="M2025" i="1"/>
  <c r="M2035" i="1"/>
  <c r="M2026" i="1"/>
  <c r="M2022" i="1"/>
  <c r="M2031" i="1"/>
  <c r="M2034" i="1"/>
  <c r="M2016" i="1"/>
  <c r="M2019" i="1"/>
  <c r="M2029" i="1"/>
  <c r="M2027" i="1"/>
  <c r="M2023" i="1"/>
  <c r="M2020" i="1"/>
  <c r="M2021" i="1"/>
  <c r="M2032" i="1"/>
  <c r="M2018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2011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2012" i="1"/>
  <c r="M2013" i="1"/>
  <c r="M2014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2015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" i="1"/>
  <c r="O2079" i="1" l="1"/>
  <c r="M2079" i="1"/>
  <c r="O2078" i="1"/>
  <c r="M2078" i="1"/>
  <c r="O2077" i="1"/>
  <c r="M2077" i="1"/>
  <c r="O2076" i="1"/>
  <c r="M2076" i="1"/>
  <c r="M3" i="10"/>
  <c r="O3" i="10"/>
  <c r="M4" i="10"/>
  <c r="O4" i="10"/>
  <c r="M5" i="10"/>
  <c r="O5" i="10"/>
  <c r="O2" i="10"/>
  <c r="M2" i="10"/>
  <c r="K3" i="10"/>
  <c r="K4" i="10"/>
  <c r="K5" i="10"/>
  <c r="K2" i="10"/>
  <c r="M2061" i="1"/>
  <c r="M2060" i="1"/>
  <c r="M2056" i="1"/>
  <c r="M2057" i="1"/>
  <c r="M2058" i="1"/>
  <c r="M2059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O2075" i="1"/>
  <c r="M13" i="3"/>
  <c r="K13" i="3"/>
  <c r="O2067" i="1" l="1"/>
  <c r="O2068" i="1"/>
  <c r="O2069" i="1"/>
  <c r="O2070" i="1"/>
  <c r="O2071" i="1"/>
  <c r="O2072" i="1"/>
  <c r="O2073" i="1"/>
  <c r="O2074" i="1"/>
  <c r="K42" i="2"/>
  <c r="M42" i="2" s="1"/>
  <c r="K43" i="2"/>
  <c r="M43" i="2" s="1"/>
  <c r="K44" i="2"/>
  <c r="M44" i="2" s="1"/>
  <c r="K41" i="2"/>
  <c r="M41" i="2" s="1"/>
  <c r="M2044" i="1" l="1"/>
  <c r="M2052" i="1" l="1"/>
  <c r="M2053" i="1"/>
  <c r="M2054" i="1"/>
  <c r="M2055" i="1"/>
  <c r="M2051" i="1"/>
  <c r="O2066" i="1"/>
  <c r="K39" i="2"/>
  <c r="M39" i="2" s="1"/>
  <c r="O2051" i="1" l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G7" i="7" l="1"/>
  <c r="K4" i="7"/>
  <c r="M4" i="7"/>
  <c r="K5" i="7"/>
  <c r="M5" i="7" s="1"/>
  <c r="K6" i="7"/>
  <c r="M6" i="7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A222" i="6" l="1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2" i="6" l="1"/>
  <c r="G23" i="6"/>
  <c r="F5" i="6"/>
  <c r="F20" i="6"/>
  <c r="F16" i="6"/>
  <c r="F12" i="6"/>
  <c r="F8" i="6"/>
  <c r="F4" i="6"/>
  <c r="F19" i="6"/>
  <c r="F15" i="6"/>
  <c r="F11" i="6"/>
  <c r="F7" i="6"/>
  <c r="F3" i="6"/>
  <c r="F18" i="6"/>
  <c r="F14" i="6"/>
  <c r="F10" i="6"/>
  <c r="F6" i="6"/>
  <c r="F21" i="6"/>
  <c r="F17" i="6"/>
  <c r="F13" i="6"/>
  <c r="F9" i="6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 s="1"/>
  <c r="K1936" i="1"/>
  <c r="M1936" i="1" s="1"/>
  <c r="K1937" i="1"/>
  <c r="M1937" i="1" s="1"/>
  <c r="K1938" i="1"/>
  <c r="M1938" i="1" s="1"/>
  <c r="K1939" i="1"/>
  <c r="M1939" i="1" s="1"/>
  <c r="K1940" i="1"/>
  <c r="M1940" i="1" s="1"/>
  <c r="K1941" i="1"/>
  <c r="M1941" i="1" s="1"/>
  <c r="K1942" i="1"/>
  <c r="M1942" i="1" s="1"/>
  <c r="K1943" i="1"/>
  <c r="M1943" i="1" s="1"/>
  <c r="K1944" i="1"/>
  <c r="M1944" i="1" s="1"/>
  <c r="K1929" i="1"/>
  <c r="M1929" i="1" s="1"/>
  <c r="F23" i="6" l="1"/>
  <c r="O2045" i="1"/>
  <c r="O2046" i="1"/>
  <c r="O2047" i="1"/>
  <c r="O2048" i="1"/>
  <c r="O2049" i="1"/>
  <c r="O2050" i="1"/>
  <c r="M2050" i="1"/>
  <c r="M2049" i="1"/>
  <c r="M2048" i="1"/>
  <c r="M2047" i="1"/>
  <c r="M2046" i="1"/>
  <c r="M2045" i="1"/>
  <c r="K13" i="5"/>
  <c r="K14" i="5"/>
  <c r="M14" i="5" s="1"/>
  <c r="K15" i="5"/>
  <c r="M15" i="5" s="1"/>
  <c r="K16" i="5"/>
  <c r="M16" i="5" s="1"/>
  <c r="K17" i="5"/>
  <c r="K12" i="5"/>
  <c r="M12" i="5" s="1"/>
  <c r="M13" i="5"/>
  <c r="M17" i="5"/>
  <c r="H4" i="5"/>
  <c r="H10" i="5"/>
  <c r="H5" i="5"/>
  <c r="H6" i="5"/>
  <c r="H7" i="5"/>
  <c r="H9" i="5"/>
  <c r="H8" i="5"/>
  <c r="M2" i="5"/>
  <c r="O2044" i="1" l="1"/>
  <c r="K24" i="2"/>
  <c r="M24" i="2" s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2010" i="1"/>
  <c r="O2030" i="1"/>
  <c r="O2033" i="1"/>
  <c r="O2024" i="1"/>
  <c r="O2028" i="1"/>
  <c r="O2036" i="1"/>
  <c r="O2017" i="1"/>
  <c r="O2025" i="1"/>
  <c r="O2035" i="1"/>
  <c r="O2026" i="1"/>
  <c r="O2022" i="1"/>
  <c r="O2031" i="1"/>
  <c r="O2034" i="1"/>
  <c r="O2016" i="1"/>
  <c r="O2019" i="1"/>
  <c r="O2029" i="1"/>
  <c r="O2027" i="1"/>
  <c r="O2023" i="1"/>
  <c r="O2020" i="1"/>
  <c r="O2021" i="1"/>
  <c r="O2032" i="1"/>
  <c r="O2018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2011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2012" i="1"/>
  <c r="O2013" i="1"/>
  <c r="O2014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2015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37" i="1"/>
  <c r="O2038" i="1"/>
  <c r="O2039" i="1"/>
  <c r="O2040" i="1"/>
  <c r="O2041" i="1"/>
  <c r="O2042" i="1"/>
  <c r="O2043" i="1"/>
  <c r="O2" i="1"/>
  <c r="E16" i="4" l="1"/>
  <c r="E12" i="4"/>
  <c r="E8" i="4"/>
  <c r="E4" i="4"/>
  <c r="E7" i="4"/>
  <c r="E15" i="4"/>
  <c r="E14" i="4"/>
  <c r="E10" i="4"/>
  <c r="E6" i="4"/>
  <c r="E2" i="4"/>
  <c r="E11" i="4"/>
  <c r="E13" i="4"/>
  <c r="E9" i="4"/>
  <c r="E5" i="4"/>
  <c r="E1" i="4"/>
  <c r="E3" i="4"/>
  <c r="M2043" i="1"/>
  <c r="M2042" i="1"/>
  <c r="M2041" i="1"/>
  <c r="M2040" i="1"/>
  <c r="M2039" i="1"/>
  <c r="M2038" i="1"/>
  <c r="M2037" i="1"/>
  <c r="K11" i="3"/>
  <c r="M11" i="3" s="1"/>
  <c r="E18" i="4" l="1"/>
  <c r="K6" i="3"/>
  <c r="M6" i="3" s="1"/>
  <c r="K7" i="3"/>
  <c r="M7" i="3" s="1"/>
  <c r="K8" i="3"/>
  <c r="M8" i="3" s="1"/>
  <c r="K9" i="3"/>
  <c r="M9" i="3" s="1"/>
  <c r="K10" i="3"/>
  <c r="M10" i="3" s="1"/>
  <c r="K5" i="3"/>
  <c r="M5" i="3" s="1"/>
  <c r="M3" i="3"/>
  <c r="M2" i="3"/>
  <c r="M22" i="2" l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comments1.xml><?xml version="1.0" encoding="utf-8"?>
<comments xmlns="http://schemas.openxmlformats.org/spreadsheetml/2006/main">
  <authors>
    <author>AbuOun, Manal (APHA)</author>
  </authors>
  <commentList>
    <comment ref="U2122" authorId="0" shapeId="0">
      <text>
        <r>
          <rPr>
            <b/>
            <sz val="9"/>
            <color indexed="81"/>
            <rFont val="Tahoma"/>
            <family val="2"/>
          </rPr>
          <t>AbuOun, Manal (APHA):</t>
        </r>
        <r>
          <rPr>
            <sz val="9"/>
            <color indexed="81"/>
            <rFont val="Tahoma"/>
            <family val="2"/>
          </rPr>
          <t xml:space="preserve">
Original version
red underscore bases have been removed from database to allow abricate to pick the correct variant and not default to teA6 because it is the longest</t>
        </r>
      </text>
    </comment>
  </commentList>
</comments>
</file>

<file path=xl/comments2.xml><?xml version="1.0" encoding="utf-8"?>
<comments xmlns="http://schemas.openxmlformats.org/spreadsheetml/2006/main">
  <authors>
    <author>AbuOun, Manal (APHA)</author>
  </authors>
  <commentList>
    <comment ref="T3" authorId="0" shapeId="0">
      <text>
        <r>
          <rPr>
            <b/>
            <sz val="9"/>
            <color indexed="81"/>
            <rFont val="Tahoma"/>
            <family val="2"/>
          </rPr>
          <t>AbuOun, Manal (APHA):</t>
        </r>
        <r>
          <rPr>
            <sz val="9"/>
            <color indexed="81"/>
            <rFont val="Tahoma"/>
            <family val="2"/>
          </rPr>
          <t xml:space="preserve">
Original version
red underscore bases have been removed from database to allow abricate to pick the correct variant and not default to teA6 because it is the longest</t>
        </r>
      </text>
    </comment>
  </commentList>
</comments>
</file>

<file path=xl/comments3.xml><?xml version="1.0" encoding="utf-8"?>
<comments xmlns="http://schemas.openxmlformats.org/spreadsheetml/2006/main">
  <authors>
    <author>AbuOun, Manal (APHA)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Please select from column X.</t>
        </r>
      </text>
    </comment>
  </commentList>
</comments>
</file>

<file path=xl/sharedStrings.xml><?xml version="1.0" encoding="utf-8"?>
<sst xmlns="http://schemas.openxmlformats.org/spreadsheetml/2006/main" count="24132" uniqueCount="11486">
  <si>
    <t>original Order</t>
  </si>
  <si>
    <t>Order on Class-GeneName</t>
  </si>
  <si>
    <t>gene_family</t>
  </si>
  <si>
    <t>gene_name</t>
  </si>
  <si>
    <t>compatible_name</t>
  </si>
  <si>
    <t>accession_number_1</t>
  </si>
  <si>
    <t>nuc_sequence</t>
  </si>
  <si>
    <t>aa_sequence</t>
  </si>
  <si>
    <t>summary_resistance_class</t>
  </si>
  <si>
    <t>exclusively_chromosomal</t>
  </si>
  <si>
    <t>ACC</t>
  </si>
  <si>
    <t>ACC-1</t>
  </si>
  <si>
    <t>AJ133121</t>
  </si>
  <si>
    <t>ATGCAGAACACATTGAAGCTGTTATCCGTGATTACCTGTCTGGCAGCAACTGTCCAAGGTGCTCTGGCTGCTAATATCGATGAGAGCAAAATTAAAGACACCGTTGATGACCTGATCCAGCCGCTGATGCAGAAGAATAATATTCCCGGTATGTCGGTCGCAGTGACCGTCAACGGTAAAAACTACATTTATAACTATGGGTTAGCGGCAAAACAGCCTCAGCAGCCGGTTACGGAAAATACGTTATTTGAAGTGGGTTCGCTGAGTAAAACGTTTGCTGCCACCTTGGCGTCCTATGCGCAGG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TGAATATGGAGATTTTGGGTAACGAAGCTTATGGTATCAAAACCACCTCCAGCGACTTGTTACGCTACGTGCAAGCCAATATGGGGCAGTTAAAGCTTGATGCTAATGCCAAGATGCAACAGGCTCTGACAGCCACCCACACCGGCTATTTCAAATCGGGTGAGATTACTCAGGATCTGATGTGGGAGCAGCTGCCATATCCGGTTTCTCTGCCGAATTTGCTCACCGGTAACGATATGGCGATGACGAAAAGCGTGGCTACGCCGATTGTTCCGCCGTTACCGCCACAGGAAAATGTGTGGATTAATAAGACCGGATCAACTAACGGCTTCGGTGCCTATATTGCGTTTGTTCCTGCTAAGAAGATGGGGATCGTGATGCTGGCTAACAAAAACTACTCAATCGATCAGCGAGTGACGGTGGCGTATAAAATCCTGAGCTCATTGGAAGGGAATAAGTAG</t>
  </si>
  <si>
    <t>beta-lactams</t>
  </si>
  <si>
    <t>Same as old list</t>
  </si>
  <si>
    <t>ACC-2</t>
  </si>
  <si>
    <t>AF180952</t>
  </si>
  <si>
    <t>ATGCGTAAAAAAATGCAGAACACCTTGAAGCTGTTATCCGTGATTACCTGTCTGGCAGCAACTGCCCAAGGTGCTATGGCTGCCAATATCGATGAGAGCAAAATTAAAGACACCGTCGATGGCCTAATCCAGCCGCTGATGCAGAAGAATAATATTCCCGGTATGTCGGTCGCAGTGACCATCAGAGGTAGGAACTATATTTATAACTACGGGTTAGCGGCAAAACAGCCTCAGCAGCCGGTGACGGAAAATACGTTATTTGAAGTGGGTTCGCTGAGTAAAACGTTTGCTGCCATCTTGGCGTCCTATGCGCAGGCGAGCGGTAAGCTGTCTTTGGAGCAAAGCGTTAGCCACTATGTTCCAGAACTACGTGGCAGCAGCTTTGACCACGTTAGCGTACTCAATGTGGGTACGCATACCTCAGGTCTACAGCTGTTTATGCCGGAAGATATCAAGAACACCACACAGCTGATGACTTATCTAAAAGCATGGAAACCTGCTGATGCGGCTGGAACCCATCGCGTTTATTCCAATATCGGTACCGGTTTGCTAGGGATGATTGCGGCGAAAAGTCTGGGTGTGAGCTATGAAGATGCGATTGAGCAAACCATCCTTCCTCTATTAGGCATGAATCAAACCTACCTGAAGGTTCCGGCTGACCAGATGGAAAACTATGCGTGGGGCTACAACAAGAAAGATGAGCCAGTGCACGTCAATATGGAGATTTTGGGTAACGAAGCTTATGGTATCAAAACCACCTCCAGCGACTTGTTACGCTACGTGCAAGCCAATATGGGGCAGTTAAAGCTTGATGGTAATGCCAAGATCCAACATGCACTGACAGCCACCCACACCGGCTATTTCAAATCGGGTGAGATTACTCAGGATCTGATGTGGGAGCAGCTGCCATATCCAGTTTCTCTGCCGAATTTGCTCACCGGTAACGATATGGCGATGACGAAAAGCGTGGCTACGCCGATTGTTCCCCCGTTACCGCCACAGGAAAATGTGTGGATTAATAAGACCGGATCAACTAACGGCTTCGGTGCCTATATTGCGTTTGTTCCTGCTAAGAAGATGGGGATCGTGATGCTGGCTAACAAAAACTACTCAATCGATCAACGAGTGACGGTGGCGTATAAAATCCTGAGCTCGTTGGAAGTGAATAAGTAG</t>
  </si>
  <si>
    <t>ACC-3</t>
  </si>
  <si>
    <t>AF180958</t>
  </si>
  <si>
    <t>ATGCGTAAAAAAATGCAGAACACCTTGAAGATGTTATCCGTGATTACCTGTCTGGCTTTAACGGCTCAGGGTGCCATGGCGTCAGAAATGGATCAGGCCAAAATTAAAGACACCGTTGATAGCCTGATCCAGCCGCTGATGCAGAAGAATAATATTCCGGGCATGTCGGTGGCAGTTACGCTGAACGGTAAAAATTATATTTATAACTATGGCTTAGCCTCCAAACAGCCCCAGCAGCCCGTAACGGACAACACGCTATTTGAAGTTGGCTCGCTGAGCAAAACCTTTGCAGCGACGCTGGCGTCTTATGCACAGGTCAGCGGCAAGTTATCGCTGGATAAAAGCATTAGCCATTATGTTCCAGAACTGCGCGGCAGCAGCTTCGATCACATTAGCGTGCTGAATGCGGGAACGCATACCACAGGTTTAGCGCTGTTCATGCCTGAAGAAGTGAAAAACACCGATCAGCTGATGGCTTATCTGAAAGCGTGGAAACCCGCCGATCCTGCGGGGACTCACCGTGTTTATTCCAATATTGGTACCGGCTTGTTGGGCATGATTGCCGCGCAAAGCATGGGAATGACTTACGAAGATGCGATTGAGAAAACGCTCCTTCCGAAGTTGGGCATGACGCACACCTATCTTAATGTTCCAGCAGACCAAGCGGAAAATTATGCTTGGGGCTATAACAAAAAGAATGAGCCGATCCACGTTAATATGGAAGTGTTGGGCAACGAAGCCTATGGCATTAGAACCAATGCGAGTGACCTGATTCGCTATGTGCAAGCCAATATGGGGCAGCTAAAACTTGATGGAAATTCGACGCTGCAAAAAGCGCTCACCGACACGCATATCGGTTACTTCAAGTCAGGCAAAATCACTCAGGATCTGATGTGGGAACAGCTGCCATATCCGGTATCTCTGCCGGATCTGCTCACTGGCAACGATATGGCGATGACAAAAAGCGTTGCTACGCCGATTGTTCCACCGCTGCCACCACAGGAAAATGTATGGATTAACAAAACCGGTTCCACCAATGGTTTTGGTGCCTACATCGCATTTGTTCCGGCTAAAAAGATGGGTATCGTGATGCTGGCGAACAAGAACTACTCTATCGATCAGCGTGTAACG</t>
  </si>
  <si>
    <t>ACC-4</t>
  </si>
  <si>
    <t>EF504260</t>
  </si>
  <si>
    <t>ATGCAGAACACATTGAAGCTGTTATCCGTGATTACCTGTCTGGCAGCAACTGTCCAAGGTGCTCTGGCTGCTAATATCGATGAGAGCAAAATTAAAGACACCGTTGATGACCTGATCCAGCCGCTGATGCAGAAGAATAATATTCCCGGTATGTCGGTCGCAGTGACCGTCAACGGTAAAAACTACATTTATAACTATGGGTTAGCGGCAAAACAGCCTCAGCAGCCGGTTACGGAAAATACGTTATTTGAAGTGGGTTCGCTGAGTAAAACGTTTGCTGCCACCTTGGCGTCCTATGCGCAGG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GGAATATGGAGATTTTGGGTAACGAAGCTTATGGTATCAAAACCACCTCCAGCGACTTGTTACGCTACGTGCAAGCCAATATGGGGCAGTTAAAGCTTGATGCTAATGCCAAGATGCAACAGGCTCTGACAGCCACCCACACCGGCTATTTCAAATCGGGTGAGATTACTCAGGATCTGATGTGGGAGCAGCTGCCATATCCGGTTTCTCTGCCGAATTTGCTCACCGGTAACGATATGGCGATGACGAAAAGCGTGGCTACGCCGATTGTTCCGCCGTTACCGCCACAGGAAAATGTGTGGATTAATAAGACCGGATCAACTAACGGCTTCGGTGCCTATATTGCGTTTGTTCCTGCTAAGAAGATGGGGATCGTGATGCTGGCTAACAAAAACTACTCAATCGATCAGCGAGTGACGGTGGCGTATAAAATCCTGAGCTCATTGGAAGGGAATAAGTAG</t>
  </si>
  <si>
    <t>ACT</t>
  </si>
  <si>
    <t>ACT-1</t>
  </si>
  <si>
    <t>U58495</t>
  </si>
  <si>
    <t>ATGATGATGACTAAATCCCTTTGCTGCGCCCTGCTGCTCAGCACCTCCTGCTCGGTATTGGCTACCCCGATGTCAGAAAAACAGCTGGCTGAGGTGGTGGAACGGACCGTTACGCCGCTGATGAAAGCGCAGGCCATTCCGGGTATGGCGGTGGCGGTGATTTATGAGGGTCAGCCGCACTACTTCACCTTCGGTAAAGCCGATGTTGCGGCGAACAAACCTGTCACTCCACAAACCTTGTTCGAACTGGGTTCTATAAGTAAAACCTTCACCGGCGTACTCGGTGGCGATGCCATTGCTCGCGGTGAAATATCGCTGGGCGATCCGGTGACAAAATACTGGCCTGAGCTGACAGGCAAGCAGTGGCAGGGGATCCGCATGCTGGATCTGGCAACCTATACCGCAGGAGGTTTGCCGTTACAGGTACCGGATGAGGTCAAGGATAACGCCTCTCTGTTGCGCTTTTATCAAAACTGGCAGCCGCAGTGGAAGCCGGGCACCACGCGTCTTTACGCCAATGCCAGCATCGGTCTTTTTGGCGCGCTGGCGGTCAAACCTTCCGGCATGAGCTATGAGCAGGCCATAACGACGCGGGTCTTTAAGCCGCTCAAGCTGGACCATACGTGGATTAACGTTCCGAAAGCGGAAGAGGCGCATTACGCCTGGGGATACCGCGACGGTAAAGCAGTACACGTTTCGCCAGGAATGCTGGACGCTGAAGCCTATGGCGTAAAAACCAACGTGCAGGATATGGCAAGCTGGGTGATGGTCAACATGAAGCCGGACTCCCTTCAGGATAATTCACTCAGGAAAGGCCTTACCCTGGCGCAGTCTCGCTACTGGCGCGTGGGGGCCATGTATCAGGGGTTAGGCTGGGAAATGCTTAACTGGCCGGTCGATGCCAAAACCGTGGTTGAAGGTAGCGACAATAAGGTTGCACTGGCACCGCTGCCTGCGAGAGAAGTGAATCCACCAGCGCCCCCGGTCAACGCATCCTGGGTCCATAAAACAGGCTCTACCGGCGGGTTTGGCAGCTACGTGGCATTTATTCCTGAAAAGCAGCTCGGTATTGTGATGCTGGCAAATAAAAGCTATCCGAACCCGGCACGCGTTGAGGCGGCATACCGTATTTTGAGCGCGCTGTAG</t>
  </si>
  <si>
    <t>ACT-10</t>
  </si>
  <si>
    <t>JN848330</t>
  </si>
  <si>
    <t>ATGATGAAAAAATCCGTTTGCTGCGCCCTGCTGCTCAGCACCTCCTGCTCGGTATTGGCTGCCCCGATGTCAGAAAAACAGCTGGCTGAGGTGGTGGAACGTACCGTTACGCCGCTGATGAAAGCTCAGGCCATTCCGGGTATAGCGGTGGCGGTGATTTATCAGGGTCAGCCGCACTACTTTACCTTCGGTAAAGCCGATGTTGCGGCGAATAAACCTGTCACCCCACAAACCTTATTCGAGCTGGGCTCTATAAGTAAAACCTTCACCGGCGTACTCGGCGGCGATGCCATTGCTCGGGGTGAAATATCGCTGGGCGATCCGGTGACAAAATACTGGCCTGAGCTGACAGGCAAGCAGTGGAAGGGGATCCGCATGCTGGATCTGGCAACCTATACCGCAGGAGGTTTGCCGTTACAGGTACCGGATGAGGTCACGGATAACGCCTCTCTGCTGCGCTTTTATCAAAACTGGCAGCCGCAGTGGAAGCCGGGCACCACGCGTCTTTACGCCAACGCCAGCATCGGTCTTTTTGGCGCGCTGGCGGTCAAACCTTCCGGCATGAGCTATGAGCAGGCCATAACGACGCGGGTCTTTAAGCCGCTCAAGCTGGACCATACCTGGATTAACGTTCCGAAAACGGAAGAGGCGCATTACGCCTGGGGATACCGCGACGGTAAGGCGGTACACGTTTCGCCAGGAATGCTGGACGCTGAAGCCTATGGCGTAAAAACCAACGTGAAGGATATGGCAAGCTGGGTGATGGTCAACATGAAGCCGGACTCGCTTGAGGATAGTTCACTCAGGAAAGGCTTTACCCTGGCGCAGTCTCGCTACTGGCGCGTGGGTGCCATGTATCAGGGGTTAGGCTGGGAAATGCTTAACTGGCCGGTCGATGCCAAAACCGTGGTTGAAGGTAGCGACAATAAGGTGGCGCTGGCACCGTTGCCTGCGAGAGAAGTGAATCCACCGGCGCCCCCGGTCAACGCATCCTGGGTCCATAAAACCGGCTCTACCGGCGGGTTTGGCAGCTACGTGGCGTTTATTCCCGAAAAGCAGCTCGGCATTGTGATGCTGGCGAATAAAAGCTATCCCAACCCGGCACGCGTTGAGGCGGCATACCGTATCCTCGACGCGCTGCAGTAA</t>
  </si>
  <si>
    <t>ACT-12</t>
  </si>
  <si>
    <t>JX440355</t>
  </si>
  <si>
    <t>ATGATGAAAAAATCCCTGTGCTGCGCCCTGCTGCTCAGCACCTCCTGCGCTGCATTAGCCGCACCTCTGTCAGAAACACAGCTGGCGAAGGTCGTGGAACGTACCGTTACGCCCCTGATGAAAGCGCAGTCTATTCCGGGTATGGCGGTCGCCGTGATCTATCAGGGCCAGCCGCACTACTTCACCTTCGGCAAGGCCGATGTCGCCGCGAACACACCCGTCACTGCACAAACGCTGTTTGAGCTGGGCTCAATCAGCAAAACCTTCACCGGCGTTCTGGGTGGCGATGCTATTGCTCGCGGTGAAATTTCGCTGGGCGATCCGGTGACCAAATACTGGCCTGAACTGACCGGCAAACAGTGGCAGGGCGTTCGCATGCTGGACCTGGCAACCTATACTGCCGGTGGCCTGCCGTTACAGGTGCCCGATGAGGTTACCGATAATGCCTCGCTGCTGCGTTTTTACCAGTCCTGGCAACCACAGTGGGCGCCAGGCACCACGCGTCTTTATGCGAATGCCAGCATCGGTCTGTTTGGGGCTCTGGCAGTGAAACCTTCTGGCATGCGCTTTGAGCAGGCGATGACGGAGCGGGTCCTGAAGCCGCTTAACCTGAACCATACGTGGATTAACGTTCCGAAGGCAGAAGAACAGCATTACGCCTGGGGTTATCGTGACGGTAAAGCGGTTCACGTTTCGCCGGGCATGCTCGATGCCGAAGCATATGGCGTGAAAACCAACGTGAAGGATATGGCGAGCTGGGTGGTGGCTAACATGGCCCCCGATGGGGTACAGGATGCCTCACTGAAGCAGGGCATGGTGCTTGCACAGTCTCGCTACTGGCGCACAGGCTCGATGTACCAGGGCCTGGGCTGGGAGATGCTCAACTGGCCGGTAGAAGCCAAAACCGTGGTGGAGGGCAGCGACAACAAGGTAGCGCTTGCACCGTTGCCCGTGGCAGAAGTGAACCCTCCGGCTCCACCGGTAAAAGCGTCATGGGTACATAAAACAGGCTCGACGGGCGGATTTGGCAGCTACGTGGCATTTATCCCTGAGAAGGAACTCGGCATCGTTATGCTGGCGAACAAGAGCTACCCGAACCCGGCACGCGTGGAAGCGGCATACCGTATTCTGAGCGCTCTGCAGTAA</t>
  </si>
  <si>
    <t>ACT-14</t>
  </si>
  <si>
    <t>JX440354</t>
  </si>
  <si>
    <t>ATGATGAAAAAATCTCTTTGCTGCGCCCTGCTGCTCGGCATCTCTTGCTCTGCTCTCGCCGCGCCAGTGTCAGAAAAACAGCTGGCGGAGGTGGTCGCGAATACGGTTACCCCGCTGATGAAAGCCCAGTCGATTCCAGGCATGGCGGTGGCCGTTATTTATCAGGGTAAACCGCACTATTACACGTTTGGCAAAGCAGATATCGCGGCTAATAAACCCGTTACGCCTCAGACTCTGTTCGAGCTGGGCTCTATAAGTAAAACCTTCACCGGGGTTTTAGGTGGGGATGCCATTGCTCGCGGTGAAATTTCGCTGGACGATCCGGTGACCAGATACTGGCCACAGCTA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GGTTGCTGATGCCTCACTTAAGCAGGGCATCGCGCTGGCGCAGTCGCGCTACTGGCGTATCGGGTCAATGTATCAGGGTCTGGGCTGGGAGATGCTCAACTGGCCCGTGGAGGCCAACACGGTGATCGAGGGCAGCGACAGTAAGGTGGCGCTGGCACCGCTGCCCGTGGCAGAAGTGAATCCACCGGCTCCCCCGGTCAAAGCGTCCTGGGTCCATAAAACGGGCTCTACTGGCGGGTTTGGCAGCTACTTGGCCTTTATTCCTGAAAAGCAGATCGGTATTGTGATGCTCGCGAATAAAAGCTATCCGAACCCGGCACGCGTTGAGGCGGCATACCATATCCTCGACGCGCTACAGTAA</t>
  </si>
  <si>
    <t>ACT-15</t>
  </si>
  <si>
    <t>JX440356</t>
  </si>
  <si>
    <t>ATGATGAAAAAATCCCTTTGCTGCGCCCTGCTGCTCGGCATT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T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TGTTGAGGCGGCATACCATATCCTCGAGGCGCTACAGTAA</t>
  </si>
  <si>
    <t>ACT-16</t>
  </si>
  <si>
    <t>AB737978</t>
  </si>
  <si>
    <t>ATGATGAAAAAATCC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CGGCGGGTTTGGCAGCTACGTGGCCTTTATTCCTGAAAAGCAGATCGGTATTGTGATGCTCGCGAATAAAAGCTATCCGAACCCGGCACGCGTTGAGGCGGCATACCATATCCTCGAGGCGCTA</t>
  </si>
  <si>
    <t>ACT-2</t>
  </si>
  <si>
    <t>AM076977</t>
  </si>
  <si>
    <t>ATGATGATGACTAAATCCCTTTGCTGCGCCCTGCTGCTCAGCACCTCCTGCTCGGTATTGGCTACCCCGATGTCAGAAAAACAGCTGGCTGAGGTGGTGGAACGGACCGTTACGCCGCTGATGAAAGCGCAGGCCATTCCGGGTATGGCGGTGGCGGTGATTTATGAGGGTCAGCCGCACTACTTCACCTTCGGTAAAGCCGATGTTGCGGCGAACAAACCTGTCACTCCACAAACCTTGTTCGAACTGGGTTCTATAAGTAAAACCTTCACCGGCGTACTCGGTGGCGATGCCATTGCTCGCGGTGAAATATCGCTGGGCGATCCGGTGACAAAATACTGGCCTGAGCTGACAGGCAAGCAGTGGCAGGGGATCCGCATGCTGGATCTGGCAACCTATACCGCAGGAGGTTTGCCGTTACAGGTACCGGATGAGGTCACGGATAACGCCTCTCTGTTGCGCTTTTATCAAAACTGGCAGCCGCAGTGGAAGCCGGGCACCACGCGTCTTTACGCCAATGCCAGCATCGGTCTTTTTGGCGCGCTGGCGGTCAAACCTTCCGGCATGAGCTATGAGCAGGCCATAACGACGCGGGTCTTTAAGCCGCTCAAGCTGGACCATACGTGGATTAACGTTCCGAAAGCGGAAGAGGCGCATTACGCCTGGGGATACCGCGACGGTAAAGCGGTACACGTTTCGCCAGGAATGCTGGACGCTGAAGCCTATGGCGTAAAAACCAACGTGCAGGATATGGCAAGCTGGGTGATGGTCAACATGAAGCCGGACTCCCTTCAGGATAATTCACTCAGGAAAGGCCTTACCCTGGCGCAGTCTCGCTACTGGCGCGTGGGGGCCATGTATCAGGGGTTAGGCTGGGAAATGCTTAACTGGCCGGTCGATGCCAAAACCGTGGTTGAAGGTAGCGACAATAAGGTGGCACTGGCACCGCTGCCTGCGAGAGAAGTGAATCCACCGGCGCCCCCGGTCAACGCATCCTGGGTCCATAAAACAGGCTCTACCGGCGGGTTTGGCAGCTACGTGGCATTTATTCCTGAAAAGCAGCTCGGTATTGTGATGCTGGCAAATAAAAGCTATCCGAACCCGGCACGCGTTGAGGCGGCATACCGTATTTTGAGCGCGCTGTAG</t>
  </si>
  <si>
    <t>ACT-3</t>
  </si>
  <si>
    <t>EF125013</t>
  </si>
  <si>
    <t>ATGATGATGACTAAATCCCTTTGCTGCGCCCTGCTGCTCAGCACCTCCTGCTCGGTATTGGCTACCCCGATGTCAGAAAAACAGCTGGCTGAGGTGGTGGAGCGGACCGTTACGCCGCTGATGAAAGCGCAGGCCATTCCGGGTATGGCGGTGGCGGTGATTTATGAGGGTCAGCCGCACTACTTCACCTTCGGTAAAGCCGATGTTGCGGCGAACAAACCTGTCACTCCACAAACCTTGTTCGAACTGGGTTCTATAAGTAAAACCTTCACCGGCGTACTCGGTGGCGATGCCATTGCTCGGGGTGAAATATCGCTGGGCGATCCGGTGACAAAATACTGGCCTGAGCTGACAGGCAAGCAGTGGCAGGGGATCCGCATGCTGGATCTGGCAACCTATACCGCAGGAGGTTTGCCGTTACAGGTACCGGATGAGGTCACGGATAACGCCTCTCTGTTGCGCTTTTATCAAAACTGGCAGCCGCAGTGGAAGCCGGGCACCACGCGTCTTTACGCCAATGCCAGCATCGGTCTTTTTGGCGCGCTGGCGGTCAAACCTTCCGGCATGAGCTATGAGCAGGCCATAACGACGCGGGTCTTTAAGCCGCTCAAGCTGGACCATACGTGGATTAACGTTCCGAAAGCGGAAGAGGCGCATTACGCCTGGGGATACCGCGACGGTAAAGCGATACACGTTTCGCCAGGAATGCTGGACGCTGAAGCCTATGGCGTAAAAACCAACGTGCAGGATATGGCAAGCTGGGTGATGGTCAACATGAAGCCGGACTCCCTTCAGGATAATTCACTCAGGAAAGGCCTTACCCTGGCGCAGTCTCGCTACTGGCGCGTGGGGGCCATGTATCAGGGGTTAGGCTGGGAAATGCTTAACTGGCCGGTCGATGCCAAAACCGTGGTTGAAGGTAGCGACAATAAGGTTGCACTGGCACCGCTGCCTGCGAGAGAAGTGAATCCACCAGCGCCCCCGGTCAATGCATCCTGGGTCCATAAAACAGGCTCTACCGGCGGGTTTGGCAGCTACGTGGCATTTATTCCTGAAAAGCAGCTCGGTATTGTGATGCTGGCAAATAAAAGCTATCCGAACCCGGCACGCGTTGAGGCGGCATACCGTATTTTGAGCGCGCTGTAG</t>
  </si>
  <si>
    <t>ACT-4</t>
  </si>
  <si>
    <t>EU427302</t>
  </si>
  <si>
    <t>ATGATGACTAAATCCCTTTGCTGCGCCCTGCTGCTCAGCACCTCCTGCTCGGTATTGGCTGCACCGATGTCAGAAAAACAGCTGGCTGAGGTGGTGGAACGGACCGTTACGCCGCTGATGAAAGCGCAGGCCATTCCGGGTATGGCGGTGGCGGTGATTTATCAGGGCCAGCCGCACTACTTTACCTTCGGTAAAGCCGATGTTGCGGCGAACAAACCTGTCACCCCACAAACCTTGTTCGAACTGGGTTCTATAAGTAAAACCTTTACCGGCGTACTGGGTGGCGATGCCATTGCTCGGGGTGAAATATCGCTGGGCGATCCGGTGACAAAATACTGGCCTGAGCTGACGGGCAAGCAGTGGCAGGGGATCCGCATGCTGGATCTGGCAACCTATACCGCAGGCGGTCTGCCGTTACAGGTACCGGATGAGGTCGCGGATAACGCCTCTCTGCTGCGCTTTTATCAAAACTGGCAGCCGCAGTGGAAGCCGGGTACCACGCGTCTTTACGCCAATACCAGCATCGGCCTTTTTGGCGCGCTGGCGGTCAAACCTTCCGGCATGAGCTATGAACAGGCCATAACGACGCGGGTCTTTAAGCCGCTCAAGCTGGACCATACGTGGATTAACGTTCCGAAAGCGGAAGAGGCGCATTACGCCTGGGGATACCGCGACGGTAAAGCGGTACACGTTTCGCCAGGCATGCTGGACGCTGAAGCCTATGGCGTAAAAACCAACGTGCAGGATATGGCAAGCTGGGTGATGGTCAACATGAAGCCGGACTCCCTTCAGGATAATTCACTCAGGCAAGGCATTGCCCTGGCGCAGTCTCGCTACTGGCGCGTAGGGGCCATGTATCAGGGGTTAGGCTGGGAAATGCTTAACTGGCCGGTCGATGCCAAAACCGTGGTTGAAGGTAGCGACAATAAGGTGGCACTGGCACCGCTGCCCGCAAGAGAAGTGAATCCTCCGGCGCCTCCGGTCAACGCGTCCTGGGTCCATAAAACAGGCTCTACCGGCGGGTTTGGCAGCTACGTGGCCTTTATTCCTGAAAAGCAGCTCGGCATTGTGATGCTGGCGAATAAAAGCTATCCCAACCCAGCACGCGTTGAGGCGGCTTACCGTATTTTGAGCGCGCTGTAG</t>
  </si>
  <si>
    <t>ACT-5</t>
  </si>
  <si>
    <t>FJ237369</t>
  </si>
  <si>
    <t>ATGATGAAAAAATCTCTTTGCTGCGCCCTGCTGCTCGGCATCTCTTGCTCTGCTCTCGCCGCGCCAGTGTCAGAAAAACAGCTGGCGGAGGTGGTCGCGAATACGGTTACCCCGCTGATGAAAGCCCAGTCGATTCCAGGCATGGCGGTGGCCGTTATTTATCAGGGTAAACCGCACTATTACACGTTTGGCAAAGCCGATATCGCGGCCAGCAAACCCGTTACGCCTCAGACTCTGTTCGAGCTGGGTTCTATAAGTAAAACCTTCACCGGGGTTTTAGGT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CCCTTTGAGCAGGCCATGACGACGCGGGTCCTTAAGCCGCTCAAGCTGGACCATACCTGGATTAACGTTCCGAAAGCGGAAGAGGCGCATTACGCCTGGGGATATCGTGACGGTAAAGCGGTGCGCGTTTCGCCGGGAATGCTGGATGCACAAGCCTATGGCATGAAAACCAACGTGCAGGATATGGCGAACTGGGTCATGGCAAATATGGCGCCGGAGAAC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CTATCCTCGACGCGCTACAGTAA</t>
  </si>
  <si>
    <t>ACT-6</t>
  </si>
  <si>
    <t>FJ237366</t>
  </si>
  <si>
    <t>ATGATGACTAAATCCCTTTGCTGCGCCCTGCTGCTCAGCACCTCCTGCTCGGTATTGGCTGCCCCGATGTCAGAAAAACAGCTGGCTGAGGTGGTGGAACGTACCGTTACGCCGCTGATGAAAGCTCAGGCCATTCCGGGTATGGCGGTGGCGGTGATTTATCAGGGTCAGCCGCACTACTTTACCTTCGGTAAAGCCGATGTCGCGGCGAATAAACCCGTCACCCCACAAACCTTATTCGAGCTGGGCTCTATAAGTAAAACCTTCACCGGCGTACTCGGCGGCGATGCCATTGCTCGCGGTGAAATATCGCTGGGCGATCCGGTGACAAAATACTGGCCTGAGCTGACAGGCAAGCAGTGGCAGGGGATCCGCATGCTGGATCTGGCAACCTATACCGCAGGTGGTTTGCCGTTACAGGTACCGGATGAGGTCACGGATAACGCCTCACTGCTGCGCTTTTATCAAAACTGGCAGCCGCAGTGGAAGCCGGGCACCACGCGTCTTTACGCCAACGCCAGCATCGGTCTTTTTGGCGCGCTGGCGGTCAAACCTTCCGGCATGAGCTATGAGCAGGCCATAACGACGCGGGTCTTTAAGCCGCTCAAGCTGGACCATACCTGGATTAACGTTCCGAAAGCGGAAGAGGCGCATTACGCCTGGGGATACCGCGACGGTAAGGCGGTACACGTTTCGCCAGGAATGCTGGACGCTGAAGCCTATGGCGTAAAAACCAACGTGAAGGATATGGCAAACTGGGTGATGGTCAACATGAAGCCGGACTCGCTTCAGGATAGTTCACTCAAGGAAGGCATTACCCTGGCGCAGTCTCGCTACTGGCGCGTGGGTGCCATGTATCAGGGATTAGGCTGGGAAATGCTTAACTGGCCGGTCGATGCCAAAACCGTGGTTGAAGGTAGCGACAATAAGGTGGCGCTGGCACCGCTGCCTGCGAGAGAAGTGAATCCACCGGCGCCCCCGGTCAATGCGTCATGGGTCCATAAAACAGGCTCTACCGGCGGGTTTGGCAGCTACGTGGCATTTATTCCTGAAAAGCAGCTCGGCATTGTGATGCTGGCGAATAAAAGCTATCCGAACCCGGCACGCGTTGAGGCGGCATACCGTATCCTCGACGCGCTGCAGTAA</t>
  </si>
  <si>
    <t xml:space="preserve">ACT-7 </t>
  </si>
  <si>
    <t>ACT-7</t>
  </si>
  <si>
    <t>FJ237368</t>
  </si>
  <si>
    <t>ATGATGAGAAAATCCCTTTGCTGCGCCCTGCTGCTCGGCATCTCTTGCTCTGCTCTCGCCACGCCAGTGTCAGAAAAACAGCTGGCGGAGGTGGTA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A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CAGAAGTGAATCCACCGGCTCCCCCGGTCAAAGCGTCCTGGGTCCATAAAACGGGCTCTACTGGCGGGTTTGGCAGCTACGTGGCCTTTATTCCTGAAAAGCAGATCGGTATTGTGATGCTCGCGAATACAAGCTATCCGAACCCGGCACGCGTTGAGGCGGCATACCATATCCTCGAGGCGCTACAGTAA</t>
  </si>
  <si>
    <t>ACT-9</t>
  </si>
  <si>
    <t>HQ693810</t>
  </si>
  <si>
    <t>ATGAAGACAAAATCCCTTTGCTGTGCCCTGCTGCTCAGCACCTCCTGCTCTGTTCTCGCCGCGCCGATGTCAGAGAAACAGCTGTCTGACGTGGTGGAACGTACCGTTACCCCCCTGATGAAAGCGCAAGCCATTCCGGGCATGGCGGTGGCGGTGATTTATCAGGGTCAGCCGCACTACTTTACCTTCGGAAAGGCCGATGTTACGGCGAACAAACCTGTCACCCCGCAAACCCTGTTTGAGCTGGGCTCTATAAGTAAAACCTTCACCGGCGTATTAGGTGGCGATGCGATTGCGCGCGGAGAAATATCGCTGGGCGACCCCGTGACAAAGTACTGGCCCGAGCTAACAGGCAAGCAGTGGCAGGGTATTCGCATGTTGGATCTGGCGACCTACACCGCGGGTGGCCTGCCGCTACAGGTGCCGGATGAGGTCACGGATAACACCTCCCTGCTGCGTTTCTATCAACACTGGCAACCGCAGTGGAAACCAGGCACAACGCGTCTTTATGCGAACGCCAGCATCGGGCTTTTTGGCGCCCTCGCGGTTAAACCCTCCGGTATGAACTTTGAACAGGCCATGACGAAGCGGGTCTTCAAGCCACTCAAACTGGACCATACATGGATTAACGTTCCGAAAGAAGAAGAGGCGCATTACGCCTGGGGATACCGTGATGGTAAAGCAATCCACGTTTCACCGGGAATGCTGGATGCCGAAGCGTATGGTGTCAAAACCAACATCCAGGATATGGCGAGCTGGCTGAAGGCCAACATGAACCCTGACGCCCTTTCGGATTCAACGTTGAAACAGGGTATTGCCCTGGCACAGTCTCGCTACTGGCGCGTGGGTGCCATGTATCAGGGTCTGGGCTGGGAGATGCTCAACTGGCCGGTAGAAGCCAAAACCGTCGTGGAGGGCAGCGATAACAAGGTGGCTCTTGCACCGTTACTGGTGGCAGAAGTGAACCCTCCAGCTCCGCCAGTAAAAGCATCATGGGTACATAAAACAGGCTCGACGGGTGGATTCGGCAGCTATGTCGCATTTATTCCTGAAAAGGAACTCGGCATTGTTATGCTGGCGAACAAGAGCTACCCGAACCCGGCGCGCGTGGAAGCGGCATACCGTATTTTGAGCGCTCTGTAG</t>
  </si>
  <si>
    <t>GIM</t>
  </si>
  <si>
    <t>GIM-1</t>
  </si>
  <si>
    <t>JX566708</t>
  </si>
  <si>
    <t>ATGAAAAATGTATTAGTGTTTTTAATATTACTTGTAGCGTTGCCAGCTTTAGCTCAGGGTCATAAACCGCTAGAAGTTATAAAAATTGAAGATGGAGTATATCTTCATACCTCCTTTAAGAATATTGAAGGCTATGGGTTAGTTGATTCGAATGGGTTGGTAGTTCTGGATAATAATCAAGCCTATATTATCGACACACCTTGGTCTGAAGAAGACACGAAGTTGTTATTATCCTGGGCGACTGACAGGGGATACCAGGTTATGGCTAGCATCTCAACTCATTCTCATGAAGATCGCACTGCTGGTATCAAGTTGCTAAATTCAAAGTCAATTCCTACATACACATCAGAGTTAACTAAAAAGCTTCTTGCCCGTGAAGGAAAGCCGGTTCCTACCCACTACTTTAAAGACGACGAATTCACACTGGGAAATGGGCTTATAGAGCTCTACTATCCAGGTGCTGGGCATACAGAGGATAATATTGTTGCTTGGTTACCCAAAAGCAAAATACTATTTGGTGGCTGCCTCGTGAGGAGTCATGAGTGGGAAGGCTTAGGTTACGTAGGCGACGCCTCAATTAGCTCTTGGGCTGACTCAATTAAAAATATTGTATCGAAAAAATATCCCATTCAAATGGTCGTTCCGGGGCATGGCAAAGTTGGAAGTTCAGATATATTAGATCACACCATTGATCTTGCTGAATCAGCTTCTAACAAATTAATGCAACCGACCGCTGAAGCGTCGGCTGATTAA</t>
  </si>
  <si>
    <t>IMI</t>
  </si>
  <si>
    <t>IMI-1</t>
  </si>
  <si>
    <t>U50278</t>
  </si>
  <si>
    <t>ATGTCACTTAATGTAAAACCAAGTAGAATAGCCATCTTGTTTAGCTCTTGTTTAGTTTCAATATCATTTTTCTCACAGGCCAATACAAAGGGCATCGATGAGATTAAAGACCTTGAAAC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ATACACTACAAAAAACGAAAAAGAAGCCAAGCATGAGGATAAAGTAATCGCAGAAGCTTCAAGAATCGCAATTGATAACCTTAAATAA</t>
  </si>
  <si>
    <t>IMI-2</t>
  </si>
  <si>
    <t>DQ173429, JN412066</t>
  </si>
  <si>
    <t>ATGTCACTTAATGTAAAACCAAGTAGAATAGCCATCTTGTTTAGCTCTTGTTTAGTTTCAATATCATTTTTCTCACAGGCCAATACAAAGGGAATCGATGAGATTAAAAACCTTGAAACAGATTTCAATGGTAGAATTGGTGTCTACGCTTTAGACACTGGCTCAGGTAAATCATTTTCGTACAAAGCAAATGAACGATTTCCATTATGTAGTTCTTTCAAAGGTTTTTTAGCTGCTGCTGTATTAAAAGGCTCTCAAGATAATCAACTAAATCTTAATCAGATCGTGAATTATAATACAAGAAGTTTAGAGTTCTATTCACCCATCACAACTAAATATAAAGATAATGGAATGTCATTAGGTGATATGGCTGCTGCCGCTTTACAATATAGCGACAATGGTGCTACTAATATTATTCTTGAACGATATATCGGTGGTCCTGAGGGTATGACTAAATTCATGCGGTCGATTGGAGATAAAGATTTTAGACTCGATCGTTGGGAGTTAGATCTAAACACAGCAATTCCTGGCGATGAACGTGACACATCTACACCTGCAGCAGTAGCTAAGAGCCTGAAAACCCTTGCTCTGGGTAACATACTTAATGAGCGTGAAAAGGAAACCTATCAGACATGGTTAAAGGGTAACACAACCGGTGCAGCGCGTATTCGTGCTAGCGTACCAAGCGATTGGGTAGTTGGCGATAAAACTGGTAGTTGCGGAGCATACGGTACGGCAAATGATTATGCGGTAGTCTGGCCAAAGAACCGAGCTCCTCTTATAATTTCTGTATACACTACAAAAAACGAAAAAGAAGCCAAGCATGAGGATAAAGTAATCGCAGAAGCTTCAAGAATCGCAATTGATAACCTTAAATAA</t>
  </si>
  <si>
    <t>IMI-3</t>
  </si>
  <si>
    <t>GU015024</t>
  </si>
  <si>
    <t>ATGTCACTTAATGTAAAACAAAGTAGAATAGCCATCTTGTTTATCTCTTGTTTATTTTCAATATCATTTTTCTCACAGGCCAATACAAAGGGTATCGATGAGATTAAAAACCTTGAAACAGATTTCAATGGTAGAGTTGGTGTCTACGCTTTAGACACTGGCTCAGGTAAATCATTTTCGTACAAAGCAAATGAACGATTTCCATTATGTAGTTCTTTCAAAGGCTTTTTAGCTGCTGCTGTATTAAAAGGCTCTCAAGATAATCAACTCAATCTTAATCAGATCGTGAATTACAATACAAGAAGTTTAGAGTTCCATTCACCCATCACAACTAAATATAAAGATAATGGAATGTCATTAGGTGATATGGCTGCTGCCGCTTTACAATATAGCGACAATGGTGCTACTAATATTATTCTTGAACGTTATATCGGTGGTCCTGAGGGTATGACTAAATTCATGCGGTCGATTGGAGATGAAGATTTTAGACTCGATCGTTGGGAGTTAGATCTAAACACAGCTATTCCAGGCGATGAACGTGACACATCTACACCTGCAGCAGTAGCTAAGAGCCTGAAAACTCTTGCTCTGGGTAACATACTTAGTGAGCGTGAAAAGGAAACCTATCAGACATGGTTAAAGGGTAACACAACCGGTGCAGCGCGTATTCGTGCTAGCGTACCAAGCGATTGGGTAGTTGGCGATAAAACTGGTAGTTGCGGAGCATACGGTACTGCAAATGATTATGCGGTAGTCTGGCCAAAGAACCGGGCTCCTCTTATAATTTCTGTATACACAACAAAAAACGAAAAAGAAGCCAAGCATGAGGATAAAGTAATCGCAGAAGCTTCAAGAATYGCAATTGATAACCTTAAATAA</t>
  </si>
  <si>
    <t>IMI-4</t>
  </si>
  <si>
    <t>KF958750</t>
  </si>
  <si>
    <t>ATGTCACTTAATGTAAAACCAAGTAGAATAGCCATCTTGTTTAGCTCTTGTTTAGTTTCAATATCATTTTTCTCACAGGCCAATACAAAGGGCATCGATGAGATTAAAGACCTTGAAAC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ATACACTACAAAATACGAAAAAGAAGCCAAGCATGAGGATAAAGTAATCGCAGAAGCTTCAAGAATCGCAATTGATAACCTTAAATAA</t>
  </si>
  <si>
    <t>KHM</t>
  </si>
  <si>
    <t>KHM-1</t>
  </si>
  <si>
    <t>AB443628</t>
  </si>
  <si>
    <t>ATGAAAATAGCTCTTGTTATATCGTTTGGTCTGCTGTTGTTTACCAATATGGTATGCGCTGACGATTCATTACCAGAACTAGATATCCAAAAAATAGAAGACGGCGTTTATCTGTACACCGCTTACGAAAAAATCGAAGGCTGGGGGCTTGTTGGCTCTAACGGATTAGTCGTGCTTGATAACAAAAATGCTTATCTGATTGATACGCCCATTTCAGCCACAGATACTGAAAAATTAGTGAAGTGGATTGACGCGCAGGGCTTTACGGCCAAGGCAAGTATTTCTACCCATTTCCACACCGACAGTACAGGCGGTATTGCATTTCTCAACTCCAAGTCCATTCCAACCTATGCCTCCAAGCTAACTAACCAGCTGCTTAAAAATAAAGGCGAAGAGCAGGCTACGCATTCGTTCGGTAAGAATCCTTATTGGCTATTAAAAAATAAAATCGAAGCCTTTTATCCGGGTGCGGGTCACACACCTGATAATTTAGTAGTGTGGCTGCCGAAACAGAAAATTTTATTTGGTGGCTGTTTTGTCAAACCCGAAGGCCTTGGCAATCTTAGCCATGCGGTAATTGCAGAATGGCCAGCTTCCGCCGAAAAACTTATCGCCCGTTATAGCAATGCAACAATGGTAGTTCCCGGTCACGGAAAAGTTGGCGACGCATCGCTGCTGGAAAAAACCAGGCAGCGCGCAGTTGAAGCGCTTGCAGCTAAAAAGTGA</t>
  </si>
  <si>
    <t>ADC</t>
  </si>
  <si>
    <t>ADC-1</t>
  </si>
  <si>
    <t>AJ009979</t>
  </si>
  <si>
    <t>ATGCGATTTAAAAAAATTTCTTGTCTACTTTTATCC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GTATTGGAAAGAACTAAAAAATACACCGATTGACCAAGTTAACTTACTTCAACTCGCGACGTATACAAGTGGTAACCTTGCCTTGCAATTTCCAGATGAAGTAAAAACAGATCAGCAAGTTTTAACATTTTTTAAAGACTGGAAACCTAAAAACTCAATCGGTGAATATCGACAATATTCAAACCCAAGCATTGGTTTATTTGGAAAAGTTGTAGCTTTGTCTATGAATAAACCTTTCGACCAAGTCTTAGAAAAAACAATTTTTCCGGCCCTTGGCTTAAAACATAGCTATGTAAATGTACCTAAGACCCAGATGCAAAACTATGCTTTTGGCTATAACCAAGAAAATCAGCCGATTCGAGTTAACCCCGGCCCACTCGGTGCCCCAGCATATGGCGTCAAATCGACACTACCCGACATGTTGAGTTTTATTCATGCCAACCTAAATCCACAAAAATATCCAGCAGATATTCAACGGGCAATTAATGAAACACATCAGGGTCGCTATCAAGTAAATACCATGTATCAGGCACTCGGTTGGGAAGAGTTTTCTTATCCGGCAACGTTACAAACTTTATTAGACAGTAATTCAGAACAGATTGTGATGAAACCTAATAAAGTGACTGCTATTTCAAAGGAACCTTCAGTTAAGATGTACCATAAAACTGGCTCAACTAACCGTTTCGGAACATATGTGGTGTTTATTCCTAAAGAAAATATTGGTTTAGTCATGTTAACCAATAAACGTATTCCAAATGAAGAGCGCATTAAGGCAGCTTATGCTGTGCTGAATGCAATAAAGAAATAA</t>
  </si>
  <si>
    <t>ADC-2</t>
  </si>
  <si>
    <t>AY177427</t>
  </si>
  <si>
    <t>ATGCGATTTAAAAAAATTTCTTGTCTACTTTTATCT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GTATTGGAAAGAACTAAAAAATACACCGATTGACCAAGTTAACTTACTTCAACTCGCGACGTATACAAGTGGTAACCTTGCCTTGCAGTTTCCAGATGAAGTACAAACAGACCAACAAGTTTTAACTTTTTTCAAAGACTGGAAACCTAAAAACCCAATCGGTGAATACAGACAATATTCAAATCCAAGTATTGGCCTATTTGGAAAGGTTGTAGCTTTGTCTATGAATAAACCTTTCGACCAAGTCTTAGAAAAAACAATTTTTCCGGCCCTTGGCTTAAAACATAGCTATGTAAATGTACCTAAGACCCAAATGCAAAACTATGCTTTTGGCTATAACCAAGAAAATCAGCCGATTCGAGTTAACCCCGGCCCACTCGATGCCCCAGCATACGGCGTCAAATCCACCTTACCGGATATGTTGAGTTTTATTAATGCCAACCTTAACCCACAAAAATATCCGACAGATATTCAACGGGCAATTAATGAAACACATCAAGGTCGCTATCAAGTAAATACCATGTATCAAGCGCTTGGTTGGGAAGAGTTTTCTTATCCGGCAACGTTACAAACTTTATTAGACAGTAATTCAGAACAGATTGTGATGAAGCCTAATAAAGTGACTGCTATTTCAAAAGAGCCTTCAGTTAAGATGTACCATAAAACTGGCTCAACTAACGGTTTCGGAACATATGTAGTGTTTATTCCTAAAGAAAATATTGGTTTAGTCATGTTAACCAATAAACGTATTCCAAATGAAGAGCGCATTAAGGCAGCTTATGCTGTGCTGAATGCAATAAAGAAATAA</t>
  </si>
  <si>
    <t>ADC-3</t>
  </si>
  <si>
    <t>AY178995</t>
  </si>
  <si>
    <t>ATGCGATTTAAAAAAATTTCTTGTCTACTTTTATCCCCGCTTTTTTTTTTTAGTACCTCAATTTATGCGGGCAATACACCAAAAGACCAAGAAATTAAAAAACTGGTAGATCAAAACTTTAAACCGTTATTAGAAAAATATGATGTGCCGGGTATGGCTGTGGGTGTTATTCAAAATAATAAAAAGTATGAAATGTATTATGGTCTTCAATCTGTTCAAGATAAAAAAGCCGTAAATAGCAGTACCATTTTTGAGCTAGGTTCTGTCAGTAAATTATTTACTGCGACAGCAGGTGGATATGCAAAAAATAAAGGAAAAATCTCTTTTGACGATACGCCTGGTAAATATTGGAAAGAACTAAAAAATACACCGATTGACCAAGTTAACTTACTTCAACTCGCGACGTATACAAGTGGTAACCTTGCCTTGCAGTTCCCAGATGAAGTACAAACAGACCAACAAGTTTTAACTTTTTTCAAAGACTGGAAACCTAAAAACCCAATCGGTGAATACAGACAATATTCAAATCCAAGTATTGGCCTATTTGGAAAGGTTGTAGCTTTGTCTATGAATAAACCCTTCGACCAAGTCTTAGAAAAAACAATTTTTCCGGCCCTTGGCTTAAAACATAGCTATGTAAATGTACCTAAGACCCAAATGCAAAACTATGCTTTTGGCTATAACCAAGAAAATCAGCCGATTCGAGTTAACCCTGGCCCACTCGATGCCCCAGCATACGGCGTCAAATCCACCTTACCGGATATGTTGAGTTTTATTTATGCCAACCTTAACCCACAGAAATATCCGGCTGATATTCAAAGGGCAATTAATGAAACACATCAAGGTCGCTATCAAGTAAATACCATGTATCAAGCGCTTGGTTGGGAAGAGTTTTCTTATCCGGCAACGTTACAAACTTTATTAGACAGTAATTCAGAACAGATTGTGATGAAACCTAATAAAGTGACTGCTATTTCAAAAGAGCCTTCAGTTAAGATGTACCATAAAACTGGCTCAACCAACGGTTTCGGAACATATGTGGTGTTTATTCCTAAAGAAAATATTGGTTTAGTCATGTTAACCAATAAACGTATTCCAAATGAAGAGCGCATTAAGGCAGCTTATGCTGTGCTGAGTGCAATAAAGAAATAA</t>
  </si>
  <si>
    <t>ADC-4</t>
  </si>
  <si>
    <t>AY178996</t>
  </si>
  <si>
    <t>ATGCGATTTAAAAAAATTTCTTGTCTACTTTTATCCCCGCTTTTTATTTTTAGTACCTCAATTTATGCGGGCAATACACCAAAAGACCAAGAAATTAAAAAACTGGTAGATCAAAACTTTAAACCGTTATTAGAAAAATATGATGTGCCGGGTATGGCTGTGGGTGTTATTCAAAATAATAAAAAGTATGAAATGTATTATGGTCTTCAATCTGTTCAAGATAAAAAAGCCGTAAATAGCAGTACCATTTTTGAGCTAGGTTCTGTCAGTAAATTATTTACTGCGACAGCAGGTGGATATGCAAAAAATAAAGGAAAAATCTCTTTTGACGATACGCCTGGTAAATATTGGAAAGAACTAAAAAATACACCGATTGACCAAGTTAACTTACTTCAACTCGCGACGTATACAAGTGGTAACCTTGCCTTGCAGTTCCCAGATGAAGTACAAACAGACCAACAAGTTTTAACTTTTTTCAAAGACTGGAAACCTAAAAACCCAATCGGTGAATACAGACAATATTCAAATCCAAGTATTGGCCTATTTGGAAAGGTTGTAGCTTTGTCTATGAATAAACCTTTCGACCAAGTCTTAGAAAAAACAATTTTTCCGGCCCTTGGCTTAAAACATAGCTATGTAAATGTACCTAAGACCCAAATGCAAAACTATGCTTTTGGCTATAACCAAGAAAATCAGCCGATTCGAGTTAACCCTGGCCCACTCGATGCCCCAGCATACGGCGTCAAATCCACCCTTCCGGATATGTTGAGTTTTATTTATGCCAACCTTAACCCACAGAAATATCCGGCTGATATTCAAAGGGCAATTAATGAAACACATCAAGGTCGCTATCAAGTAAATACCATGTATCAGGCACTCGGTTGGGAAGAGTTTTCTTATCCGGCAACGTTACAAACTTTATTAGACAGTAATTCAGAACAGATTGTGATGAAACCTAATAAAGTGACTGCTATTTCAAAGGAACCTTCAGTTAAGATGTACCATAAAACTGGCTCAACTAACCGTTTCGGAACATATGTGGTGTTTATTCCTAAAGAAAATATTGGTTTAGTCATGTTAACCAATAAACGTATTCCAAATGAAGAGCGCATTAAGGCAGCTTATGCTGTGCTGAATGCAATAAAGAAATAA</t>
  </si>
  <si>
    <t>ADC-5</t>
  </si>
  <si>
    <t>AJ575184</t>
  </si>
  <si>
    <t>ATGCGATTTAAAAAAATTTCTTGTCTACTTTTATCCCCGCTTTTTATTTTTAGTACCTCAATTTATGCGGGCAATACACCAAAAGACCAAGAAATTAAAAAACTGGTAGATCAAAATTTTAAACCATTATTAGAAAAATATGATGTACCAGGTATGGCTGTGGGTGTTATTCAAAATAATAAAAAGTATGAAATGTATTATGGTCTTCAATCTGTTCAAGATAAAAAAGCCGTAAATAGCAGTACCATTTTTGAGCTAGGTTCTGTCAGTAAATTATTTACCGCGACAGCAGGTGGATATGCAAAAAATAAAGGAAAAATCTCTTTTGACGATACGCCTGGTAAATATTGGAAAGAGCTAAAAAATACACCGATTGATCAAGTTAACTTACTTCAACTCGCGACGTATACAAGTGGCAACCTCGCTTTACAATTTCCAGATGAAGTACAAACAGATCAACAAGTTTTAACTTTTTTCAAAGACTGGCAACCTAAAAACCCAATCGGTGAATACAGACAATATTCAAATCCAAGTATTGGCCTATTTGGAAAGGTTGTGGCTTTGTCTATGAATAAACCTTTCGACCAAGTCTTAGAAAAAACAATTTTTCCGGCCCTTGGCTTAAAACATAGCTATGTAAATGTACCTAAGACCCAGATGCAAAACTATGCTTTTGGCTATAACCAAGAAAATCAGCCGATTCGAGTTAACCCCGGCCCACTTGATGCCCCAGCATACGGCGTCAAATCGACACTACCCGACATGTTGAGTTTTATTCATGCCAACCTTACCCCACAGAAATATCCGACAGATATTCAACGGGCAATTAATGAAACACATCAAGGGTTCTATCAAGTCGGCACCATGTATCAGGCACTTGGTTGGGAAGAGTTTTCTTATCCGGCAACGTTACAAACTTTATTAGACAGTAATTCAGAACAGATTGTGATGAAACCTAATAAAGTGACTGCTATTTCAAAGGAACCTTCAGTTAAGATGTACCATAAAACTGGCTCAACCAACGGTTTCGGAACATATGTGGTCTTTATTCCTAAAGAAAATATTGGCTTAGTCATGTTAACCAATAAACGTATTCCAAATGAAGAGCGCATTAAGGCAGCTTATGCTGTGCTGAATGCAATAAAGAAATAA</t>
  </si>
  <si>
    <t>ADC-6</t>
  </si>
  <si>
    <t>AY325306</t>
  </si>
  <si>
    <t>ATGCGATTTAAAAAAATTTCTTGTCTACTTTTATCC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ATATTGGAAAGAGCTAAAAAATACACCGATTGACCAAGTTAACTTACTTCAACTCGCGACGTATACAAGTGGTAACCTTGCCTTGCAGTTCCCAGATGAAGTACAAACAGACCAACAAGTTTTAACTTTGTTCAAAGACTGGAAACCTAAAAACCCAATCGGTGAATACAGACAATATTCAAATCCAAGTATTGGCCTATTTGGAAAGGTTGTAGCTTTGTCTATGAATAAACCTTTCGACCAAGTCTTAGAAAAAACAATTTTTCCGGCCCTTGGCTTAAAACATAGCTATGTAAATGTACCTAAGACCCAAATGCAAAACTATGCTTTTGGCTATAACCAAGAAAATCAGCCGATTCGAGTTAACCCCGGCCCACTCGATGCCCCAGCATATGGCGTCAAATCAACACTACCCGACATGTTGAGTTTTATTCATGCCAACCTAAATCCACAAAAATATCCGGCAGATATTCAACGTGCAATTAATGAAACACATCAGGGTCGCTATCAAGTAAATACCATGTATCAGGCACTCGGTTGGGAAGAGTTTTCTTATCCGGCAATGTTACAAACTTTACTAGACAGTAATTCAGAACAGATTGTGATGAAACCTAATAAAGTGACTGCTATTTCAAAAGAACCTTCAGTTAAGATGTACCATAAAACTGGCTCAACCAACGGTTTCGGAACGTATGTGGTGTTTATTCCTAAAGAAAATATTGGCTTAGTCATGTTAACCAATAAACGTATTCCAAATGAAGAGCGCATTAAGGCAGCGTATGCAGTTTTAAATGCAATAAAGAAATAA</t>
  </si>
  <si>
    <t>ADC-7</t>
  </si>
  <si>
    <t>AY648950</t>
  </si>
  <si>
    <t>ATGCGATTTAAAAAAATTTCTTGTTTACTTTTATCCCCGCTTTTTATTTTTAGTACCTCAATTTATGCGGACAATACACCAAAAGACCAAGAAATTAAAAAACTGGTAGATCAAAATTTTAAACCGTTATTAGAAAAATATGATGTGCCAGGTATGGCTGTGGGTGTTATTCAAAATAATAAAAAGTATGAAATGTATTATGGTCTTCAATCTGTTCAAGATAAAAAAGCTGTAAATAGCAATACCATTTTTGAGCTAGGTTCTGTCAGTAAATTATTTACCGCGACAGCAGGTGGATATGCAAAAAATAAAGGAAAAATCTCTTTTGACGATACGCCTGGTAAGTATTGGAAAGAACTAAAAAATACACCGATTGACCAAGTTAACTTACTTCAACTCGCGACGTATACAAGTGGTAACCTTGCCTTGCAGTTTCCAGATGAAGTACAAACAGACCAACAAGTTTTAACTTTTTTCAAAGACTGGAAACCTAAAAACCCAATCGGTGAATACAGACAATATTCAAATCCAAGTATTGGCCTATTTGGAAAGGTTGTAGCTTTGTCTATGAATAAACCTTTCGACCAAGTCTTAGAAAAAACAATTTTTCCGGCCCTTGGCTTAAAACATAGCTATGTAAATGTACCTAAGACCCAAATGCAAAACTATGCTTTTGGCTATAACCAAGAAAATCAGCCGATTCGAGTTAACCCTGGCCCACTCGATGCCCCAGCATACGGCGTCAAATCCACCTTACCGGATATGTTGAGTTTTATTCATGCCAACCTTAACCCACAGAAATATCCGACAGATATTCAACGGGCAATTAATGAAACACATCAAGGTCGCTATCAAGTAAATACCATGTATCAAGCGCTTGGTTGGGAAGAGTTTTCTTATCCGGCAACGTTACAAACTTTATTAGACAGTAATTCAGAACAGATTGTGATGAAACCTAATAAAGTGACTGCTATTTCAAAGGAACCTTCAGTTAAGATGTACCATAAAACTGGCTCAACCAGCGGTTTCGGAACATATGTAGTGTTTATTCCTAAAGAAAATATTGGCTTAGTCATGTTAACCAATAAACGTATTCCAAATGAAGAGCGCATTAAGGCAGCTTATGTTGTGCTGAATGCAATAAAGAAATAA</t>
  </si>
  <si>
    <t>AER</t>
  </si>
  <si>
    <t>AER-1</t>
  </si>
  <si>
    <t>U14748</t>
  </si>
  <si>
    <t>ATGTACGTACTTTCCGTGGAGAAACCTACATTGAGAAACAAATTTGCGGCCGGAATAGGCGTCGTGCTTGTATGTGTCGTTGCCTCGTTTATTCCAACCCCAGTATTCGCCCTAGACACCACGAAGCTGATCCAAGCCGTCCAGTCGGAAGAGAGCGCCTTGCATGCCCGAGTCGGCATGACCGTGTTTGACTCAAACACTGGAACGACTTGGAACTATCGGGGCGATGAGCGGTTTCCATTGAACAGTACGCACAAGACGTTTTCCTGTGCAGCTTTGCTCGCGAAGGTCGATGGGAAGTCCCTCTCTCTGGGCCAATCCGTATCGATCAGCAAGGAAATGCTGGTCACCTATTCGCCGATTACGGAAAAGTCGCTGTCACCCGAAACCGTTACCTTCGGCAAGATTTGTCAGGCAGCGGTGAGCTATAGCGATAACACAGCCGCAAACGTCGTCTTTGATGCCATTGGAGGAGCAACCGGATTCAACGCATACATGCGGTCTATCGGCGATGAAGAAACCCAGCTTGATCGCAAAGAACCCGAGTTGAACGAAGGTACGCCGGGCGATGTGCGTGACACCACCACTCCCAACGCCATGGTCAATAGTCTTAGGAAGATACTTCTTGGCGACGCGTTGTCAGCATCATCCCGATCCCAGCTGACGCAATGGATGCTGGACGATCAGGTTGCTGGTGCGCTCCTGCGTGCCTCACTGCCATCCGATTGGAAGATCGCCGACAAGACCGGCGCGGGGGGTTACGGCTCACGCTCGATCGTCGCAGTAATCTGGCCGCCATCGAAGCAGCCACTGGTGGTTGGCATCTATATCACGCAAACCAAAGCATCCATGCAGGCCAGCAATCAGGCGATTGCAAGGATAGGAGTGGTGCTGAAGGATACGGTCGCTCCTTGA</t>
  </si>
  <si>
    <t>AST</t>
  </si>
  <si>
    <t>AST-1</t>
  </si>
  <si>
    <t>AF279904</t>
  </si>
  <si>
    <t>GTGACTTTCTCCGCTCTCCCCTTCCGCCGGGCCGACCGCCGGCGCCTGCTCGCCGCCGCGCTCGCGGCCTGCGCACTGACCCTGACGGCGGCCTGTGATTCCGGCACCGTCACCGTTCCGGTGACGGACTCGGTGACCACCTCGGCGGTGGCCGATCCCCGGTTCGCCGAACTGGAAACCACTTCCGGCGCCCGGCTGGGCGTGTTCGCCGTCGACACCGGCTCCGGGCGCACCGTCGCCCACCGCGCCGACGAACGGTTCCCGATGGCGTCCACGTTCAAGGGCCTGGCGTGCGGGGCGCTGCTGCGCGAGCATCCCCTGTCGACGGGCTACTTCGATCAGGTGATCCACTACTCCGCCGCCGAGCTGGTCGAGTATTCGCCGGTGACCGAGACCCGGGTCGAGACCGGCATGACGGTCCGGGAACTGTGCGACGCCGCGATCACGGTTTCCGACAACACGGCGGGCAATCAGTTGCTGAAACTGCTCGGTGGACCGGAGGGATTCACCGCGTCCCTGCGTTCCCTCGGCGACGCCACGTCGCGGCTGGACCGCTGGGAGACCGACCTGAACACCGCGATTCCCGGGGATGAGCGCGATACCACCACCCCGGCCGCGCTCGCCGCCGACTACCGCGCGCTCGTCGTCGGCGATGTCCTCGGCGCACCCGAACGCGACCAGCTGAAGGCATGGCTCGTCGCCAACACCACCGGTGCCACCCGGATTCGCGCGGGTCTGCCCGCGGACTGGACCGTCGGCGACAAGACCGGCAGCCCGGCCTACGGTTCGGCCCTCGATGTCGCGGTGGCCTGGCCGCCCGGTCGCGCGCCGATCGTCATCGCGGTGCTGTCGACTAAGTCCGAGCAGGACGCCGAACCCGACAACGCCCTGCTCGCCGAGGCCACCCGCGTGGTGGTCGACGCGCTCGGATAG</t>
  </si>
  <si>
    <t>B</t>
  </si>
  <si>
    <t>B-2</t>
  </si>
  <si>
    <t>AF189300</t>
  </si>
  <si>
    <t>ATGTTGAAAAAAATAAAAATAAGCTTGATTCTTGCTCTTGGGCTTACCAGTCTGCAGGCATTTGGACAGGAGAATCCTGACGTTAAAATTGATAAGCTAAA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TACAGCAGATAATGTGGTGGTATGGTTTCCAAAAGAAAAAGTATTGGTTGGAGGTTGTATTATAAAAAGCGCTGATTCAAAAGACCTGGGGTATATTGGAGAAGCATATGTAAACGACTGGACGCAGTCTGTACACAATATTCAACAAAAGTTTTCCGGTGCTCAGTACGTTGTTGCAGGGCATGATGATTGGAAAGATCAAAGATCAATACAACGTACACTAGACTTAATCAATGAATATCAACAAAAACAAAAGGCTTCAAATTAA</t>
  </si>
  <si>
    <t>B-3</t>
  </si>
  <si>
    <t>AF189301</t>
  </si>
  <si>
    <t>ATGTTGAAAAAAATAAAAATAAGCTTGATTCTTGCTCTTGGGCTTACCAGTTTGCAGGCATTTGGACAGGAGAATCCTGATGTCAAAATTGAAAAGCTAAAAGATAATCTGTATGTATACACAACCTACAATACATTTAACGGGACTAAATATGCCGCAAATGCAGTATATCTGGTAACTGATAAGGGTGTTGTGGTTATAGACTGTCCGTGGGGAGAAGACAAATTTAAAAGCTTTACGGACGAGATTTATAAAAAACACGGAAAGAAAGTTATTATTAATATTGCAACACATTCTCATGATGATCGTGCCGGAGGTCTTGAATATTTTGGTAAAATAGGTGCAAAAACTTATTCTACTAAAATGACAGATTCTATTTTAGCAAAAGAGAATAAGCCAAGAGCACAATATACTTTTGACAATAATAAATCTTTCAAAGTAGGAAAATCCGAGTTTCAGGTTTACTATCCCGGAAAAGGGCACACAGCAGATAATGTGGTGGTATGGTTTCCAAAAGAAAAAGTATTGGTTGGAGGTTGTATTATAAAAAGTGCTGATTCAAAGGACCTGGGATATATTGGAGAAGCATATGTAAATGACTGGACGCAGTCTGTACACAATATTCAACAAAAGTTTTCTGGTGCTCAGTACGTTGTTGCAGGTCATGATGACTGGAAGGATCAAACATCAATACAGCATACATTGGATTTAATCAGTGAATATCAACAAAAACAAAAGGCTTCAAATTAA</t>
  </si>
  <si>
    <t>B-4</t>
  </si>
  <si>
    <t>NC_009142</t>
  </si>
  <si>
    <t>ATGACCGCGCGGGTGGAGAAGGTTCTGACGTCGGGACTGCACATCCTCGACGGCGCGGCGACGGCGGTGGACAACAACGTCTGGCTGGTCGGCGACGACCGCGAGGTGATGGTCGTCGACGCGGCGCACGACCACGAACTGGTCCTGGACGCGATCGGTGACCGCAGGGTCACCGCGATCGTGTGCACCCACGGGCACAACGACCACATCAACGCCTCCGTGCCGCTGGCGGACGAGGTCGGCGCCCCGGTGCTGATCCACGCGGAGGACCGCGCGCTCTGGGACCGGGTCAACCCGGACCGCGCCCCGGACTGGACGCTGTCCGACAGCGAGGTGCTCACGGTCGCCGGAATCGATCTGGAAGTCCTGCACACGCCCGGTCACACGTGGGGAAGCGTCTGCCTGCACGCGGTCGAGCAGGCGTGGTTGTTCTCCGGCGACACGGTCTCCGCGGACGGCCGTGGCGCCACCGGGCGCTCCTGCTCGGACTTCCCGGTGACCATCCGGTCGATCTCCACCCGGTTGCTGGGACTCGACCCGGCCACGACCGTGCACCCGGGCCACGGCCCCACGACGACGATCGGTGCCGAGTCGCCGCGCCTGGAGGAACTGCTCGTCCGAAGCGCGTGA</t>
  </si>
  <si>
    <t>B-5</t>
  </si>
  <si>
    <t>AF189303</t>
  </si>
  <si>
    <t>ATGTTGAAAAGATTAAAAGGATTATTGGTTCTGGCTTTAGGTTTTACAGGACTACAGGTTTTTGGACAGCAAAATCCTGATATTAAAATTGAAAAATTAAAAGATAATTTATACGTCTATACAACCTATAATACCTTTAAAGGAACTAAATATGCGGCTAATGCGGTATATATGGTAACGGATAAAGGAGTAGTGGTGATAGACTCTCCATGGGGAGAAGATAAATTTAAAAGTTTTACAGACGAGATTTATAAAAAGCACGGAAAGAAAGTCATCATGAACATTGCTACCCATTCTCATGACGATAGAGCCGGAGGTCTTGAATATTTTGGTAAACTAGGTGCAAAAACTTATTCTACTAAAATGACAGATTCTATTTTAGCAAAAGAGAATAAGCCAAGAGCAAAGTACACTTTTGATAATAATAAATCTTTTAAAGTAGGAAACACTGAGTTCCAGGTCTATTATCCGGGAAAAGGGCATACGGCAGATAATGTGGTGGTATGGTTCCCTAAAGACAAAGTATTAGTAGGAGGCTGCATTGTAAAAAGTGGTGATTCGAAAGACCTTGGATATATTGGAGAAGCTTATGTAAACGACTGGACACAGTCTATACACAATATTCAGCAGAAATTTCCCGATGTTCAGTATGTCGTTGCAGGCCACGATGACTGGAAAGATCAAACATCAATACAACATACACTGGATTTAATCAGTGATTACCAACAAAAACAAAAGGCTTCAAATTAA</t>
  </si>
  <si>
    <t>B-6</t>
  </si>
  <si>
    <t>AF189302</t>
  </si>
  <si>
    <t>ATGAAAAGATTAAAAGGATTATTGGTTCTGGCTTTAGGTTTTACAGGACTACAGGTTTTTGGACAGCAAAATCCTGATATTAAAATTGAAAAATTAAAAGATAATTTATACGTCTATACAACCTATAATACCTTTAAAGGAACTAAATATGCGGCTAATGCGGTATATATGGTAACGGATAAAGGAGTAGTGGTGATAGACTCTCCATGGGGAGAAGATAAATTTAAAAGTTTTACAGACGAGATTTATAAAAAGCACGGAAAGAAAGTCATCATGAACATTGCTACCCATTCTCATGACGATAGAGCCGGAGGTCTTGAATATTTTGGTAAACTAGGTGCAAAAACTTATTCTACTAAAATGACAGATTCTATTTTAGCAAAAGAGAATAAGCCAAGAGCAAAGTACACTTTTGATAATAATAAATCTTTTAAAGTAGGAAACACTGAGTTCCAGGTCTATTATCCGGGAAAAGGTCATACAGCAGATAATGTGGTTGTGTGGTTCCCTAAAGACAAAGTATTAGTAGGAGGCTGCATTGTAAAAAGCGGTGATTCGAAAGACCTTGGGTTTATTGGAGAAGCTTATGTAAACGACTGGACACAGTCCATACACAACATTCAGCAGAAATTTCCCGATGTTCAGTATGTCGTTGCAGGTCACGATGACTGGAAGGATCAAACATCAATACAGCATACACTGGATTTAATCAGTGAATATCAACAAAAACAAAAGGCTTCAAATTAA</t>
  </si>
  <si>
    <t>B-7</t>
  </si>
  <si>
    <t>AF189304</t>
  </si>
  <si>
    <t>ATGAAAGGATTAAAAGGGCTATTGGTTCTGGCTTTAGGTTTTACAGGACTACAGGTTTTTGGGCAACAGAACCCTGATATTAAAATTGAAAAATTAAAAGATAATTTATACGTCTATACAACCTATAATACCTTCAAAGGAACTAAATATGCGGCTAATGCGGTATATATGGTAACCGATAAAGGAATAGTGGTTATAGACTCTCCATGGGGAGAAGATAAATTTAAAAGTTTTACAGACGAGATTTATAAAAAGCACGGTAAGAAAGTTATCATGAACATTGCGACCCACTCTCATGATGATAGAGCCGGAGGTCTTGAATATTTTGGTAAACTAGGTGCAAAAACTTATTCTACTAAAATGACAGATTCTATTTTAGCAAAAGAGAATAAGCCAAGAGCAAAGTACACTTTTGATAATAATAAATCTTTTAAAGTAGGAAAGACTGAGTTTCAGGTCTATTATCCGGGAAAAGGTCATACAGCAGATAATGTGGTTGTGTGGTTCCCTAAAGACAAAGTATTAGTAGGAGGCTGCATTGTAAAAAGTGGTGATTCGAAAGACCTTGGGTTTATTGGAGAAGCTTATGTAAACGACTGGACACAGTCCATACACAATATTCAGCAGAAATTTCCCGATGTTCAGTATGTCGTTGCAGGTCATGACGACTGGAAAGATCAAACATCAATACAACATACACTGGATTTAATCAGTGAATATCAACAAAAACAAAAGGCTTCAAATTAA</t>
  </si>
  <si>
    <t>B-8</t>
  </si>
  <si>
    <t>AF189305</t>
  </si>
  <si>
    <t>ATGAAAGGATTAAAAGGACTATTGGTTCTGGCTTTAGGTTTTACAGGACTACAGGTTTTTGGGCAACAGAACCCTGATATTAAAATTGAAAAATTAAAAGATAATTTATACGTCTATACAACATATAATACCTTCAAAGGAACTAAATATGCGGCTAATGCGGTATATATGGTAACCGATAAAGGAGTAGTGGTTATAGACTCTCCATGGGGAGAAGATAAATTTAAAAGTTTTACAGACGAGATTTATAAAAAGCACGGAAAGAAAGTTATCATGAACATTGCGACCCACTCTCATGATGATAGAGCCGGAGGTCTTGAATATTTTGGTAAACTAGGTGCAAAAACTTATTCTACTAAAATGACAGATTCTATTTTAGCAAAAGAGAATAAGCCAAGAGCAAAGTACACTTTTGATAATAATAAATCTTTTAAAGTAGGAAAGACTGAGTTTCAGGTCTATTATCCAGGAAAAGGTCATACAGCAGATAATGTGGTTGTATGGTTCCCTAAAGACAAAGTATTAGTAGGAGGCTGCATTGTAAAAAGCGGTGATTCGAAAGATCTTGGGTTTATTGGAGAAGCTTATGTAAACGACTGGACACAGTCCATACACAACATTCAGCAGAAATTTCCCGATGTTCAGTATGTCGTTGCAGGTCATGACGACTGGAAAGATCAAACATCAATACAACATACACTGGATTTAATCAGTGAATATCAACAAAAACAAAAGGCTTCAAATTAA</t>
  </si>
  <si>
    <t>B-9</t>
  </si>
  <si>
    <t>AY348324</t>
  </si>
  <si>
    <t>ATGAAAGGATTAAAAGGGCTATTGGTTCTGGCTTTAGGCTTTACAGGACTACAGGTTTTTGGGCAACAGAACCCTGATATTAAAATTGAAAAATTAAAAGATAATTTATACGTCTATACAACCTATAATACCTTCAAAGGAACTAAATATGCGGCTAATGCGGTATATATGGTAACCGATAAAGGAGTAGTGGTGATAGACTCTCCATGGGGAGAAGATAAATTTAAAAGTTTTACAGACGAGATTTATAAAAAGCACGGAAAGAAAGTCATCATGAACATTGCTACACATTCTCATGACGATAGAGCCGGAGGTCTTGAATATTTTGGTAAACTAGGTGCAAAAACTTATTCTACTAAAATGACAGATTCTATTTTAGCAAAAGAGAATAAGCCAAGAGCAAAGTACACTTTTGATAATAATAAATCTTTTAAAGTAGGAAACACTGAGTTCCAGGTCTATTATCCGGGAAAAGGTCATACAGCAGATAATGTGGTGGTATGGTTCCCTAAAGACAAAGTATTAGTAGGAGGCTGCATTGTAAAAAGCGGTGATTCGAAAGACCTTGGGTTTATTGGGGAAGCTTATGTAAACGACTGGACACAGTCCATACACAACATTCAGCAGAAATTTCCCGATGTTCAGTATGTCGTTGCAGGTCATGACGACTGGAAAGATCAAACATCAATACAACATACACTGGATTTAATCAGTGAATATCAACAAAAACAAAAGGCTTCAAATTAA</t>
  </si>
  <si>
    <t>B-10</t>
  </si>
  <si>
    <t>AY348325</t>
  </si>
  <si>
    <t>ATGAAAGGATTAAAAGGGCTATTGGTTCTGGCTTTAGGCTTTACAGGACTACAGGTTTTTGGGCAACAGAACCCTGATATTAAAATTGAAAAATTAAAAGATAATTTATACGTCTATACAACCTATAATACCTTCAAAGGAACTAAATATGCGGCTAATGCGGTATATATGGTAACCGATAAAGGAGTAGTGGTTATAGACTCTCCATGGGGAGAAGATAAATTTAAAAGTTTTACAGACGAGATTTATAAAAAGCACGGAAAGAAAGTTATCATGAACATTGCAACCCACTCTCATGATGATAGAGCCGGAGGTCTTGAATATTTTGGTAAACTAGGTGCAAAAACTTATTCTACTAAAATGACAGATTCTATTTTAGCAAAAGAGAATAAGCCAAGAGCAAAGTACACTTTTGATAATAATAAATCTTTTAAAGTAGGAAAGACTGAGTTTCAGGTTTATTATCCGGGAAAAGGTCATACAGCAGATAATGTGGTTGTGTGGTTTCCTAAAGACAAAGTATTAGTAGGAGGCTGCATTGTAAAAAGTGGTGATTCGAAAGACCTTGGGTTTATTGGGGAAGCTTATGTAAACGACTGGACACAGTCCATACACAACATTCAGCAGAAATTTCCCTATGTTCAGTATGTCGTTGCAGGTCATGACGACTGGAAAGATCAAACATCAATACAACATACACTGGATTTAATCAGTGAATATCAACAAAAACAAAAGGCTTCAAATTAA</t>
  </si>
  <si>
    <t>B-11</t>
  </si>
  <si>
    <t>AY348326</t>
  </si>
  <si>
    <t>ATGTTGAAAAAAATAAAAATAAGCTTGATTCTTGCTCTTGGGCTTACCAGTCTGCAGGCATTTGGACAGGAGAATCCTGATGTCAAAATTGAAAAGCTAAA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CACAGCAGATAATGTGGTGGTATGGTTTCCAAAAGAAAAAGTATTGGTTGGAGGTTGTATTATAAAAAGCGCTGATTCAAAAGACCTGGGGTATATTGGAGAAGCATATGTAAACGACTGGACGCAGTCTGTACACAATATTCAACAAAAGTTTTCCGGTGCTCAGTACGTTGTTGCAGGGCATGATGATTGGAAAGATCAAAGATCAATACAACGTACACTAGACTTAATCAATGAATATCAACAAAAACAAAAGGCTTCAAATTAA</t>
  </si>
  <si>
    <t>B-12</t>
  </si>
  <si>
    <t>EF595958</t>
  </si>
  <si>
    <t>ATGATGAAGAAAATGAAATGGGCACTTGTTCTTGCTCTTGGACTTACAGGTTTAAATGCCTTCGGGCAGGAAACTCCTGAAGTAAAAATAGAAAAGCTAAAAGACAATTTATATGTTTATACAACATATAATACATTCAACGGAACCAAATACGCAGCTAATGCGGTATATCTGGTGACCAGTAAAGGGGTGGTTGTAATAGATTCTCCATGGGGTGAGGAAAAATTTAAAAACTTTACCGACGAAATTTATAAAAGACACGGAAAGAAAGTCATCATGAATATTGCAACCCATTCTCATGACGACCGTGCAGGAGGTTTGGAATATTTTAAAAGCTTAGGGGTAAAAACCTATTCTACTAAAATGACAGACTCTATTTTAGCGAAAGATAATAAGCCAAGAGCCCAGTATACTTTTGATAATAATAAATCATTTAAAGTAGGAAAGGATGAGTTTCAGGTCTATTATCCGGGAAAAGGACATACAGCTGACAATGTAGTGGTATGGTTCCCTAAAGATAAAGTACTGGTGGGAGGCTGTATTATAAAAAGCGGTGATTCCAAAGATCTTGGATTTTTGGGAGAAGCATATGTAAACGACTGGACACAGTCAGTACACAATATTCAGAAGAAATTTCCCAATGTACAATATGTTGTTGCAGGCCACGATGACTGGAAAGATCAGACCGCCATTCAGCATACACTGGATTTAATCAGTGAATATCAACAAAAACAAAAGGCTTCAAATTAA</t>
  </si>
  <si>
    <t>B-13</t>
  </si>
  <si>
    <t>EF595959</t>
  </si>
  <si>
    <t>ATGATGAAGAAAATGAAATGGGCACTTGTTCTTGCTCTTGGACTTACAGGTTTAAATGCCTTCGGGCAGGAAACTCCTGAAGTAAAAATAGAAAAGCTAAAAGACAATTTATATGTTTATACAACATATAATACATTCAACGGAACCAAATACGCAGCTAATGCGGTATATCTGGTGACCAGTAAAGGGGTGGTTGTAATAGATTCTCCATGGGGTGAGGAAAAATTTAAAAACTTTACCGACGAAATTTATAAAAGACACGGAAAGAAAGTCATCATGAATATTGCAACACATTCTCATGACGACCGTGCAGGAGGTTTGGAATATTTTAAAAGCTTAGGGGTAAAAACCTATTCTACTAAAATGACAGACTCTATTTTAGCGAAAGATAATAAGCCAAGAGCCCAGTATACTTTTGATAATAATAAATCATTTAAAGTAGGAAAGGATGAGTTTCAGGTCTATTATCCGGGAAAAGGACATACAGCTGACAATGTAGTGGTATGGTTCCCTAAAGATAAAGTACTGGTGGGAGGCTGTATTATAAAAAGCGGTGATTCCAAAAATCTTGGATTTTTGGGAGAAGCATATGTAAACGACTGGACACAGTCAGTACACAATATTCAGAAGAAATTTCCCAATGTACAATATGTTGTTGCAGGCCACGATGACTGGAAAGATCAGACTGCCATTCAGCATACACTGGATTTAATCAGTGAATATCAACAAAAACAAAAGGCTTCAAATTAA</t>
  </si>
  <si>
    <t>B-14</t>
  </si>
  <si>
    <t>JN635697</t>
  </si>
  <si>
    <t>ATGAAGAATATAATGCGGGCACTGATCCTTGTTTTTGGTTTTATGAGTTTTTTTATGTTTGGACAGGAGAATCCTGACGTCAAAATTGAAAAGCTAAG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TACAGCAGATAATGTGGTGGTATGGTTTCCAAAAGAAAAAGTATTGGTTGGAGGTTGTATTATAAAAAGCGCTGATTCAAAAGACCTGGGGTATATTGGAGAAGCATATGTAAATGACTGGACGCAGTCTGTACACAATATTCAACAGAAGTTTTCCGGTGCTCAGTACGTTGTTGCGGGGCATGATGATTGGAAAGATCAAAGATCAATACAACGTACACTAGACTTAATCAATGAATATCAACAAAAACAAAAGGCTTCAAATTAA</t>
  </si>
  <si>
    <t>BEL</t>
  </si>
  <si>
    <t>BEL-1</t>
  </si>
  <si>
    <t>DQ089809</t>
  </si>
  <si>
    <t>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CTTGATCGTATTGAAC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t>
  </si>
  <si>
    <t>BEL-2</t>
  </si>
  <si>
    <t>FJ666063</t>
  </si>
  <si>
    <t>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TTTGATCGTATTGAAC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t>
  </si>
  <si>
    <t>BEL-3</t>
  </si>
  <si>
    <t>GQ202694</t>
  </si>
  <si>
    <t>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CTTGATCGTATTGAAT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t>
  </si>
  <si>
    <t>BES</t>
  </si>
  <si>
    <t>BES-1</t>
  </si>
  <si>
    <t>NC_019267</t>
  </si>
  <si>
    <t>ATGTGGCAGTGGCTTGGAAAAGTGCGGTGGTTGCTGGTGGTGATAGCGCTGCTGGGTGGCAAGGTCATGGCGGCGTCTGAACTGGATAGCGCGCTGGCCAGACTCGAGCAGCAGCATCATGGGCGTCTGGGGCTGGCCTATATCGATAGTGGCAGCGGCGAGAGTTACAGCTATCGCGGTGAGGAGCGTTTTGCCTTTTGCAGCACCTTCAAGGCGGTGCTGGCGGGGGCGGTGCTGCAGCGAAGCGTCAGTCAGCCCGGTTTGCTCGATAAGCGGGTGCATTATGCGGCCACGGATCTGCTCGCCTATGCCCCCATCACCAAGACGCATCTGGATAAAGGGATGCGCATCGGTGAACTGGCCGCAGCGGCGGTGCAATATAGTGACAACACGGCGGCCAACCTGCTGCTGCAAGAAATTGGCGGCGTCCAGGCGCTGAACCGGTTTGTGCAGGGGTTGGGAGATCCGGCATTCCGTCTGGATAGGATAGAGCCTCACCTTAATAGTGCCGAGCCAGGAGATGTGCGCGATACCACCACGCCGCTGGCCATGGCCCACACCCTGCAGGCCATGACTCTGGGCAAGGGGTTACCACAGGCCCAGCAGGCGCAACTGGTGAGCTGGCTTAAAGGCAATACCACGGGGGCACAGCGTATTCAAGCTGGCGTACCGGCAGGCTGGCAGGTAGGCGACAAGACTGGCACAGGTGGTTACGGCACCACCAACGATATCGCCATCCTCTGGCCGGAGCAGGGTGCTCCCAAGGTGCTGGCCATCTACTTTACCCAGCCCGCAGCCGATGCCGAGGCCAACCGCGCCATACTGGCCGAAGCCACCCGACTGGTACTGCAAGATAAAAGTATCAATAAAATCAAGTAG</t>
  </si>
  <si>
    <t>BIC</t>
  </si>
  <si>
    <t>BIC-1</t>
  </si>
  <si>
    <t>GQ260093</t>
  </si>
  <si>
    <t>ATGGCACGTCCTTCTAAACTAGCTTTATCATTTTCTCTTCTGTTGCCTTTTTTACCCTTCACCAGCTTCGCTGAAACCTGGCCACAGGGCGATATCGCCCGACAAAAAATCGTAAAGCTGGAAAAGGATTTTGGTGGGCGGATTGGAGTATCTGCCATCGATACGGGCGCCAATCGAACTTTTGACTTTCGAGCGGACGAACGTTTCCCTTTATGCAGCTCCTTTAAGGGCTTTCTGGCTGGCGCCGTGCTCTCCCACAGCCAACAGCAGGAAGGCTTACTGGAGAAACGTATCGACTATAAGAATCGGGTGATGGAACCTCACTCTCCCATCAGCGCACAACATAGTTCGACGGGTATGACCGTGGCGCAATTAGCGGCAGCGGCGCTGCAGTACAGCGACAACGGTGCGACAAATTTGCTTCTGGAAAACGTTCTGGGCGGGCCCGCCGGGATGACGACCTTCATGAGGACCTTAGGCGATACAACGTTTCGCTTAGATCGATGGGAACTCGAACTCAATAGCGCCATTCCGGGCGACGATCGAGATACCTCGACCCCCCACGCCATAGCCCGCAGCTTGCAAAAAATAGCGTTGGGTGAGGCGTTGCAAACCGCACCGCGTCAGCAGCTGGTTGATTGGCTCATCGGAAATACGACAGGTGGAGCGCGGATCCGGGCAGGCGTTCCTGTCGAGTGGGTTGTAGGGGATAAAACGGGCACGTGCGGTGTGTACGGCACCGCCAATGATTATGCCGTCATATGGCCAAAAACATCCGCCCCGATTGTCTTGGCGATTTACACCGCGAAACCGAACAAGGAGGACAAACATAGCGATGCCGTTATTGCCGAAGTGACCCGTGCCGTTCTGGAAAGCTTTGAATAA</t>
  </si>
  <si>
    <t>BIL</t>
  </si>
  <si>
    <t>BIL-1</t>
  </si>
  <si>
    <t>X74512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</si>
  <si>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CGCGATGCTATCGCG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CGTATCGCGAAGGGAAGCCCGTACACGTTTCTCCGGGACAACTTGACGCCGAAGCCTATGGCGTGAAATCCAGCGTTATTGATATGGCCCGCTGGGTTCAGGCCAACATGGATGCCAGCCACGTTCAGGAGAAAACGCTCCAGCAGGGCATTGCGCTTGCGCAGTCTCGCTACTGGCGTATTGGCGATATGTACCAGGGATTAGGCTGGGAGATGCTGAACTGGCCGCTGAAAGCTGATTCGATCATCAACGGCAGCGACACGAAAGTGGCATTGGCAGCCGTTCCCGCCGTTGAGGTAAACCCGCCCGCCCCCGCAGTGAAAGCCTCATGGGTGCATAAAACGGGCTCCACTGGTGGATTTGGCAGCTACGTAGCCTTCGTTCCAGAAAAAAACCTTGGCATCGTGATCGTGGCAAACAAAAGCTATCCTAACCCTGTCCGTGTCGAGGCGGCCTGGCGCATTCTTGAAAAGCTGCAATAA</t>
  </si>
  <si>
    <t>BRO</t>
  </si>
  <si>
    <t>BRO-1</t>
  </si>
  <si>
    <t>U49269</t>
  </si>
  <si>
    <t>ATGCAACGCCGGCATTTTTTACAAAAAACCTTATTGGCACTACCTATTATTTTTTCTGGCAATTTATTAACTGGATGTAAAACGAATTTATCTGATGATTATTTGCCCGATGATAAGATAACAAACAATCCAAATTTATTACAAAATAAATTAAAAGAGATATTGCCAATTTGGGAAAATAAATTTAATGCCAAAATTGGTATGACGATTATTGCTGACAATGGTGAACTATCCAGTCATCGTGGTAATGAATATTTTCCTGTTAATAGTACCATTAAAGCCTTTATTGCAAGTCATATATTATTACTTGTAGATAAAGAAAAATTGGATTTAAACGAAAAAATCATCATTAAAGAAAGCGATTTGATAGAATATTCTCCTGTCTGTAAAAAATACTTTGATGAGAATAAACCAATTTCTATTAGTGAATTGTGCGAAGCTACCATAACACTGAGTGATAATGGTTCTGCTAATATCTTGTTGGATAAAATTGGGGGTTTGACTGCATTCAATCAATTTTTGAAAGAGATTGGGGCGGATATGGTGCTGGCAAATAATGAGCCTTTATTAAATCGCTCACATTATGGTGAAACCAGTGATACCGCAAAACCAATTCCTTACACAAAAAGCCTAAAAGCACTGATTGTAGGCAATATCCTATCCAATCAAAGCAAAGAACAGTTGATAACTTGGCTTATCAATGATAAAGTTGCTGATAATTTATTGAGAAAATATTTACCAAAAAATTGGCGAATTGGCGACAAAACAGGCACAGGTAGTGAATCAAAAAATATCATTGCTGTGATTTGGAATGAAAATAATAAACCTTATTTTATCAGCCTATTTATCACCCAGCCCCATGATGGTAAATCCCTTGATTTTAAAAATCAAAAAGATGAAATAATGGCACAAATTGGTAAAGAAATTTATCCATTTTTATAA</t>
  </si>
  <si>
    <t>CARB</t>
  </si>
  <si>
    <t>CARB-1</t>
  </si>
  <si>
    <t>AF313471</t>
  </si>
  <si>
    <t>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AAGAGCGAAATGATGCGATTGTTAAAATTGGTCATTCAATTTTTGACGTTTATACATCACAGTCGCGCTGA</t>
  </si>
  <si>
    <t>CARB-2</t>
  </si>
  <si>
    <t>FJ172675, M69058</t>
  </si>
  <si>
    <t>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t>
  </si>
  <si>
    <t>CARB-3</t>
  </si>
  <si>
    <t>S46063</t>
  </si>
  <si>
    <t>ATGCTTTTATATAAAATGTGTGACAATCAAAATTATGGGGTTACTTAC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C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t>
  </si>
  <si>
    <t>CARB-4</t>
  </si>
  <si>
    <t>U14749</t>
  </si>
  <si>
    <t>ATGAAGCTTTTACTGGTATTTTCGCTTTTAATACCGTCTATGGTGTTTGCAAATAGTTCAAAGTTTCAACAGGTTGAACAAGATGCTAAGGTAATTGAAGCATCTCTTTCTGCGCATATAGGGATTTCTGTTCTTGATACTCAAACTGGAGAGTATTGGGATTACAATGGCAATCAGCGTTTTCCTTTGACAAGTACTTTTAAAACAATAGCTTGTGCTAAATTATTATATGATGCTGAGCAAGGGGAAATAAACCCTAAGAGTACAATTGAGATCAAAAAAGCAGATCTTGTGACCTATTCTCCCGTAATAGAAAAGCAAGTAGGACAAGCAATAACGCTCGATGATGCGTGTTTTGCAACTATGACGACAAGTGATAATGCAGCAGCAAATATCATCCTAAATGCCCTAGGAGGTCCTGAAAGCGTGACGGATTTTCTAAGACAAATCGGAGATAAAGAAACCCGTCTAGACCGTATTGAACCTGAATTAAATGAAGGCAAGCTTGGTGATTTGAGGGATACGACAACTCCTAATGCAATAGTGAATACTTTAAATGAATTATTATTTGGTTCCACATTGTCTCAAGATGGCCAGAAAAAATTAGAGTATTGGATGGTGAATAATCAAGTCACTGGTAATTTATTGCGGTCAGTATTGCCAGAGGGATGGAATATTGCGGATCGTTCAGGTGCTGGCGGATTTGGTGCTCGGAGTATTACAGCCGTTGTTTGGAGTGAAGCTCAATCCCCAATCATAGTTAGTATCTATCTAGCGCAAACAGAGGCTTCAATAGCAGATCGAAATGATGCAATTGTTAAAATTGGTCGTTCAATTTTTGAAGTTTATTCATCACAATCGCGTTGA</t>
  </si>
  <si>
    <t>CARB-5</t>
  </si>
  <si>
    <t>AF135373</t>
  </si>
  <si>
    <t>ATGA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t>
  </si>
  <si>
    <t>CARB-6</t>
  </si>
  <si>
    <t>AF030945</t>
  </si>
  <si>
    <t>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CACGTTAAATCAATTATTATTTGGTTCCACATTATCTGAAGCTAGTCAGAAAAAATTAGAGTCTTGGATGGTGAACAATCAAGTTACGGGTAATTTATTGAGGTCAGTATTGCCAGTGAAGTGGAGTATTGCTGATCGCTCAGGAGCAGGTGGATTTGGTGCTAGGAGTATTACAGCGATTGTGTGGAGTGAAGAAAAAAAAACGATTATCGTAAGTATTTATCTAGCTCAAACCGAGGCTTCAATGGCAGAACGAAATGATGCGATAGTTAAAATTGGTCGTTCAATTTTTGAAGTTTATACATCACAGTCGCGCTGA</t>
  </si>
  <si>
    <t>CARB-7</t>
  </si>
  <si>
    <t>AF409092</t>
  </si>
  <si>
    <t>ATGAAGTCTTTGTTGGTATTTGCGCTTTTAATGCCATCTGTAGTTTTTGCAAGCAGTTCAAAATTTCAATCAGTTGAACAAGAAATTAAGGGAATTGAGTCTTCACTCTCTGCTCGTATAGGAGTCGCCATTTTGGATACTCAAAATGGCGAAAGCTGGGATTATAATGGTGATCAACGATTTCCATTAACAAGTACTTTCAAAACAATAGCTTGTGCTAAGTTGCTGTATGATGCAGAGCATGGGAAAGTTAATCTCAATAGTACAGTTGAGATTAAGAAAGCAGATCTTGTTACGTATTCGCCTGTATTAGAAAAGCAAGTAGGTAAACCAATAACGCTCTCTGATGCATGCCTTGCTACTATGACAACAAGCGACAATACAGCAGCCAATATTGTTATAAATGCTGTCGGTGATCCTAAAAGCATTACTGATTTTCTGAGACAAATTGGTGACAAAGAAACTCGTCTAGATCGTGTCGAGCCTGAGCTCAATGAAGGTAAACTCGGTGATTTGAGGGATACGACAACGCCTAATGCAATAACCAGCACGTTAAATCAATTATTATTTGGTTCCACATTATCTGAAGCTAGTCAGAAAAAATTAGAGTCTTGGATGGTGAACAATCAAGTTACGGGTAATTTATTGAGGTCAGTATTGCCAGTGAAGTGGAGTATTGCTGATCGCTCAGGAGCAGGTGGATTTGGTGCTAGGAGTATTACAGCGATTGTGTGGAGTGAAGAAAAAAAACCGATTATCGTAAGTATTTATCTAGCTCAAACCGAGGCTTCAATGGCAGAACGAAATGATGCGATAGTTAAGATTGGTCGTTCAATTTTTGAAGTTTATACATCACAGTCGCGTTGA</t>
  </si>
  <si>
    <t>CARB-8</t>
  </si>
  <si>
    <t>AY178993</t>
  </si>
  <si>
    <t>ATGG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TGCTGGTGGTTATGGGTCGCGTGCTATTACTGCGGTGATGTGGCCTCCAAATCGCAAGCCTATCGTAGCCGCTCTATACATTACAGAGACAGACGCCTCGTTTGAAGAAAGAAATGCTGTCATTGCAAAAATTGGTGAGCAAATAGCGAAGACAATATTAATGGAGAATAGCCGTAACTGA</t>
  </si>
  <si>
    <t>CARB-9</t>
  </si>
  <si>
    <t>AY248038</t>
  </si>
  <si>
    <t>ATGAAGTCTTTGTTGGTATTTGCGCTTTTAATGCCATCTGTAGTTTTTGCAAGCAGTTCAAAATTTCAATCAGTTGAACAAGAAATTAAGGGAATTGAGTCTTCACTCTCTGCTCGTATAGGAGTTGCCATTTTGGATACTCAAAATGGCGAAAGCTGGGATTATAATGGTGATCAACGATTTCCATTAACAAGTACTTTCAAAACAATAGCTTGTGCTAAGTTGCTGTATGATGCAGAGCATGGGAAAGTTAATCTCAATAGTACAGTTGAGGTTAAGAAAGCAGATCTTGTTACGTATTCGCCTGTATTAGAAAAGCAAGTAGGTAAACCAATAACGCTCTCTGATGCATGCTTTGCTACTATGACAACAAGCGACAATACAGCAGCCAATATTGTTATAAATGCTGTGGGTGATCCTAAAAGCATTACTGATTTTCTGAGACAAATTGGTGACAAAGAAACTCGTCTAGATCGTGTCGAGCCTGAGCTCAATGAAGGTAAACTCGGTGATTTGAGGGATACGACAACGCCTAATGCAATAACCAGCACGTTAAATCAATTATTATTTGGTTCCACATTATCTGAAGCTAGTCAGAAAAAATTAGAGTCTTGGATGGTGAACAATCAAGTTACGGGTAATTTATTGAGGTCAGTATTGCCAGTGACGTGGAGTATTGCTGATCGCTCAGGGGCAGGTGGATTTGGTGCTAGGAGTATTACAGCGATTGTGTGGAGTGAAGAAAAAAAACCGATTATCGTAAGTATTTATCTAGCTCAAACCGAGGCTTCAATGGCAGAACGAAATGATGCGATAGTTAAGATTGGTCGTTCAATTTTTGAAGTTTATACATCACAGTCGCGTTGA</t>
  </si>
  <si>
    <t>CARB-10</t>
  </si>
  <si>
    <t>EU850412</t>
  </si>
  <si>
    <t>ATGGACGTACGTCAACACAAGGCTAGTTTTTTTAGCGTAGTAATTACTTTTTTATGTCTCACGCTATCATTAAATGCTAATGCAACAGACTCAGTACTTGAAGCGGTTACCAATGCTGAAACTGAATTAGGCGCTAGAATTGGTCTAGCTGCGCATGATTTGGAAACGGGAAAACGTTGGGAACATAAATCTAATGAACGTTTTCCTCTAACTAGTACCTTTAAAACACTTGCCTGTGCAAACGTTCTTCAAAGAGTTGATCTAGGTAAAGAAAGAATTGATAGAGTTGTGAGATTCTCTGAAAGCAATCTCGTTACATACTCACCTGTAACAGAAAAACATGTGGGTAAAAAAGGGATGTCGCTCGCAGAGCTGTGTCAGGCCACATTATCAACCAGTGATAATTCAGCTGCCAATTTTATTCTACAAGCGATTGGG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t>
  </si>
  <si>
    <t>CARB-12</t>
  </si>
  <si>
    <t>AB901035</t>
  </si>
  <si>
    <t>ATGTGTGACAATCAAAATTATGGGGTTACTTACATGAAGTTTTTATTGGTATTTTCGCTTTTAATACCATCCGTGGTTTTTGCAAGTAGTTCAAAGTTTCGGCAAGTTGAACAAGACGTTAAGGCAATTGAAGTTTCTCTTTCTGCTCGTATAGGTGTTTCCGTTCTTGATACTCAAAATGGAGAATACTGGGATTACAATGGCAATCAGCGCTTCCCGTTGACAAGTACTTTTAAAACAATAGCTTGCGCTAAATTACTATATGATGCTGAGCAAGGAAAAGTTAATCCCAATAGTACAGTCGAGATTAAGAAAGCAGATCTTGTGACCTATTCCCCTGTAATAGAAAAGCAAGTAGGGCAGGCAATCACACTCGATGATGCGTGCTTCGCAACTATGACTACAAGTGATAATACTGCGGCAAATATCATCCTAAGTGCTGTAGGTGGCTCCAAAGGCGTTACTGATTTTTTAAGACAAATTGGGGACAAAGAGACTCGTCTAGACCGTATTGAGCCTGATTTAAATGAAGGTAAGCTCGGTGATTTGAGGGATACGACAACTCCTAAGGCAATAGCCAGTACTTTGAATAAATTTTTATTTGGTTCAGCGCTATCTGAAATGAACAAAAAAAAATTAGAGTCTTGGATGGTGAACAATCAAGTCACTGGTAATTTACTACGTTCAGTATTGCCGGCGGGATGGAACATTGCGGATCGTTCAGGTGCTGGCGGATTTGGTGCTCGGAGTATTACAGCAGTTGTGTGGAGTGAGCATCAAGCCCCAATTATTGTGAGCATCTATCTAGCTCAAACACAGGCTTCAATGGCAGAGCGAAATGATGCGATTGTTAAAATTGGTCGTTCAATTTTTGACGTTTATACATCACAGTCGCGCTGA</t>
  </si>
  <si>
    <t>CblA</t>
  </si>
  <si>
    <t>L08472</t>
  </si>
  <si>
    <t>ATGAAAGCATATTTCATCGCCATACTTACCTTATTCACTTGTATAGCTACCGTCGTCCGGGCGCAGCAAATGTCTGAACTTGAAAACCGGATTGACAGTCTGCTCAATGGCAAGAAAGCCACCGTTGGTATAGCCGTATGGACAGACAAAGGAGACATGCTCCGGTATAACGACCATGTACACTTCCCCTTGCTCAGTGTATTCAAATTCCATGTGGCACTGGCCGTACTGGACAAGATGGATAAGCAAAGCATCAGTCTGGACAGCATTGTTTCCATAAAGGCATCCCAAATGCCGCCCAATACCTACAGCCCCCTGCGGAAGAAGTTTCCCGACCAGGATTTCACGATTACGCTTAGGGAACTGATGCAATACAGCATTTCCCAAAGCGACAACAATGCCTGCGACATCTTGATAGAATATGCAGGAGGCATCAAACATATCAATGACTATATCCACCGGTTGAGTATCGACTCCTTCAACCTCTCGGAAACAGAAGACGGCATGCACTCCAGCTTCGAGGCTGTATACCGCAACTGGAGTACTCCTTCCGCTATGGTCCGACTACTGAGAACGGCTGATGAAAAAGAGTTGTTCTCCAACAAGGAGCTGAAAGACTTCTTGTGGCAGACCATGATAGATACTGAAACCGGTGCCAACAAACTGAAAGGTATGTTGCCAGCCAAAACCGTGGTAGGACACAAGACCGGCTCTTCCGACCGCAATGCCGACGGTATGAAAACTGCAGATAATGATGCCGGCCTCGTTATCCTTCCCGACGGCCGGAAATACTACATTGCCGCCTTCGTCATGGACTCATACGAGACGGATGAGGACAATGCGAACATCATCGCCCGCATATCACGCATGGTATATGATGCGATGAGATGA</t>
  </si>
  <si>
    <t>CepA</t>
  </si>
  <si>
    <t>FR688023</t>
  </si>
  <si>
    <t>ATGCAAAAAAGACTTATACATTTATCCATTATCTTCTTTCTGCTATGTCCTGCCCTGGTAGTTGCGCAGAACAGTCCTCTTGAAACTCAACTCAAGAAAGCCATAGAAGGGAAAAAAGCCGAAATAGGAATTGCAGTCATTATCGACGGGCAAGATACGATAACAGTCAATAATGATATTCATTATCCCATGATGAGTGTTTTCAAATTTCATCAGGCATTGGCATTGGCCGATTACATGCATCATCAAAAGCAACCTTTGGAAACCCGGTTATTGATTAAAAAGTCGGATTTAAAGCCGGACACCTATAGTCCGCTTCGAGAAACATACCCACAGGGAGGAATCGAAATGAGCATTGCCGATCTACTGAAATATACGCTTCAGCAAAGTGACAATAATGCCTGCGATATTCTTTTTAATTATCAAGGTGGTCCGGATGCCGTGAATAAGTATCTTCATTCATTGGGAATTCGTGAATGTGCTGTCATCCATACAGAAAACGATATGCATAAGAATCTGGAGTTCTGTTACCAAAACTGGACTACTCCATTAGCAGCCGCCAAATTACTGGAAATATTTCGCAATGAAAACCTTTTTGACAAAGAATACAAGAATTTCATTTATCAAACAATGGTGGAATGTCAGACAGGACAAGACCGCCTGATTGCTCCACTGCTCGATAAAAAAGTAACAATGGGGCATAAAACCGGAACAGGCGACCGTAATGCGAAAGGACAACAGATCGGTTGCAATGACATCGGGTTTATTCTTCTTCCCGACGGACATGCCTATAGTATAGCCGTCTTCGTGAAAGATTCCGAAGCAGATAACAGAGAAAACAGTGAGATTATCGCAGAAATTTCGCGCATCGTTTACGAATACGTAACGCAACAGATAGATTAA</t>
  </si>
  <si>
    <t>CepA-14</t>
  </si>
  <si>
    <t>U05883</t>
  </si>
  <si>
    <t>ATGCAAAAAAGACTTATACATTTATCCATTATCTTCTTTCTGCTATGTCCTGCCCTGGTAGTTGCGCAGAACAGTCCTCTTGAAACTCAACTCAAGAAAGCCATAGAAGGGAAAAAAGCCGAAATAGGAATTGCAGTCATTATCGACGGGCAAGATACGATAACAGTCAATAATGATATTCATTATCCCATGATGAGTGTTTTCAAATTTCATCAGGCATTGGCATTGGCCGATTACATGCATCATCAAAAGCAACCTTTGGAAACCCGATTATTGATTAAAAAGTCGGATTTAAAGCCGGACACCTATAGTCCGCTTCGAGAAACATACCCGCAGGGAGGAATCGAAATGAGCATTGCCGATCTACTGAAATATACGCTTCAGCAAAGTGACAATAATGCCTGCGATATTCTTTTTAATTATCAAGGTGGTCCGGATGCCGTGAATAAGTATCTTCATTCATTGGGAATTCGTGAATGTGCTGTCATCCATACAGAAAACGATATGCATAAAAATCTGGAGTTCTGTTACCAAAACTGGACTACTCCATTAGCAGCCGCCAAATTACTGGAAATATTTCGCAATGAAAACCTTTTTGACAAAGAATACAAGAATTTCATTTATCAAACAATGGTGGAATGTCAGACAGGACAAGACCGCCTGATTGCTCCACTGCTCGATAAAAAAGTAACAATGGGGCATAAAACCGGAACAGGCGACCGTAATGCGAAAGGACAACAGATCGGTTGCAATGACATCGGGTTTATTCTTCTTCCCGACGGACATGCCTATAGTATAGCCGTCTTCGTGAAAGATTCCGAAGCAGATAACAGAGAAAACAGTGAGATTATCGCAGAAATTTCGCGCATCGTTTACGAATACGTAACGCAACAGATAGATTAA</t>
  </si>
  <si>
    <t>CepA-29</t>
  </si>
  <si>
    <t>U05884</t>
  </si>
  <si>
    <t>ATGCAAAAAAGACTTATACATTTATCCATTATCTTCTTTCTGCTATGTCCTGCCCTGGTAGTTGCGCAGAACAGTCCTCTTGAAACTCAACTCAAGAAAGCCATAGAAGGGAAAAAAGCCGAAATAGGAATTGCAGTCATTATCGACGGGCAAGATACGATAACAGTCAATAATGATATTCATTATCCCATGATGAGTGTTTTCAAATTTCATCAGGCATTGGCATTGGCCGATTACATGCATCATCAAAAGCAACCTTTGAAAACCCGGTTATTGATTAAAAAGTCGGATTTAAAGCCGGACACCTATAGTCCGCTTCGAGAAATATACCCACAGGGAGGAATCGAAATGAGCATTGCCGATCTACTGAAATATACGCTTCAGCAAAGTGACAATAATGCCTGCGATATTCTTTTTAATTATCAAGGTGGTCCGGATGCCGTGAATAAGTATCTTCATTCATTGGGAATTCGTGAATGTGCTGTCATCCATACAGAAAACGATATGCATGAGAATCTGGAGTTCTGTTACCAAAACTGGACTACTCCATTAGCAGCCGCCAAATTACTGGAAATATTTCGCAATGAAAACCTTTTTGACAAAGAATACAAGAATTTCATTTATCAAACAATGGTGGAATGTCAGACAGGACAAGACCGCCTGATTGCTCCACTGCTCGATAAAAAAGTAACAATGGGGCATAAAACCGGAACAGGCGACCGTAATGCGAAAGGACAACAGATCGGTTGCAATGACATCGGGTTTATTCTTCTTCCCGACAGACATGCCTATAGTATAGCCGTCTTCGTGAAAGATTCCGAAGCAGATAACAGAGAAAACAGTGAGATTATCGCAGAAATTTCGCGCATCGTTTACGAATACGTAACGCAACAGATAGATTAA</t>
  </si>
  <si>
    <t>CepA-44</t>
  </si>
  <si>
    <t>U05885</t>
  </si>
  <si>
    <t>ATGCAAAAAAGACTTATACATTTATCCATTATCTTCTTTCTGCTATGTCCTGCCCTGGTAGTTGCGCAGAACAGTCCTCTTGAAACTCAACTCAAGAAAGCCATAGAAGGGAAAAAAGCCGAAATAGGAATTGCAGTCATTATCGACGGGCAAGATACGATAACAATCAATAATGATATTCATTATCCCATGATGAGTGTTTTCAAATTTCATCAGGCATTGGCATTGGCCGATTACATGCATCATCAAAAGCAACCTTTGAAAACCCGGTTATTGATTAAAAAGTCGGATTTAAAGCCGGACACCTATAGTCCGCTTCGAGAAACATACCCACAGGGAGGAATCGAAATGAGCATTGCCGATCTACTGAAATATACGCTTCAGCAAAGTGACAATAATGCCTGCGATATTCTTTTTAATTATCAAGGTGGTCCGGATGCCGTGAATAAGTATCTTCATTCATTGGGAATTCGTGAATGTGCTGTCATCCATACAGAAAACGATATGCATGAGAATCTGGAGTTCTGTTACCAAAACTGGACTACTCCATTGGCAGCCGCCAAATTACTGGAAATATTTCGCAATGAAAACCTTTTTGACAAAGAATACAAGAATTTCATTTATCAAACAATGGTGGAATGTCAGACAGGACAAGACCGCCTGATTGCTCCACTGCTCGATAAAAAAGTAACAATGGGGCATAAAACCGGAACAGGCGACCGTAATGCGAAAGGGCAACAGATCGGTTGCAATGACATCGGGTTTATTCTTCTTCCCGACGGACATGCCTATAGCATAGCCGTCTTCGTGAAAGATTCCGAAGCAGATAACAGGGAAAACAGTGAGATTATCGCAGAAATTTCGCGCATCGTTTACGAATACGTAAAGCAACAGATAGATTAA</t>
  </si>
  <si>
    <t>CepA-85</t>
  </si>
  <si>
    <t>U05887</t>
  </si>
  <si>
    <t>ATGCAAAAAAGACTTATACATTTATCCATTATCTTCTTTCTGCTATGTCCTGCCCTGGTAGTTGCGCAGAACAGTCCTCTTGAAACTCAACTCAAGAAAGCCATAGAAGGGAAAAAAGCCGAAATAGGAATTGCAGTCATTATCGACGGGCAAGATACGATAACAGTCAATAATGATATTCATTATCCCATGATGAGTGTTTTCAAATTTCATCAGGCATTGGCATTGGCCGATTACATGCATCATCAAAAGCAACCTTTGAAAACCCGGTTATTGATTAAAAAGTCGGATTTAAAGCCGGACACCTATAGTCCGCTTCGAGAAACATACCCACAGGGAGGAATCGAAATGAGCATTGCCGATCTACTGAAATATACGCTTCAGCAAAGTGACAATAATGCCTGCGATATTCTTTTTAATTATCAAGGTGGTCCGGATGCCGTGAATAAGTATCTTCATTCATTGGGAATTCGTGAATGTGCTGTCATCCATACAGAAAACGATATGCATGAGAATCTGGAGTTCTGTTACCAAAACTGGACTACTCCATTAGCAGCCGCCAAATTACTGGAAATATTTCGCAATGAAAACCTTTTTGACAAAGAATACAAGAATTTCATTTATCAAACAATGGTGGAATGTCAGACAGGACAAGACCGCCTGATTGCTCCACTGCTCGATAAAAAAGTAACAATGGGGCATAAAACCGGAACAGGCGACCGTAATGCGAAAGGACAACAGATCGGTTGCAATGACATCGGGTTTATTCTTCTTCCCGACGGACATGTCTATAGTATAGCCGTCTTCGTGAAAGATTCCGAAGCAGATAACAGAGAAAACAGTGAGATTATCGCAGAAATTTCGCGCATCGTTTACGAATACGTAACGCAACAGATAGATTAA</t>
  </si>
  <si>
    <t>CFE</t>
  </si>
  <si>
    <t>CFE-1</t>
  </si>
  <si>
    <t>AB107899</t>
  </si>
  <si>
    <t>ATGATGAAAAAATCGATATGCTGCGCGCTGCTGCTGACAGCCTCTTTTTCCACCTTTGCCGCCGCAAAAACAGAACAACAAATTGCCGATATCGTTAACCGCACCATCACACCGCTGATGCAGGAGCAGGCTATTCCGGGTATGGCCGTTGCGATTATCTACCAGGGAAAACCTTATTACTTTACCTGGGGTAAAGCTGATATCGCCAATAACCGTCCAGTCACTCAGCAAACGCTGTTTGAACTCGGCTCGGTCAGTAAAACGTTCAACGGCGTGCTGGGCGGCGATGCTATCGCTCGCGGCGAAATCAAGCTCAGCGATCCGGTCACGCAATACTGGCCTGAGCTGACGGGTAAGCAGTGGCAGGGTATCAGCCTGCTGCACTTAGCGACCTACACGGCAGGCGGCCTGCCGCTTCAGGTTCCCGACGACGTCACGGATAAAGCCGCCTTACTGCGTTTTTATCAAAACTGGCAGCCACAATGGGCACCGGGCGCTAAACGTCTTTACGCTAACTCCAGCATTGGTCTGTTTGGCGCACTGGCGGTGAAACCTTCAGGCATGAGCTACGAAGAGGCGATGACCACCCGCGTCCTGCAGCCCTTAAAACTGGCGCATACATGGATTACGGTTCCACAGAGCGAACAAAAAGATTATGCATTGGGCTATCGCGAAGGAAAGCCTGTGCATGTATCCCCTGGCCAACTTGATGCCGAAGCCTATGGGGTAAAATCAAGCGTTGTCGATATGACCCGCTGGGTCCAGGCCAACATGGATGCCAGCCAGGTTCAGGAGAAAACGCTCCAGCAGGGAATCAAGCTTGCGCAGTCACGTTACTGGCGTATTGGCGATATGTACCAGGGTCTGGGCTGGGAGATGCTGAACTGGCCGGTGAAAGCCGACTCAATAATTAACGGTAGCGACAGCAAAGTGGCGCTGGCAGCGCTTCCCGCCGTTGAGGTAAACCCGCCCGCGCCTGCTGTGAAAGCATCATGGGTGCATAAAACGGGCTCCACTGGCGGATTCGGCAGCTACGTTGCTTTCGTTCCAGAAAAAAACCTTGGCATTGTGATGCTGGCAAACAAGAGCTATCCAAACCCTGCTCGCGTCGAGGCCGCCTGGCGCATTCTTGAAAAACTGCAGTAA</t>
  </si>
  <si>
    <t>CGA</t>
  </si>
  <si>
    <t>CGA-1</t>
  </si>
  <si>
    <t>AF339733</t>
  </si>
  <si>
    <t>ATGAAAAAAACAACACTTCTTTTTCTTCTGATTTCAGCATTTTCATTGGCTCAGACTTCTTTATTGGAACAAAAAATTAATTCAATCATTAAGAACAAAAAAGCTACAGTCGGTGTTTCTGTTCTTGGGTTTGAAAATGGCTTTAAGTACGATAAAAACGGAGATAAAAAACTCCCGATGCAAAGTGTGTTTAAATTTCACATTGCAGCAGCAGTCCTGAATGCTGTAGATCAGGGAAAACTTTCTCTGGATCAGAAAATTATGCTAAACCAATCGAATTTACTGGAAAATACATGGTCGCCGCTTCGTGATAAGTATCCGGCAGGAAATATTGAAATTCCGTTAAGCGAAGTGATTGAATATACAGTTGCCAAAAGTGACAATAATGGCTGTGATATTCTTCTGAGGCTGCTGGGAGGAACCCAGGTTGTCCAGAAGTTTATGGATTCTAAAGGAGTAAAAGGTTTTCAGATCAAATACAATGAAGAGGATATGCATAAAGACTGGAATGTTCAGTATGAAAATTATAGTACTACAAAATCCGCTGCTGATGTCCTGAAAAAGTTGTATGACGGAAAATTATTATCCAAAAAATCCACAGACTATCTGATGAAAGTAATGCTTTCTACTTCAACCGGATTGAATAAAATGGTGGAACAGCTTCCCAAAAACACACCTGTCGCAAGAAAAACGGGAGCTTCCGGGAAGAATAATGCCGGTTTAACAGGCGCAGAAAATGAAATCGGAATTGTTACTTTACCCAACGGGAAACATTATGCATTAGCTGTATTTGTCAGTAATTCAATGGAAACGGATGCAGTGAACTGCAGGATGATTTCAGATATTTCGAAGGAGGTTTGGGAATATTTTAATAAATAA</t>
  </si>
  <si>
    <t>CGB</t>
  </si>
  <si>
    <t>CGB-1</t>
  </si>
  <si>
    <t>AF339734</t>
  </si>
  <si>
    <t>ATGAAAAAAAGCATTCCGTTTTTTATTATTTCGATGTTGCTAAGCCCATTGGCAAACGCCCAGGATACACAGGTAAGAGATTTTGTAATTGAGCCTCAAATTCAACCCAACTTTTATATTTACAAAACATTCGGAGTATTCGGAGGGAAAGAATATTCTACCAATGCCGTGTATCTGGTAACTAAAAAAGGAGTTGTCCTGTTTGATGTTCCATGGCAGAAAACCCAATACCAAAGTCTGATGGATACAATTCAAAAACGTCATCACCTTCCGGTTATAGCTGTATTTGCTACCCATTCTCATGAAGACAGAGCGGGAGATTTAAGCTTTTATAATAAGAAAGGAATCAAAACCTACGCTACAGCAAAAACCAATGAAATTTTAAAGAAAGAAGGAAAAGCAACTTCTACAGAAATTATAAAAACCGGTAAACCTTACCGTATTGGTGGAGAAGAATTTGTAGTAGACTTTCTTGGTGAAGGTCATACGGCGGATAATGTAGTGGTTTGGTTTCCCAAATATAAGATACTGGACGGAGGCTGTCTTGTAAAAAGTAAAGCAGCAGCCGATCTTGGCTACACCGGCGAAGCCAACGTTGCACAATGGCCAAAAACAATGGAAAAGTTAAAATCCAAATACGCTCAGGCAACCCTGATTATTCCCGGACATGATGAATGGAAAGGCGGCGGCCATGTAGAGCACACACTTGATCTTTTAAATAAAAAATAA</t>
  </si>
  <si>
    <t>CKO</t>
  </si>
  <si>
    <t>CKO-1</t>
  </si>
  <si>
    <t>AF477396</t>
  </si>
  <si>
    <t>ATGAGAAACGAGGAAGTCATTAGTATGTGGCAACGGATGAAATGGGGTCTGTGTGTGCTGGCGGCACTCAGCGGTTCTGCGATGGCCGCACCGCTGACGGCGCAATACGTGTCGGCTATCGCGATGCAGGAAGAACAGCGTCTTCATGCCCGGATTGGCATTGCGGTACTTGATACGGCGACCAACAGTATCACCCATTATCGGGGAGAAGAACGGTTCCCGTTAAACAGTACGCACAAGCCGCTGTTATGCGCAGCGTTATTACGCGAAGTCGACAGGAAGGCGCTGGCGCTTTCTGCTTCAATGCAGTTTGAACCCTCACAACTGGTGGAGTATTCGCCGATTACTGAAAAACATGTGGCGCCAGACGCCATGAGCTGGGCGCAATTGTGCAGCGCGGCGGTAAGCTACAGCGATAACACGGCCGCCAATCTCATCGCCAGGAAGCTCAACGGGCCGCAGGCCGTCACGCAGTTTTTGCGTGATTCGGGGGATACGATAACCCGCCTCGATCGCTATGAGCCCGAACTGAACAGCGCCATTCCCGGTGATGAACGCGACTCCACGACGCCTGTCGCGATAGCGCAGACGCTCAATACGCTACTGCTGGGGAACGTGTTGCAGCCATCCTCAAGAGAGCAGCTTATGCAATGGATGCGGGACGACAAAGTGGCCGACGGTCTGCTGCGTTCGGTCTTGCCGGACGGCTGGAAAATCGCGGATAAAACCGGGGCGGGCGACAACGGCTCGCGTTCTATTGTCAGCGTTGTCTGGCCGACATCACAAAAACCTTTGCTCGTGGTTATCTATATTACACAAACTCCGGCGACAATGGCGCAGCGTGACGCCGCGATTGTCCGTATCGGGGAGTCGCTGTTTTCAACACTCGCAGTCTATGATTAA</t>
  </si>
  <si>
    <t>CIA</t>
  </si>
  <si>
    <t>CIA-1</t>
  </si>
  <si>
    <t>AB639753</t>
  </si>
  <si>
    <t>ATGAAAAAAATAACATTTCTTTTACTGATGGTTTCTGCCTTTGCTACTGCACAGAAATCCGTACTTGACGAAAAAATCAGTGCTGTTATAAAAGATAAAAAAGCGACCGTAGGAGTTTCTGTTTTGGGTTTTGAGAATGCTTTCAAGTACAGTAAAAACGGAGATAAGAAACTGCCGTTACTCAGTGTTTTTAAATTTCACCTGGCCTGTGCTGTATTGGATATGGCAGATAAAGGTAAATTTTCAACAGATCAGAAGTTTTTAATAAAAAAATCAGATCTATTGGAAAATACATGGTCTCCGCTACGCGAAAAATTTCCGGAAGGAAATATTGAACTTTCTTTAGGAGAAATTATCACGTACACAGTTGCTCAAAGTGATAACAATACCTGTGATTTTCTTTTAAGATTGATAGGCGGTCCTCAGGTTGTTCAGCACTTCATGGATTCTAAAGGAGCAAAAGACCTTCAGATCAAATATAATGAGGACGACATGCACAGGGACTGGAAAAACCAATATGGGAACGAAAGCAGCACCAATGCGACTGTCTCACTATTGAAAAAATTCTATGATGGTAAGCTTCTTACAAAAAAATCGACGGATTTCCTGATGCAGATTATGTTGGGAACTACAACAGGAACCAATAAAATCGTTGAACAGTTACCCAAAAGTACGCCTGTTGCTCATAAAACGGGTTCTTCCGGAAAGCCGGACAATATACTTACTGTTGCAGAAAATGATATGGGGATTATTACCCTTCCTAACGGAAAGCATTATGCAATCGCTGTATTTGTAAGCAATTCAACGGAAACAGAAAAGGTAAATACAAGGATGGTTTCTGATATTTCAAAGATCGTTTGGGATAATTTTAATAAATAA</t>
  </si>
  <si>
    <t>CIA-2</t>
  </si>
  <si>
    <t>AB674566</t>
  </si>
  <si>
    <t>ATGAAAAAAATAACATTTCTTATACTGATGGTTTCTGCCTTTGCTACTGCACAGAAATCCGTACTTGACGAAAAAATCAGTGCTGTTATAAAAGATAAAAAAGCGACGGTAGGAGTTTCTGTTTTGGGTTTTGAGAATGCTTTCAAGTACAGTAAAAACGGAGATGAGAAGCTGCCGTTACTCAGCGTTTTTAAATTTCACCTGGCCTGTGCTGTATTGGATATGGCAGATAAAGGTAAATTTTCAACAGATCAGAAGTTTTTAATAAAAAAATCAGATCTATTGGAAAATACATGGTCTCCGCTACGCGAAAAATTTCCGGAAGGAAATATTGAACTTTCTTTAGGAGAAATTATCACGTACACAGTTGCTCAAAGTGATAACAATACCTGTGATTTTCTTTTAAGATTGATAGGCGGTCCTCAGGTTGTTCAGCACTTCATGGATTCTAAAGGAGCAAAAGATCTTCAGATCAAATATAATGAGGACGACATGCACAGGGACTGGAAAAACCAATATGGGAACGAAAGCAGCACCAATGCGACTGTCTCACTATTGAAAAAATTCTATGATGGTAAGCTTCTTACAAAAAAATCGACGGATTTCCTGATGCAGATTATGTTGGGAACTACAACAGGAACCAATAAAATCGTTGAACAGTTACCCAAAGGTACGCCTGTTGCTCATAAAACGGGTTCTTCCGGAAAGCCGGACAATATACTTGCTGTTGCAGAAAATGATATGGGGATTATTACCCTTCCCAACGGAAAGCATTATGCAATCGCTGTATTTGTAAGCAATTCAACGGAAACAGAAAAGGTAAATACAAGGATGGTTTCTGATATTTCAAAGATCGTTTGGGATAATTTTAATAAATAA</t>
  </si>
  <si>
    <t>CIA-3</t>
  </si>
  <si>
    <t>AB674567</t>
  </si>
  <si>
    <t>ATGAAAAAAATAACATTTCTTTTACTGATGGTTTCTGCCTTTGCTACTGCACAGAAATCCGTACTTGACGAAAAAATCAGTGCTGTTATAAAAGATAAAAAAGCGACGGTAGGAGTTTCTGTTTTGGGTTTTGAGAATGCTTTCAAGTACAGTAAAAACGGAGATGAGAAGCTGCCGTTACTCAGCGTTTTTAAATTTCACCTGGCCTGTGCTGTATTGGATATGGCAGATAAAGGTAAATTTTCAACATATCAGAAGTTTTTAATAAAAAAATCAGATCTATTGGAAAATACATGGTCTCCGCTACGCGAAAAATTTCCGGAAGGAAATATTGAACTTTCTTTAGGAGAAATTATCACGTACACAGTTGCTCAAAGTGATAACAATACCTGTGATTTTCTTTTAAGATTGATAGGCGGTCCTCAGGTTGTTCAGCACTTCATGGATTCTAAAGGAGCAAAAGATCTTCAGATCAAATATAATGAGGACGACATGCACCGGGACTGGAAAAACCAATATGGGAACGAAAGCAGCACCAATGCGACTGTCTCACTATTGAAAAAATTCTATGATGGTAAGCTTCTTACAAAAAAATCGACGGATTTCCTGATGCAGATTATGTTGGCAACTACAACAGGAACCAATAAAATCGTTGAACAGTTACCCAAAGGTACGCCTGTTGCTCATAAAACGGGTTCTTCCGGAAAGCCGGACAATATACTTACTGTTGCAGAAAATGATATGGGGATTATTACCCTTCCCAACGGAAAGCATTATGCAATCGCTGTATTTGTAAGCAATTCAACGGAAACAGAAAAGGTAAATACAAGGATGGTTTCTGATATTTCAAAGATCGTTTGGGATAATTTTAATAAATAA</t>
  </si>
  <si>
    <t>CIA-4</t>
  </si>
  <si>
    <t>AB674568</t>
  </si>
  <si>
    <t>ATGAAAAAAATAACATTTCTTATACTGATGGTTTCTGCCTTTGCTACTGCACAGAAATCCGTACTTGACGAAAAAATCAGTGCTGTTATAAAAGATAAAAAAGCGACGGTAGGAGTTTCTGTTTTGGGTTTTGAGAATGCTTTCAAGTACAGTAAAAACGGAGATGAGAAGCTGCCGTTACTCAGCGTTTTTAAATTTCACCTGGCCTGTGCTGTATTGGATATGGCAGATAAAGGTAAATTTTCAACAGATCAGAAGTTTTTAATAAAAAAATCAGATCTATTGGAAAATACATGGTCTCCGCTACGCGAAAAATTTCCGGAAGGAAATATTGAACTTTCTTTAGGAGAAATTATCACGTACACAGTTGCTCAAAGTGATAACAATACCTGTGATTTTCTTTTAAGATTGATAGGCGGTCCTCAGGTTGTTCAGCACTTCATGGATTCTAAAGGAGCAAAAGATCTTCAGATCAAATATAATGAGGACGACATGCACAGGGACTGGAAAAACCAATATGGGAACGAAAGCAGCACCAATGCGACTGTCTCACTATTGAAAAAATTCTATGATGGTAAGCTTCTTACAAAAAAATCGACGGATTTCCTGATGCAGATTATGTTGGGAACTACAACAGGAACCAATAAAATCGTTGAACAGTTACCCAAAGGTACGCCTGTTGCTCATAAAACGGGTTCTTCCGGAAAGCCGGACAATATACTTACTGTTGCAGAAAATGATATGGGGATTATTACCCTTCCCAACGGAAAGCATTATGCAATCGCTGTATTTGTAAGCAATTCAACGGAAACAGAAAAGGTAAATACAAGGATGGTTTCTGATATTTCAAAGATCGTTTGGGATAATTTTAATAAATAA</t>
  </si>
  <si>
    <t>CME</t>
  </si>
  <si>
    <t>CME-1</t>
  </si>
  <si>
    <t>AJ006275</t>
  </si>
  <si>
    <t>ATGAAAAAAATTATACTCCTATTTATCTTGACAAGCCAGTTGGTGCTTGCTCAACATACTTCAATATTAAATGATATAAATGCTGTTACCAAAGACAAGAAAGCCACAGTAGCTGTTTCTGTTTTGGGGATAGAAAATGATTTTCAGTTTAGTAACGCCAATGGTAATTTGAAAATGCCGATGCTGAGTGTTTTTAAATTTCATATTGCATTGGCGGTTCTAAATCAGGTAGACAAAGGTAACCTTACCTTGGATCAGAAAATACTGATTAAAAAATCGGATCTATTAGAAAATACATGGTCACCACTTCGTGAGAAGTATCCGGATGGAAATGTAGAACTTCCTTTAAGCGAAATTATTACTTATACCGTAGCCCAAAGTGACAACAACGGATGCGACATACTATTAAGGCTAATTGGCGGGACTAAAACTGTTCAGAAATTAATGGATGTGAATGGTATAAAAAACTTTCAGATAAAATATAATGAGGAAGAAATGCATAAAAATGATGTAAAAACTCTTTATGCAAATTACACGACCACAGCATCTATGGTAAAAACTCTGAAAGCGTTCTATAAAGGAATGTTTTTATCAAAAAGATCCACAATTTTTCTAATGGATATTATGACTAAAACCAATACCGGAATGTCAAAGCTTCCGGGCTTGCTGCCAAAAGTTAGAATGGCCAGAAAAACAGGTTCTTCGGGTAAAATGAAAAACGGATTAACGATTGCTGAGAACGATTCAGGAATTGTAACTTTAGCAAATGGTAAACATTATGCAATTGCAGTATTTGTAAAGGACTCTATGGAAAGTGAGGAAGTCAATTGTGGAATGATTGCCCAGGTCTCGAAAATTGTCTGGGATGCTTTAAATAAAAAAAAATAA</t>
  </si>
  <si>
    <t>CME-2</t>
  </si>
  <si>
    <t>EF394446</t>
  </si>
  <si>
    <t>ATGAAAAAAATTATACTCCTATTTATCTTGACAAGCCAGTTGGTGCTTGCTCAACATACTTCAATATTAAATGATATAAATGCTGTTACCAAAGACAAGAAAGCCACAGTAGCTGTTTCTGTTTTGGGGATAGAAAATGATTTTCAGTTTAGTAACGCCAATGGTAATTTGAAAATGCCGATGCTGAGTGTTTTTAAATTTCATATTGCATTGGCGGTTCTAAATCAGGTAGACAAAGGTAACCTTACCTTGGATCAGAAAATACTGATTAAAAAATCGGATCTATTAGAAAATACATGGTCACCACTTCGTGAGAAGTATCCGGATGGAAATGTAGAACTTCCTTTAAGCGAAATTATTACTTATACTGTAGCCCAAAGTGACAACAACGGATGCGACATACTATTAAGGCTAATTGGCGGGACTAAAACTGTTCAGAAATTAATGGATGTGAATGGTGTAAAAAACTTTCAGATAAAATATAATGAGGAAGAAATGCATAAAAATGATGTAAAAACTCTTTATGCAAATTACACAACTACAGCATCTATGGTAAAAACTCTGAAAGCGTTCTATAAAGGAATGTTTTTATCAAAAAGATCCACAATTTTTCTAATGGATATTATGACTAAAACCAATACCGGAATGTCAAAGCTTCCGGGCTTGCTGCCAAAAGTTAGAATGGCCAGAAAAACAGGTTCTTCGGGTAAAATGAAAAACGGATTAACGATTGCTGAGAACGATTCAGGAATTGTAACTTTAGCAAATGGTAAACATTATGCAATTGCAGTATTTGTAAAGGACTCTATGGAAGGTGAGGAAGTCAATTGTGGAATCATTGCCCAGGTCTCGAAAATTGTCTGGGATGCTTTAAATAAAAAAAATAAACCCTAA</t>
  </si>
  <si>
    <t>CMG</t>
  </si>
  <si>
    <t>CMG-1</t>
  </si>
  <si>
    <t>AY265892</t>
  </si>
  <si>
    <t>CTAAGCTGTGCCCTGCTGCTCAGCGTTGCCAGCGCTGCATTCGCCGCACCGATGTCCGAAAAACAGCTGGCTGAGGTGGTGGAACGCACCGTTACGCCGCTGATGAACGCGCAGGCCATTCCGGGTATGGCGGTGGCGGTGATTTATCAGGGTCAGCCGCACTACTTTACCTTCGGTAAAGCTGATGTTGCAGCGAACAAACCCGTCACCCCGCAAACCTTGTTCGAGCTGGGTTCGATAAGTAAAACCTTCACCGGCGTATTGGGTGGTGATGCGATTGCGCGCGGTGAAATAACGCTGGGCGATCCGGTGACCAAATACTGGCCTGAGCTCACGGGCAAGCAGTGGCAGGGCATTCGCATGCTGGATCTGGCAACCTACACCGCAGGCGGTCTGCCGTTGCAGGTGCCGGATGAGGTCACGGATACCGCCTCCCTGCTGCGCTTTTATCAAAACTGGCAGCCAAAGTGGAAGCCGGGCACCACGCGTCTTTACGCTAACACCAGCATCGGTCTTTTTGGCGCGCTGGCGGTCAAACCCTCCGGCATGAGCTATGAGCAGGCCATGACGACGCGGGTCTTTAAGCCGCTCAAGCTGGACCATACCTGGATTAACGTCCCGAAAGCGGAAGAGGCGCATTACGCCTGGGGATACCGTGACGGTAAAGCGGTCCACGTTTCGCCAGGGATGCTGGACGCGGAAGCCTATGGCGTAAAAACCAACGTGCAGGATATGGCAAGCTGGGTGATGGTCAACATGATGCCGGACTCCCTTCAGGATTCCCCACTTAAGCACGGTATCGCCCTGGCACAGTCTCGCTACTGGCGCGTGGGAGCCATGTATCAAGGATTGGGCTGGGAAATGCTGAACTGGCCGGTCGACGCCCAAACGGTGGTCGGGGGCAGCGACAATAAGGTGGCGCTGGCGCCGTTGCCTGCAAGAGAAGTGAATCCACCGGCACCACCGGTTAAGGCCTCCTGGGTCCATAAAACGGGCTCTACCGGCGGATTTGGCAGCTACGTGGCATTTATTCCTGAAAAGCAGCTCGGCATTG</t>
  </si>
  <si>
    <t>CMH</t>
  </si>
  <si>
    <t>CMH-1</t>
  </si>
  <si>
    <t>JQ673557</t>
  </si>
  <si>
    <t>ATGATGACAAAATCCCTAAGCTGCGCGCTGCTGCTCAGCGTTGCCTGCTCTGCTTTTGCCGCGCCGATGTCAGAAAAACAGCTGGCTGACGTCGTGGAACGTACCGTTACGCCTCTGATGAAGGCGCAGGCCATACCCGGAATGGCCGTGGCCGTCATTTATCAGGGCCAGCCACACTATTTTACTTTCGGTAAAGCAGACGTCGCGGCGAATAAGCCCGTCACGCCGCAAACCTTATTTGAGCTGGGCTCCGTCAGCAAAACCTTCACCGGCGTGCTGGGTGGCGATGCCATTGCCCGCAAAGAGATTTCGCTGGCCGACCCGGTCACGAAATATTGGCCTGAATTGACGGGCAAGCAGTGGCAAGGCATTCGCCTGCTAGACCTGGCAACCTATACCGCAGGCGGATTGCCGTTGCAGGTACCGGATGATGTCACCGATAACGCCTCTCTGCTGCGTTTCTACCAGTCCTGGCAGCCAAAGTGGGCCCCGGGTACCACGCGTCTGTACGCCAACACCAGCATCGGTTTGTTTGGCTCACTGGCCGTTAAACCGTCCGGCATGTGCTTCGAGCAGGCCATGGCGGAGCGGGTCTTTAAGCCCCTGAAACTCAACCATACGTGGATAAACGTTCCACACGCTGAAGAACCGCACTACGCATGGGGTTATCGTGAGGGAAAAGCGGTCCACGTTTCGCCTGGTATGCTGGATGCAGAAGCCTATGGCGTGAAATCTAACGTCAAAGATATGGCGAGTTGGGTGATGGCCAATATGGCACCTGAGACACTCCCGCAGTCCACTCTGCAGCAGGGTATTGCGCTGGCGCAGTCTCGCTACTGGCGCGTGGGTGCCATGTATCAAGGGTTAGGCTGGGAGATGCTCAACTGGCCGGTCGATGCCAAAACCGTGGTGGATGGCAGCGATAATAAGGTCGCACTGGCGCCGTTGCCGGTCGCAGAAGTGAATCCTCCGGCTCCGCCAGTAAAAGCCTCCTGGGTGCATAAAACGGGCTCTACGGGTGGGTTTGGCAGCTACGTGGCGTTTATTCCTGAAAAGCAGATCGGTATTGTGATGCTCGCAAATAAAAGCTATCCGAACCCGGTACGGGTGGAAACGGCTTACCGTATCCTCGACGCGCTACAGTAA</t>
  </si>
  <si>
    <t>CMY</t>
  </si>
  <si>
    <t>CMY-1</t>
  </si>
  <si>
    <t>X92508</t>
  </si>
  <si>
    <t>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TCCTCGAAGCCAATCCGACGGCGGCGCCCCGGGAGTCGGGGAGCCAGGTGCTCTTCAACAAGACCGGCTCGACCAATGGCTTTGGCGCCTATGTGGCCTTCGTGCCGGCCAGGGGGATCGGCATCGTCATGCTGGCCAATCGCAACTACCCCAACGAGGCGCGCATCAAGGCGGCCCACGCCATCCTGGCGCAGTTGGCCGGTTGA</t>
  </si>
  <si>
    <t>CMY-8</t>
  </si>
  <si>
    <t>AF167990</t>
  </si>
  <si>
    <t>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t>
  </si>
  <si>
    <t>CMY-9</t>
  </si>
  <si>
    <t>AB061794</t>
  </si>
  <si>
    <t>ATGCAACAACGACAATCCATCCTGTGGGGGGCCGTGGCCACCCTGATGTGGGCCGGTCTGGCCCATGCAGGTGAGGCTTCACCGGTCGATCCCCTGCGCCCCGTGGTGGATGCCAGCATCCAGCCGCTGCTCAAGGAGCACAGGATCCCGGGCATGGCGGTGGCCGTGCTCAAGGATGGCAAGGCCCACTATTTCAATTACGGGGTGGCCAACCGGGAGAGCGGGGCCAGCGTCAGCGAGCAGACCCTGTTCGAT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t>
  </si>
  <si>
    <t>CMY-19</t>
  </si>
  <si>
    <t>AB194410</t>
  </si>
  <si>
    <t>ATGCAACAACGACAATCCATCCTGTGGGGGGCCGTGGCCACCCTGATGTGGGCCGGTCTGGCCCATGCAGGTGAGGCTTCACCGGTCGATCCCCTGCGCCCCGTGGTGGATGCCAGCATCCAGCCGCTGCTCAAGGAGCACAGGATCCCGGGCATGGCGGTGGCCGTGCTCAAGGATGGCAAGGCCCACTATTTCAATTACGGGGTGGCCAACCGGGAGAGCGGGGCCAGCGTCAGCGAGCAGACCCTGTTCGAT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GCCTCGAAGCCAATCCGACGGCGGCTCCCCGGGAGTCGGGGAGCCAGGTGCTCTTCAACAAGACCGGCTCGACCAATGGCTTTGGCGCCTATGTGGCCTTCGTGCCGGCCAGGGGGATCGGCATCGTCATGCTGGCCAATCGCAACTATCCCATCCCGGCCAGGGTGAAGGCGGCCCACGCCATCCTGGCGCAGTTGGCCGGTTGA</t>
  </si>
  <si>
    <t>CMY-2</t>
  </si>
  <si>
    <t>X91840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</si>
  <si>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</si>
  <si>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CMY-4</t>
  </si>
  <si>
    <t>AF420597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</si>
  <si>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A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</si>
  <si>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</t>
  </si>
  <si>
    <t>Y17716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</si>
  <si>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TTCAGCGATCCGGTCACGAAATACTGGCCAGAACTGACAGGCAAACAGTGGCAGGGTATCCGCCTGCTGCACTTAGCCACT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</si>
  <si>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CMY-6</t>
  </si>
  <si>
    <t>AJ011293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</si>
  <si>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T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</si>
  <si>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CMY-7</t>
  </si>
  <si>
    <t>AJ011291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</si>
  <si>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</si>
  <si>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CMY-12</t>
  </si>
  <si>
    <t>Y16785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</si>
  <si>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ACAA</t>
  </si>
  <si>
    <t>CMY-13</t>
  </si>
  <si>
    <t>AY339625</t>
  </si>
  <si>
    <t>ATGATGAAAAAATCGTTATGCTGCGCTCTGCTGCTGACAGCCTCTTTCTCCACGTTTGCCTCCGCCAAAACAGAACAACAGATTGCCGATATCGTTAATCGCACCATCACCCCGTTGATGCAGGAGCAGGCTATTCCGGGTATGGCCGTTGCCA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TGATAAAGCCGCATTACTGCGTTTTTATCAAAACTGGCAGCCGCAATGGGCCCCGGGCGCTAAGCGTCTTTACGCTAACTCCAGCATTGGTCTGTTTGGCGCGCTGGCGGTGAAACCCTCAGGAATGAGTTACGAAGAGGCAATGACCAGACGCGTCCTGCAACCATTAAAACTGGCGCATACCTGGATTACAGTTCCGCAGAACGAACAAAAAGATTATGCCTGGGGCTATCGCGAAGGGAAACCTGTACACGTTTCTCCGGGACAACTTGACGCCGAAGCCTATGGCGTGAAATCCAACGTTACCGATATGGCACGCTGGGTTCAGGTCAACATGGACGCCAGCCGCGTTCAGGAGAAAACGCTCCAGCAGGGCATTGCGCTTGCGCAGTCTCGCTACTGGCGTATTGGCGATATGTACCAGGGATTAGGCTGGGAGATGCTGAACTGGCCGCTGAAAGCTGATTCGATCATCAACGGTAGCGACAGCAAAGTGGCATTGGCAGCGCTTCCCGCCGTTGAGGTAAACCCGCCCGCCCCGGCAGTGAAAGCCTCATGGGTGCATAAAACGGGATCCACTGGAGGATTTGGCAGCTACGTAGCCTTCGTTCCAGAAAAAAACCTTGGCATCGTGATGCTGGCAAACAAAAGCTATCCTAACCCTGTCCGTGTCGAGGCGGCCTGGCGCATTCTTGAAAAGCTGCAATAA</t>
  </si>
  <si>
    <t>CMY-14</t>
  </si>
  <si>
    <t>EU600193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</si>
  <si>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ATAAACCCGCCCGCCCCCGCAGTGAAAGCCTCATGGGTGCATAAAACGGGCTCCACTGGTGGATTTGGCAGCTACGTAGCCTTCGTTCCAGAAAAAAACCTTGGCATCGTGATGCTGGCAAACAAAAGCTATCCTAACCCTGTCCGTGTCGAGGCGGCCTGGCGCATTCTTGAAAAGCTACAATAA</t>
  </si>
  <si>
    <t>CMY-15</t>
  </si>
  <si>
    <t>AJ555823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</si>
  <si>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GCAATAA</t>
  </si>
  <si>
    <t>CMY-16</t>
  </si>
  <si>
    <t>AJ781421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</si>
  <si>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</si>
  <si>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CMY-17</t>
  </si>
  <si>
    <t>AY513266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</si>
  <si>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TGCAGCGCTTCCCGCCGTTGAGGTAAACCCGCCCGCCCCCGCAGTGAAAGCCTCATGGGTGCATAAAACGGGCTCCACTGGTGGATTTGGCAGCTACGTAGCCTTCGTTCCAGAAAAAAACCTTGGCATCGTGATGCTGGCAAACAAAAGCTATCCTAACCCTGTCCGTGTCGAGGCGGCCTGGCGCATTCTTGAAAAGCTGCAATAA</t>
  </si>
  <si>
    <t>CMY-18</t>
  </si>
  <si>
    <t>AY743434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</si>
  <si>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ACGGCAGCGACAGCAAAGTGGCATTGGCAGCGCTTCCCGCCGTTGAGGTAAACCCGCCCGCCCCCGCAGTGAAAGCCTCATGGGTGCATAAAACGGGCTCCACTGGTGGATTTGGCAGCTACGTAGCCTTCGTTCCAGAAAAAAACCTTGGCATCGTGATGCTGGCAAACAAAAGCTATCCTAACCCTGTCCGTGTCGAGGCGGCCTGGCGCATTCTTGAAAAGCTGCAATAA</t>
  </si>
  <si>
    <t>CMY-20</t>
  </si>
  <si>
    <t>AY960293</t>
  </si>
  <si>
    <t>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C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TTTAGGCTGGGAGATGCTGAACTGGCCGCTGAAAGCTGATTCGATCATCAACGGCAGCGACAACAAAGTGGCATTGGCAGCGCTTCCCGCCGTTGAGGTAAACCCGCCCGCCCCCGCAGTGAAAGCCTCATGGGTGCATAAAACGGGCTCCACTGGTGGATTTGGCAGCTACGTAGCCTTCGTTCCAGAAAAAAACCTTGGCATCGTGATGCTGGCAAACAAAAGCTATCCTAACCCTGTCCGTGTCGAGGCGGCCTGGCGCATTCTTGAAAAGCTCCAATAA</t>
  </si>
  <si>
    <t>CMY-21</t>
  </si>
  <si>
    <t>DQ139328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</si>
  <si>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A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</si>
  <si>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CMY-22</t>
  </si>
  <si>
    <t>DQ256079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</si>
  <si>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TACTGGCGCATTCTTGAAAAGCTGCAATAA</t>
  </si>
  <si>
    <t>CMY-23</t>
  </si>
  <si>
    <t>DQ463751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</si>
  <si>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G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</si>
  <si>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CMY-24</t>
  </si>
  <si>
    <t>EF415650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</si>
  <si>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T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</si>
  <si>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CMY-25</t>
  </si>
  <si>
    <t>EU515249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</si>
  <si>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TGGCAAACAGTGGCAGGGTATCCGCCTGCTGCACTTAGCCACCTATACGGCAGGCGGCCTACCGCTGCAGATCCCCGATGACGTTACGGATAAAGCCGCATTACTGCATTTTTATCAAAACTGGCAGCCGCAATGGACTCCGGGCGCTAAGCGACTTTACGCTAACTCCAGCATTGGTCTGTTTGGCGCGCTGGCGGTGAAACCCTCAGGAATGAGTTACGAAGAGGCAATGACCAGACGCGTCCTGCAACCATTAAAACTGGCGCATACCTGGATTACAGTTCCGCAGAACGAACAAAAAGATTATGCCTGGGGCTATCGCGAAGGGAAA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</si>
  <si>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CMY-26</t>
  </si>
  <si>
    <t>AB300358</t>
  </si>
  <si>
    <t>ATGATGAAAAAATCGTTATGCTGCGCTCTGCTGCTGACAGCCTCTTTCTCCACGTTTGCCTCCGCCAAAACAGAACAACAGATTGCCGATATCGTTAATCGCACCATCACCCCGTTGATGCAGGAGCAGGCTATTCCGGGTATGGCCGTTGCCGTTATCTACCAGGGAAAAACCTATTATTTCACCTGGGGTAAAGCCGATATCGCCAATAACCACCCAGTCACGCAGCAAACGCTGTTTGAGCTAGGGTCGGTCAGTAAGACGTTTAACGGCGTGTTGGGCGGCGATGCTATCGCCCGCGGCGAAATTAAGCTCAGCGATCCGGTCACGAAATACTGGCCAGAACTGACAGGCAAACAGTGGCAGGATATCAGCCTGCTGCACTTAGCCACCTATACGGCAGGCGGCCTACCGCTGCAGATCCCCGATGACGTTACGGATAAAACCGCATTACTGCACTTTTATCAAAACTGGCAGCCGCAATGGGCTCCGGGCGCTAAGAGACTTTACGCTAACTCCAGCATTGGTCTGTTTGGCGCGCTGGCGGTGAAACCCTCAGGTATGAGCTACGAAGAGGCAATGACCAGACGCGTCCTGCAGCCATTAAAACTGGCGCATACCTGGATTACAGTTCCGCAAAGCGAACAAAAAGATTATGCCTGGGGCTATCGCGAAGGGAAGCCTGTACACGTTTCTCCGGGACAACTTGATGCCGAAGCCTATGGCGTGAAATCCAACGTTACCGATATGGCACGCTGGGTTCAGGTCAACATGGACGCCAGCCGCGTTCAGGAGAAAACGCTCCAGCAGGGCATTGCGCTTGCGCAGTCTCGCTACTGGCGTATTGGCGATATGTACCAGGGATTAGGCTGGGAGATGCTGAACTGGCCGCTGAAAGCTGATTCGATCATCAACGGTAGCGACAGCAAAGTGGCATTGGCAGCGCTTCCCGCCGTTGAGGTAAACCCGCCCGCCCCGGCAGTGAAAGCCTCATGGGTGCATAAAACGGGATCCACTGGTGGATTTGGCAGCTACGTTGCCTTCGTTCCAGAAAAAAACCTTGGCATCGTGATGCTGGCAAACAAAAGCTATCCTAACCCTGTCCGTGTCGAGGCGGCCTGGCGCATTCTTGAAAAGCTGCAATAA</t>
  </si>
  <si>
    <t>CMY-27</t>
  </si>
  <si>
    <t>EU515250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</si>
  <si>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T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</si>
  <si>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CMY-28</t>
  </si>
  <si>
    <t>EF561644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</si>
  <si>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ACAAAGTGGCATTGGCAGCGCTTCCCGCCGTTGAGGTAAACCCGCCCGCCCCCGCAGTGAAAGCCTCATGGGTGCATAAAACGGGCTCCACTGGTGGATTTGGCAGCTACGTAGCCTTCGTTCCAGAAAAAAACCTTGGCATCGTGATGCTGGCAAACAAAAGCTATCCTAACCCTGTCCGTGTCGAGGCGGCCTGGCGCATTCTTGAAAAGCTGCAATAA</t>
  </si>
  <si>
    <t>CMY-29</t>
  </si>
  <si>
    <t>EF685371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</si>
  <si>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T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</t>
  </si>
  <si>
    <t>CMY-30</t>
  </si>
  <si>
    <t>EF685372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</si>
  <si>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G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</t>
  </si>
  <si>
    <t>CMY-31</t>
  </si>
  <si>
    <t>EF622224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</si>
  <si>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G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</si>
  <si>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CMY-32</t>
  </si>
  <si>
    <t>EU496815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</si>
  <si>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A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</si>
  <si>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CMY-33</t>
  </si>
  <si>
    <t>EU496816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</si>
  <si>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GCGCTTCCCGCCGTTGAGGTAAACCCGCCCGCCCCCGCAGTGAAAGCCTCATGGGTGCATAAAACGGGCTCCACTGGTGGATTTGGCAGCTACGTAGCCTTCGTTCCAGAAAAAAACCTTGGCATCGTGATGCTGGCAAACAAAAGCTATCCTAACCCTGTCCGTGTCGAGGCGGCCTGGCGCATTCTTGAAAAGCTGCAATAA</t>
  </si>
  <si>
    <t>CMY-34</t>
  </si>
  <si>
    <t>EF394370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</si>
  <si>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AGCATTGGCAGCGCTTCCCGCCGTTGAGGTAAACCCGCCCGCCCCCGCAGTGAAAGCCTCATGGGTGCATAAAACGGGCTCCACTGGTGGATTTGGCAGCTACGTAGCCTTCGTTCCAGAAAAAAACCTTGGCATCGTGATGCTGGCAAACAAAAGCTATCCTAACCCTGTCCGTGTCGAGGCGGCCTGGCGCATTCTTGAAAAGCTGCAATAA</t>
  </si>
  <si>
    <t>CMY-35</t>
  </si>
  <si>
    <t>EF394371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</si>
  <si>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ATGGATTACAGTTCCGCAGAACGAACAAAAAGATTATGCCTGGGGCTATCGCGAAGGGAAGGCTGTACACGTTTCTCCGGGACAACTTGACGCCGAAGCCTATGGCGTGAAATCCAGTGTTATTGATATGGCCCGCTGGGTTCAGGTCAACATGGACGCCAGCCGCGTTCAGGAGAAAACGCTCCAGCAGGGCATTGCGCTTGCGCAGTCTCGCTACTGGCGTATTGGC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t>
  </si>
  <si>
    <t>CMY-36</t>
  </si>
  <si>
    <t>EU331426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</si>
  <si>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CTGTATCGCCCGCGGCGAAATTAAGCTCAGCGATCCGGTCACGAAATACTGGCCAGAACTGACAGGCAAACAGTGGCAGGGTATCCGCCTGCTGCACTTAGCCACCTATACGGCAGGCGGCCTACCGCTGCAGATCCCCGATGACGTTAGGGATAAAGCCGCATTACTGCATTTTTATCAAAACTGGCAGCCGCAATGGACTCCGGGCGCTAAGCGACTTTACGCTAACTCCAGCATTGGTCTGTTTGGCGCGCTGGCGGTGAAACCTTCAGGAATGAGTTACGAAGAGGCAATGACCAGACGCGTCCTGCAACCATTAAAACTGGCGCATACCTGGATTACGGTTCCAGAGAACGAACAAAAAGATTATGCCTGGGGCTATCGCGAAGGGAAGCCCGTACACGTTTCTCCGGGACAACTTGACGCCGAAGCCTATGGCGTGAAATCCAGCGTTATTGATATGGCCCGCTGGGTTCAGGCCAACATGGATGCCAGCCACGTTCAGGAGAAAACGCTCCAGCAGGGCATTGCGCTTGCA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</si>
  <si>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CMY-37</t>
  </si>
  <si>
    <t>AB280919</t>
  </si>
  <si>
    <t>ATGATGAAAAAATCGTTATGCTGCGCTCTGCTGCTG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TCAGAACTGACAGGCAAACAGTGGCAGGGTATCAGCCTGCTGCACTTAGCCACCTATACGGCAGGCGGCCTACCGCTGCAGATCCCCGATGACGTTACGGATAAAACCGCATTACTGCACTTTTATCAAAACTGGCAGCCTCAATGGGCTCCGGGCGCTAAGAGACTTTACGCTAACTCCAGCATTGGTCTGTTTGGCGCGCTGGCGGTGAAACCCTCAGGTATGAGCTACGAAGAGGCAATGACCAGACGCGTCCTGCAGCCATTAAAACTGGCGCATACCTGGATTACAGTTCCGCAGAGCGAACAAAAAGATTATGCCTGGGGCTATCGCGAAGGGAAGCCTGTACACGTTTCTCCGGGACAACTTGATGCCGAAGCCTATGGCGTGAAATCCAGCGTTATTGATATGGCACGCTGGGTTCAGGCCAACATGGATGCCAGCCGCGTTCAGGAGAAAACGCTCCAGCAGGGCATTGCGCTTGCGCAGTCTCGCTACTGGCGTATTGGCGATATGTACCAGGGATTAGGCTGGGAGATGCTGAACTGGCCGCTGAAGGCTGATTCGATCATCAACGGTAGCGACAGCAAAGTGGCATTGGCAGCGATTCCCGCCGTTGAGGTAAACCCGCCCGCCCCGGCAGTGAAAGCCTCATGGGTGCATAAAACGGGATCCACTGGTGGATTTGGCAGCTACGTTGCCTTCGTTCCAGAAAAAAACCTTGGCATCGTGATGCTGGCAAACAAAAGCTATCCTAACCCTATCCGTGTCGAGGCGGCCTGGCGCATTCTTGAAAAGCTGCAATAA</t>
  </si>
  <si>
    <t>CMY-39</t>
  </si>
  <si>
    <t>AB372224</t>
  </si>
  <si>
    <t>ATGATGAAAAAATCGTTATGCTGCGCTCTGCTGCTGACAGCCCCTTTA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AAGTTCCGCAAAGCGAACAAAAAGATTATGCCTGGGGCTATCGCGAAGGGAAGGCTGTACACGTTTCTCCGGGACAACTTGACGCCGAAGCCTATGGCGTGAAATCCAGCGTTATTGATATGGCCCGCTGGGTTCAGGTCAACATGGACGCCAGCCGCGTTCAGGAGAAAACGCTCCAGCAGGGCATTGCGCTTGCGCAGTCTCGCTACTGGCGTATTGGCGATATGTACCAGGGATTAGGCTGGGAGATGCTGAACTGGCCGCTGAAAGCTGATTCAATCATCAACGGTAGCGACAGCAAAGTGGCATTGGCAGCGCTTCCCGCCGTTGAGGTAAACCCGCCCGCCCCCGCAGTGAAAGCCTCATGGGTGCATAAAACGGGATCCACTGGAGGATTTGGCAGCTACGTAGCCTTCGTTCCAGAAAAAAACCTTGGCATCGTGATGCTGGCAAACAAAAGCTATCCTAACCCTGTCCGTGTCGAGGCGGCCTGGCGCATTCTTGAAAAGCTGCAATAA</t>
  </si>
  <si>
    <t>CMY-40</t>
  </si>
  <si>
    <t>EU515251</t>
  </si>
  <si>
    <t>ATGATGAAAAAATCGTTATGCTGCGCTCTGCTGCTGACAGCCTCTTTCTCCACATTTGCTGCCGCAAAAACAGAACAACAGATTGCCGATATCGTTAACCGCACCATCACACCGCTGATGCAGGAGCAGGCTATTCCGGGTATGGCCGTTGCGGTTATCTACCAGGGAAAACCCTATTATTTTACCTGGGGTAAAGCCGATATCGCCAATAACCACCCAGTCACGCAGCAAACGCTGTTTGAGCTAGGGTCGGTCAGTAAGACGTTTAACGGCGTGTTGGGCGGCGACGCTATCGCCCGCGGCGAAATTAAGCTCAGCGATCCGGTCACGAAATACTGGCCAGAACTGACAGGCAAACAGTGGCAGGGTATCAGTCTGCTGCACTTAGCCACCTATACGGCAGGCGGCCTACCGCTGCAGATCCCCGATGACGTTACGGATAAAGCCGCATTACTGCGCTTTTATCAAAACTGGCAACCACAATGGACTCCGGGCGCTAAGCGTCTTTACGCTAACTCCAGCATTGGTCTGTTTGGCACGCTGGCGGTGAAACCCTCCGGTATGAGCTACGAAGAGGCGATGACCAGACGCGTTCTGCAGCCATTAAAGCTGGCGCATACCTGGATTACGGTTCCACAGAGCGAACAAAAAGATTATGCCTGGGGCTATCGCGAAGGGAAACCTGTACACGTTTCTCCGGGACAACTTGACGCCGAAGCCTATGGCGTGAAATCCAGCGTTATCGATATGGCCCACTGGGTACAGGCCAACATGGACGCCAGCCACGTTCAGGAGAAAACGCTCCAACAGGGCATTGAGCTTGCGCAGTCTCGCTACTGGCGTATTGGCGATATGTACCAGGGATTAGGCTGGGAGATGCTGAACTGGCCGCTGAAAGCCGATTCGATCATCAACGGCAGCGACAGCAAAGTAGCATTGGCAGCGCTTCCCGCCGTTGAGGTAAACCCGCCCGCCCCCGCAGTGAAAGCCTCATGGGTGCATAAAACGGGCTACACTGGTGGATTTGGCAGCTACGTAGCCTTCGTTCCAGAAAAAAACCTTGGCATCGTGATGCTGGCAAACAAAAGCTATCCTAACCCTGTCCGTGTCGAGGCGGCCTGGCGCATTCTTGAAAAGCTGCAATAA</t>
  </si>
  <si>
    <t>CMY-41</t>
  </si>
  <si>
    <t>AB429270</t>
  </si>
  <si>
    <t>ATGATGAAAAAATCGATATGCTGCGCGCTGCTGCTGACAGCCTCTTTCTCCACGTTTGCTGCCA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ACTGCAATAA</t>
  </si>
  <si>
    <t>CMY-43</t>
  </si>
  <si>
    <t>FJ360626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</si>
  <si>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C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</si>
  <si>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CMY-44</t>
  </si>
  <si>
    <t>FJ437066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</si>
  <si>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CCCGCCGTTGAGGTAAACCCGCCCGCCCCCGCAGTGAAAGCCTCATGGGTGCATAAAACGGGCTCCACTGGTGGATTTGGCAGCTACGTAGCCTTCGTTCCAGAAAAAAACCTTGGCATCGTGATGCTGGCAAACAAAAGCTATCCTAACCCTGTCCGTGTCGAGGCGGCCTGGCGCATTCTTGAAAAGCTGCAATAA</t>
  </si>
  <si>
    <t>CMY-47</t>
  </si>
  <si>
    <t>HM046998</t>
  </si>
  <si>
    <t>ATGATGAAAAAATCGATATGCTGCGCGCTGCTGCTGACAGCCTCTTTCTCCACGTTTGCTGCCGCAAAAACAGAACAACAAATTGCCGATATCGTTAACCGCACCATCACACCACTGATGCAGGAGCAGGCTATTCCGGGTATGGCCGTGGCGATTATCTACGAGGGGAAACCTTATTACTTTACCTGGGGTAAAGCCGATATCGCCAATAACCACCCAGTCACGCAGCAAACGCTGTTTGAATTAGGGTCGGTCAGTAAGACGTTTAACGGCGTGTTGGGCGGCGACGCTATCGCCCGCGGCGAAATTAAGCTCAGCGATCCGGTCACGAAATACTGGCCAGAACTGACAGGCAAACAGTGGCGAGGTATCAGCCTGCTGCACTTAGCCACCTATACAGCGGGTGGCCTGCCGCTGCAGATCCCCGATGAAGTTACGGATAAAGCCGAATTACTGCGCTTTTATCAAAACTGGCAACCACAATGGACTCCGGGCGCTAAGCGTCTTTACGCTAACTCCAGCATTGGTCTGTTTGGTGCGT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t>
  </si>
  <si>
    <t>CMY-48</t>
  </si>
  <si>
    <t>HM569226</t>
  </si>
  <si>
    <t>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t>
  </si>
  <si>
    <t>CMY-49</t>
  </si>
  <si>
    <t>GQ402541</t>
  </si>
  <si>
    <t>ATGATGAAAAAATCGTTATGCTGCGCTCTGCTGCTGACAGCCTCATTCTCCACGTTTGCCGCCGCCAAAACAGAACAACAGATTGCCGATATCGTTAATCGCACCATCACCCCGTTGATGCAGGAGCAGGCTATTCCGGGTATGGCCGTTGCCA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CGCCAGCCGCGTTCAGGAGAAAACGCTCCAGCAGGGCATTGCGCTTGCGCAGTCTCGCTACTGGCGTATTGGCGATATGTACCAGGGATTAGGCTGGGAGATGCTGAACTGGCCGCTGAAAGCTGATTCGATCATCAACGGTAGTGACAGCAAAGTGGCATTGGCAGCGCTTCACACCGTTGAGGTAAACCCGCCCGCCCCGGCAGTGAAAGCCTCATGGGTGCATAAAACGGGATCCACTGGAGGATTTGGCAGCTACGTAGCCTTCATTCCAGAAAAAAACCTTGGCATCGTGATGCTGGCAAACAAAAGCTATCCTAACCCTGTCCGTGTCGAGGCGGCCTGGCGCATTCTTGAAAAGCTGCAATAA</t>
  </si>
  <si>
    <t>CMY-53</t>
  </si>
  <si>
    <t>HQ336940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</si>
  <si>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T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AGCTTGCGCAGTCTCGCTACTGGCGTATTGGCGATATGTACCAGGGATTAGGCTGGGAGATGCTGAACTGGCCGCTGAAAGCTGATTCGATCATCAACGGCAGCGACAGCAAAGTGGCATTGGCAGCGCTTCCCGCCGTTGAGGTAAACCCGCCCGCCCCCGCAGTGAAAGCCTCATGGGTGCATAAAACGGGCTCCACTGGTGGATTTGGCAGCTACGTAGCCTTCGTTCCAGAAAAAAACCTTGGCATCGTGATGCTGGCAAATAAAAGCTATCCTAACCCTGCCCGCGTCGAGGCGGCCTGGCGTATTCTTGAAAAACTGCAATAA</t>
  </si>
  <si>
    <t>CMY-54</t>
  </si>
  <si>
    <t>HM544039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</si>
  <si>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</si>
  <si>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CMY-55</t>
  </si>
  <si>
    <t>HM544040</t>
  </si>
  <si>
    <t>ATGATGAAAAAATCGTTATGCTGCGCTCTGCTGCTGACAGCCTCTTTCTCCACATTTGCTGCCGCAAAAACAGAACAACAGATTGCCGATATCGTTAATCGCACCATCACCCCGTTGATGCAGGAGCAGGCTATTCCGGGTATGGCCGTTGCCGTTATCTACCAGGGAAAACCCTATTATTTCACATGGGGTAAAGCCGATATCGCCAATAACCACCCAGTCACGCAGCAAACGCTGTTTGAGCTAGGATCGGTTAGTAAGACGTTTAACGGCGTGTTGGGCGGCGAA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</si>
  <si>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CMY-56</t>
  </si>
  <si>
    <t>HQ322613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</si>
  <si>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A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</si>
  <si>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CMY-57</t>
  </si>
  <si>
    <t>HQ285243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</si>
  <si>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T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</si>
  <si>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CMY-58</t>
  </si>
  <si>
    <t>HQ185697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</si>
  <si>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T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</si>
  <si>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CMY-59</t>
  </si>
  <si>
    <t>AB587082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</si>
  <si>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C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</si>
  <si>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CMY-60</t>
  </si>
  <si>
    <t>HQ267531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</si>
  <si>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</si>
  <si>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CMY-64</t>
  </si>
  <si>
    <t>HQ832678</t>
  </si>
  <si>
    <t>ATGATGAAAAAATCGTTATGCTGCGCTCTGCTGCTGACAGCCTCTTTATCCACGTTTGCCGCCGCCAAAACAGAACAACAGATTGCCGATATCGTTAATCGCACCATCACCCCGTTGATGCAGGAGCAGGCTATTCCGGGTATGGCTA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CGCCGAAGCCTATGGCGTGAAATCCAGTGTTATTGATATGGCCCGCTGGGTTCAGGTCAACATGGACGCCAGCCGCGTTCAAGAGAAAACGCTCCAGCAGGGCATTGCGCTTGCGCAGTCTCGCTACTGGCGTATTGGC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t>
  </si>
  <si>
    <t>CMY-65</t>
  </si>
  <si>
    <t>JF780936</t>
  </si>
  <si>
    <t>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t>
  </si>
  <si>
    <t>CMY-66</t>
  </si>
  <si>
    <t>JN714478</t>
  </si>
  <si>
    <t>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TGGTAAAACCTTCAGGTATGAGCTACGAAGAGGCAATGACCAGACGCGTCCTGCAACCATTAAAACTGGCGCATACCTGGATTACGGTTCCGCAAAGCGAACAAAAAAATTATGCCTGGGGCTATCGCGAAGGGAAGCCTGTACACGTTTCTCCGGGGCAACTTGACGCCGAAGCCTATGGCGTGAAATCCAGCGTTATCGATATGGCCCGCTGGGTTCAGGCCAACATGGACGCCAGCCT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t>
  </si>
  <si>
    <t>CMY-67</t>
  </si>
  <si>
    <t>JQ711185</t>
  </si>
  <si>
    <t>ATGATGAAAAAATCGA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GCGACCCGGTCACGAAATACTGGCCAGAACTGACAGGCAAACAGTGGCGGGGTATCAGCCTGCTACACTTAGCCACCTATACAGCGGGTGGCCTGCCGCTGCAGATCCCCGATGAA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TGGCCTGGCGCATTCTTGAAAAACTGCAATAA</t>
  </si>
  <si>
    <t>CMY-68</t>
  </si>
  <si>
    <t>JN714480</t>
  </si>
  <si>
    <t>ATGATGAAAAAATCGATATGCTGCGCACTGCTGCTGACAGCCTCTTTCTCCACGTTTGCTGCCGCAAAAACAGAACAACAAATTGCCGATATCGTTAACCGCACCATCACACCACTGATGCAGGAGCAGGCTATTCCGGGCATT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AGTTACGGATAAAGCCGAATTACTGCGCTTTTATCAAAACTGGCAACCACAATGGACTCCGGGCGCTAAGCGTCTTTACGCTAACTCCAGCATTGGTCTGTTTGGTGCGT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t>
  </si>
  <si>
    <t>CMY-70</t>
  </si>
  <si>
    <t>JX440350</t>
  </si>
  <si>
    <t>ATGATGAAAAAATCGATATGCTGCGCGCTGCTGCTGACAGCTTCTTTCTCCACGTTTGCCGCCGCAAAAACAGAACAACAAATTGCCGATATCGTTAACCGCACCATCACACCGCTGATGCAGGAGCAGGCAATTCCGGGTATGGCCGTTGCGATTATCTATCAGGGGAAACCTTATTACTTTACCTGGGGTAAAGCCGATATCGCCAATAACCGTCCAGTCACGCAACAAACGCTGTTTGAACTCGGATCGGTCAGTAAAACGTTCAACGGTGTGCTGGGCGGCGATGCTATAGCCCGCGGCGAAATTAAGCTCAGCGATCCGGTCACGCAGTACTGGCCTGAACTGACTGGTAAGCAGTGGCAGGGTATCAGCCTGCTGCACTTAGCCACCTACACGGCAGGCGGCCTGCCGCTTCAGGTTCCGGACGACGTTACGGATAAAGCCGCGTTACTACGCTTTTATCAAAACTGGCAGCCGCAATGGGCCCCAGGCGCTAAACGTCTTTATGCTAACTCCAGCATTGGTCTGTTTGGCGCCCTGGCAGTGAAACCCTCAGGCATGAGCTACGAAGAGGCGATGTCCAAACGCGTCCTGCACCCCTTAAAACTGGCGCATACCTGGATTACGGTTCCGCAGAGCGAACAAAAAGATTATGCCTGGGGTTATCGCGAAGGAAAGCCAGTGCATGTATCCCCTGGCCAACTTGATGCCGAAGCATACGGGGTGAAATCGAGCGTTATCGATATGACCCGTTGGGTTCAGGCCAACATGGACGCCAGCCAGGTTCAGGAGAAAACGCTCCAGCAGGGCATCGAGCTTGCGCAGTCACGTTACTGGCGTATTGGCGATATGTACCAGGGCCTGGGCTGGGAGATGCTGAACTGGCCGGTGAAGGCCGACTCGATAATTAGCGGTAGCGACAGCAAAGTGGCACTGGCAGCGCTTCCTGCCGTTGAGGTAAACCCGCCCGCGCCTGCCGTGAAAGCCTCATGGGTGCATAAAACGGGCTCCACTGGCGGATTCGGCAGCTACGTTGCTTTCGTTCCAGAAAAAAACCTTGGCATCGTGATGCTGGCAAACAAGAGCTACCCAAACCCTGTTCGCGTCGAGGCCGCCTGGCGCATTCTTGAAAAACTGCAGTAA</t>
  </si>
  <si>
    <t>CMY-71</t>
  </si>
  <si>
    <t>JQ711184</t>
  </si>
  <si>
    <t>ATGATGAAAAAATCGTTATGCTGCGCTCTGCTGCTGACAGCCCCTTTCTCCACGTTTGCCGCAGCCAAAACAGAACAACAGATTGCCGATACCGTTAATCGCACCATCACCCCGTTGATGCAGGAGCAGGCTATTCCGGGTATGGCC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CGCCGAAGCCTATGGCGTGAAATCCAGCGTTATTGATATGGCCCGCTGGGTTCAGGTCAACATGGACGCCAGCCGCGTTCAGGAGAAAACGCTCCAGCAGGGCATTGCGCTTGCGCAGTCTCGCTACTGGCGTATTGGCGATATGTACCAGGGATTAGGGTGGGAGATGCTGAACTGGCCGCTGAAAGCTGATTCGATCATCAACGGTAGCGACAGCAAAGTGGCATTGGCAGCGCTTCCCGCCGTTGAGGTAAACCCGCCCGCCCCCGCAGTGAAAGCCTCATGGGTGCATAAAACGGGATCCACTGGAGGATTTGGCAGCTACGTAGCCTTCGTTCCAGAAAAAAAACTTGGCATCGTGATGCTGGCAAACAAAAGCTATCCTAACCCTGTCCGTGTCGAGGCGGCCTGGCGCATTCTTGAAAAGCTGCAATAA</t>
  </si>
  <si>
    <t>CMY-72</t>
  </si>
  <si>
    <t>JX440352</t>
  </si>
  <si>
    <t>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t>
  </si>
  <si>
    <t>CMY-73</t>
  </si>
  <si>
    <t>GQ351345</t>
  </si>
  <si>
    <t>ATGATGAAAAAATCGTTATGCTGCGCTCTGCTGCTGACAGCCTCATTCTCCACGTTTGCCGCCGCCAAAACAGAACAACAGATTGCCGATATCGTTAATCGCACCATCACCCCGTTGATGCAGGAGCAGGCTATTCCGGGTATGGCCGTTGCCGTTCTCTACCAGGGAAAACCCTATTATTTCACCTGGGGTAAAGCCGATATCGCCAATAACCACCCAGTCACGCAGCAAACGCTGTTTGAGCTAGGGTCGGTCAGTAAGACGTTTAACGGCGTGTTGGGCGGCGATGCTATCGCCCGCGGCGAAATTAAGCTCAGCGATCCGGTCACGAAATACTTGCCAGAACTGACAGGCAAG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CGCCAGCCGCGTTCAGGAGAAAACGCTCCAGCAGGGCATTGCGCTTGCGCAGTCTCGCTACTGGCGTATTGGCGATATGTACCAGGGATTAGGCTGGGAGATGCTGAACTGGCCGCTGAAAGCTGATTCGATCATCAACGGCAGTGACAGCAAAGTGGCATTGGCAGCGCTTCCCACCGTTGAGGTAAACCCGCCCGCCCCGGCAGTGAAAGCCTCATGGGTGCATAAAACGGGTTCCACTGGTGGATTTGGCAGCTACGTTGCCTTCGTTCCAGAAAAAAACCTTGGCATCGTGATGCTGGCAAACAAAAGCTATCCTAACCCTGTCCGTGTCGAGGCGGCCTGGCGCATTCTTGAAAAGCTACAATAA</t>
  </si>
  <si>
    <t>CMY-74</t>
  </si>
  <si>
    <t>JX440349</t>
  </si>
  <si>
    <t>ATGATGAAAAAATCGATATGCTGCGCGCTGCTGCTGACAGCTTCTTTCTCCACGTTTGCCGCCGCCAAAACAGAACAACAAATTGCCGATATCGTTAACCGCACCATCACACCGCTGATGCAGGAGCAGGCAATTCCGGGC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ACCCTCAGGCATGAGCTACGAAGAGGCGATGACCAAACGCGTCCTGCACCCCTTAAAACTGGCGCATACCTGGATTACGGTTCCGCAGAGCGAACAAAAAGATTATGCCTGGGGTTATCGCGAAGGAAAGCCAGTGCATGTATCCCCTGGCCAACTTGATGCCGAAGCCTACGGGGTGAAATCGAGCGTTATCGATATGACCCGTTGGGTTCAGGCCAACATGGACGCCAGCCAGGTTCAGGAGAAAACGCTCCAGCAGGGCATCGAGCTTGCGCAGTCACGTTACTGGCGTGTTGGCGATATGTACCAGGGCCTGGGCTGGGAGATGCTGAACTGGCCGGTGAAAGCCGACTCGATAATTAGCGGTAGCGACAGCAAAGTGGCACTGGCAGCGCTTCCTGCCGTTGAGGTAAACCCGCCCGCGCCTGCCGTGAAAGCCTCATGGGTGCATAAAACGGGCTCCACTGGCGGATTCGGCAGCTACGTTGCTTTCGTTCCAGAAAAAAACCTTGGCATCGTGATGCTGGCAAATAAGAGCTACCCAAACCCTGTTCGCGTCGAGGCCGCCTGGCGCATTCTTGAAAAACTGCAGTAA</t>
  </si>
  <si>
    <t>CMY-75</t>
  </si>
  <si>
    <t>JQ733572</t>
  </si>
  <si>
    <t>ATGATGAAAAAATCGATATGCTGCGCGCTGCTGCTGACAGCCTCTTTCTCCAC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AATTACTGCGCTTTTATCAAAACTGGCAACCACAATGGACTCCGGGCGCTAAGCGTCTTTAT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t>
  </si>
  <si>
    <t>CMY-76</t>
  </si>
  <si>
    <t>JQ733573</t>
  </si>
  <si>
    <t>ATGATGAAAAAATCGATATGCTGCGCGCTGCTGCTGACAGCCTCTTTCTCCACGTTTGCTGCCG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t>
  </si>
  <si>
    <t>CMY-77</t>
  </si>
  <si>
    <t>JX440353</t>
  </si>
  <si>
    <t>ATGATGAAAAAATCGTTATGCTGCGCTCTGCTGCTGACAGCCCCTTTA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TGCCGAAGCCTATGGCGTGAAATCCAGTGTTATTGATATGGCCCGCTGGGTTCAGGTCAACATGGACGCCAGCCGCGTTCAGGAGAAAACGCTCCAGCAGGGCATTGCGCTTGCGCAGTCTCGCTACTGGCGTATTGGT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t>
  </si>
  <si>
    <t>CMY-78</t>
  </si>
  <si>
    <t>JQ733575</t>
  </si>
  <si>
    <t>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G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TTTCGTTCCAGAAAAAAACCTTGGCATCGTAATGTTGGCAAACAAAAGCTACCCCAACCCGGCTCGCGTCGAGGCGGCCTGGCGCATTCTTGAAAAACTGCAATAA</t>
  </si>
  <si>
    <t>CMY-79</t>
  </si>
  <si>
    <t>JQ733576</t>
  </si>
  <si>
    <t>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TTCAGGAT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TGTCCGCGTCGAGGCGGCCTGGCGCATTCTTGAAAAACTGCAATAA</t>
  </si>
  <si>
    <t>CMY-80</t>
  </si>
  <si>
    <t>JQ733577</t>
  </si>
  <si>
    <t>ATGATGAAAAAATCGTTATGCTGCGCTCTGCTGCTGACAGCCTCATTCTCCACGTTTGCCGCCGCCAAAACAGAACCACAGATTGCCGATATCGTTAATCGCACCATCACCCCGTTGATGCAGGAGCAGGCTATTCCGGGTATGGCCGTTGCCGTTATCTACCAGGGAAAAT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AAGTTCCGCAAAGCGAACAAAAAGATTATGCCTGGGGCTATCGCGAAGGGAAGCCTGTACACGTTTCTCCGGGACAACTTGACGCCGAAGCCTATGGCGTGAAATCCAGCGTTATTGATATGGCCCGCTGGGTTCAGGTCAACATGGACGCCAGCCGCGTTCAGGAGAAAACGCTCCAGCAGGGCATTGCGCTTGCGCAGTCTCGCTACTGGCGTATTGGCGATATGTACCAGGGATTAGGCTGGGAGATGCTGAACTGGCCGCTGAAAGCTGATTCGATCATCAACGGTAGCGACAGCAAAGTGGCATTGGCAGCGCTTCCCGCCGTTGAGGTAAACCCGCCCGCCCCCGCAGTGAAAGCCTCATGGGTGCATAAAACGGGATCCACTGGAGGATTTGGCAGCTACGTAGCCTTCGTTCCAGAAAAAAACCTTGGCATCGTGATGCTGGCAAACAAAAGCTATCCTAACCCTGTCCGTGTCGAGGCGGCCTGGCGTATTCTTGAAAAGCTGCAATAA</t>
  </si>
  <si>
    <t>CMY-81</t>
  </si>
  <si>
    <t>JQ733578</t>
  </si>
  <si>
    <t>ATGATGAAAAAATCGATATGCTGCGCGCTGCTGCTGACAGCCTCTTTCTCCACGTTTGCTGCCGCAAAAACAGAACAACAAATTGCCGATATCGTTAACCGCACCATCACACCACTGATGCAGGAGCAGGCTATTCCGGGTATGGCCGTGGCGATTATCTACGAGGGGAAACCTTATTACTTTACCTGGGGTAAAGCCGATATCGTCAATAACCACCCAGTCACGCAGCAAACGCTGTTTGAGCTAGGGTCGGTCAGTAAGACGTTTAACGGCGTGTTGGGCGGCGACGCTATCGCCCGCGGCGAAATTAAGCTCAGCGATCCGGTCACGAAATACTGGCCAGAACTGACAGGCAAACAGTGGCGGGGTATCAGCCTGCTGCACTTAGCCACCTATACAGCGGGTGGCCTGCCGCTGCAGATCCCCGATT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t>
  </si>
  <si>
    <t>CMY-83</t>
  </si>
  <si>
    <t>JX440351</t>
  </si>
  <si>
    <t>ATGATGAAAAAATCGATATGCTGCGCGCTGCTGCTGACAGCTTCGTTCTCCACGTTTGCCGCCGCAAAAACAGAACAACAAATTGCCGATATCGTTAACCGCACCATCACACCGCTGATGCAGGAGCAGGCTATTCCGGGT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CCCCTCAGGCATGAGCTACGAAGAGGCGATGACCAAACGCGTCCTGCGCCCCTTAAAACTGGCGCATACCTGGATTACGGTTCCGCAGAGCGAACAAAAAGATTATGCCTGGGGTTATCGCGAAGGAAAGCCAGTGCATGTATCCCCTGGGCAACTTGATGCCGAAGCCTACGGGGTGAAATCGAGCGTTATCGATATGACCCGTTGGGTTCAGGCCAACATGGACGCCAGCCAGGTTCAGGAGAAAACGCTCCAGCAGGGCATCGAGCTTGCGCAGTCACGTTACTGGCGTATTGGCGATATGTACCAGGGCCTGGGCTGGGAGATGCTGAACTGGCCGGTGAAGGCCGACTCGATAATTAGCGGTAGCGACAGCAAAGTGGCCCTGGCAGCGCTTCCTGCCGTTGAGGTAAACCCGCCCGCGCCTGCCGTGAAAGCCTCATGGGTGCATAAAACGGGCTCCACTGGCGGATTCGGCAGCTACGTTGCTTTCGTTCCAGAAAAAAACCTTGGCATCGTGATGCTGGCAAACAAGAGCTACCCAAACCCTGTTCGCGTCGAAGCCGCCTGGCGCATTCTTGAAAAACTGCAGTAA</t>
  </si>
  <si>
    <t>CMY-84</t>
  </si>
  <si>
    <t>JQ733579</t>
  </si>
  <si>
    <t>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C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TCCCAACCCGGCTCGCGTCGAGGCGGCCTGGCGCATTCTTGAAAAACTGCAATAA</t>
  </si>
  <si>
    <t>CMY-87</t>
  </si>
  <si>
    <t>AB699171</t>
  </si>
  <si>
    <t>ATGATGAAAAAATCGT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ACGACCCGGTCACGAAATACTGGCCAGAACTGACAGGCAAACAGTGGCGGGGTATCAGCCTGCTA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GCTGCAA</t>
  </si>
  <si>
    <t>CMY-94</t>
  </si>
  <si>
    <t>JX514368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</si>
  <si>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CGGCAGCGCTTCCCGCCGTTGAGGTAAACCCGCCCGCCCCCGCAGTGAAAGCCTCATGGGTGCATAAAACGGGCTCCACTGGTGGATTTGGCAGCTACGTAGCCTTCGTTCCAGAAAAAAACCTTGGCATCGTGATGCTGGCAAACAAAAGCTATCCTAACCCTGTCCGTGTCGAGGCGGCCTGGCGCATTCTTGAAAAGCTGCAATAA</t>
  </si>
  <si>
    <t>CMY-95</t>
  </si>
  <si>
    <t>JX514369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</si>
  <si>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CTTCTCCGGGACAACTTGACGCCGAAGCCTATGGCGTGAAATCCAGCGTTATTGATATGGCCCGCTGGGTTCAGGCCAACATGGATGCCAGCCACGTTCAGGAGAAAACGCTCCAGCAGGGCATTGCGCTTGCGCAGTCTCGCTACTGGCGTATTGGCGATATGTACCAGGGATTAGGCTGGGAGATGCTGAACTGGCCGCTGAAAGCTGATTCGATCATCAACGGCAGCGACAGCAAAGTGGCATCGGCAGCGCTTCCCGCCGTTGAGGTAAACCCGCCCGCCCCCGCAGTGAAAGCCTCATGGGTGCATAAAACGGGCTCCACTGGTGGATTTGGCAGCTACGTAGCCTTCGTTCCAGAAAAAAACCTTGGCATCGTGATGCTGGCAAACAAAAGCTATCCTAACCCTGTCCGTGTCGAGGCGGCCTGGCGCATTCTTGAAAAGCTGCAATAA</t>
  </si>
  <si>
    <t>CMY-98</t>
  </si>
  <si>
    <t>KC603538</t>
  </si>
  <si>
    <t>ATGGCTGCACAATCGTTATGCTGCGCGTTGCTGCTGACAGCCTCTTTCTCTACGTTTGCCGCCGCAAAAACAGAACAACAGATTGCCGATATCGTAAACCGTACCATCACACCGCTGATGCAAGAACAGGCTATTCCGGGTATGGCCGTAGCAATTATCTACCAGGGAAAACCCTATTACTTTACCTGGGGGAAAGCCGATATCGCCAATGACCGCCCCGTCACCCGGCAAACGCTGTTTGAGCTTGGATCGGTAAGTAAGACGTTTAACGGTGTGCTGGGCGGCGATGCTATCGCCCGTGGTGAAATTAAGCTCAGCGATCCGGTCACCCAATACTGGCCCGAATTAACTGGCAAACAATGGCAGGGTATCAGCCTGCTGCACCTGGCCACCTATACGGCGGGTGGTCTGCCGCTTCAGGTACCTGACGACGTTACAGATAAAGCGGCATTACTGCGCTTTTATCAAAACTGGCAGCCGCAATGGGCCCCGGGTGCTAAACGCCTGTATGCTAACTCCAGTATTGGTCTGTTTGGCGCACTGGCGGTGAAACCTTCAGGAATGGGCTATGAAGAGGCGATGACCAAACGCGTCCTGCAACCATTAAAACTGGCGCATACCTGGATTACGGTTCCACAGAGCGAACAAAAGGATTATGCCTGGGGTTATCGCGAAGGGAAGCCCGTACACGTATCTCCGGGCCAGCTTGATGCCGAAGCCTACGGGGTGAAATCCAGCCTTGTCGATATGACTCGTTGGATTCAGGCCAACATGGACGCCAGCCAGGTGCAGGAGAAAACGCTCCGACAGGGAATTGAAATTGCGCAGGCTCGTTACTGGCATATTGGCGATATGTACCAGGGATTAGGTTGGGAGATGCTGAACTGGCCGGTGAATGCCGACTCGATAATCAACGGTAGCGACAGTAAAGTCGCACTAGCGGCGCTTCCCGCCGTTGAGGTCAATCCGCCCGCCCCTGCAGTGAAAGCCTCATGGGTGCACAAAACCGGCTCCACTGGCGGATTTGGCAGCTACGTTGCGTTCGTTCCGGAAAAAAATCTCGGCATCGTGATGCTGGCAAACAAAAGCTACCCAAACCCTGCTCGCGTCGAGGCCGCCTGGCGCATCTAA</t>
  </si>
  <si>
    <t>CMY-99</t>
  </si>
  <si>
    <t>KF305673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</si>
  <si>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ACCGCAGTGAAAGCCTCATGGGTGCATAAAACGGGCTCCACTGGTGGATTTGGCAGCTACGTAGCCTTCGTTCCAGAAAAAAACCTTGGCATCGTGATGCTGGCAAACAAAAGCTATCCTAACCCTGTCCGTGTCGAGGCGGCCTGGCGCATTCTTGAAAAGCTGCAATAA</t>
  </si>
  <si>
    <t>CMY-104</t>
  </si>
  <si>
    <t>KF150216</t>
  </si>
  <si>
    <t>ATGATGAAAAAATCGTTATGCTGCGCTCTGCTGCTGACAGCCTCTTTCTCCACGTTTGCCGCCGCAAAAACAGAACAACAGATTGCCGATATCGTTAATCACACCATCACCCCGTTGATGCAGAAGCAGGCTATTCCGGGGATGGCCGTTGCAGTTATCTACCAGGGTAAACCCTATTATTTCACCTGGGGTAAAGCCGATATCGCCAATAACCACCCAGTCACGCAGCAAACGCTGTTTGAGCTAGGATCGGTCAGTAAGACGTTTAACGGCGTGTTGGGCGGCGACGCTATCGCCCGCGGTGAAATTAAGCTCAGCGATCCGGTCACGAAATACTGGCCAGAACTGACAGGCAAACAGTGGCAGGGTATCAGCCTGCTGCACTTAGCCACCTATACGGCAGGTGGCCTGCCGCTGCAGATCCCCGATGACGTTACGGATAAAGCCGCATTACTGCGCTTTTATCAAAACTGGCAGCCACAATGGACTCCGAGCACTAAGCGTCTTTACGCTAACTCCAGCATTGGTCTGTTTGGCGCGCTGGCGGTGAAACCCTCAGGTATGAGCTACGAAGAGGCGATGACCAGACGCGTCCTGCAACCATTAAAACTGGCGCATACCTGGATTACGGTTCCGCAAAGCGAACAAAAAGATTATGCCTGGGGCTATCGCGAAGGGAAGCCCGTACACGTTTCTCCGGGACAACTTGACGCCGAAGCCTATGGCGTGAAATCCAGCGTTATTGATATGGCCCGCTGGGTTCAGGCCAACATGGACGCCAGCCAGGTTCAGGAAAAAACACTCCAGCAGGGCATTGAGCTTGCGCAGTCTCGCTACTGGCGTATTGGCGATATGTACCAGGGATTAGGCTGGGAGATGCTGAACTGGCCGTTGAAAGCTGATTCGATCATCAACGGTAGCGACAGCAAAGTGGCATTGGCAGCGCTTCCCGCCGTTGAGGTAAACCCGCCCGCCCCCGCAGTGAAAGCCTCATGGGTACATAAAACGGGATCCACTGGTGGATTTGGCAGCTACGTTGCCTTCGTTCCAGAAAAAAACCTTGGCATCGTGATGCTGGCAAACAAAAGCTATCCTAACCCTGCCCGCGTCGATGCAGCCTGGCGTATTCTTGAAAAACTGCAATAA</t>
  </si>
  <si>
    <t>CMY-110</t>
  </si>
  <si>
    <t>AB872957</t>
  </si>
  <si>
    <t>ATGATGAAAAAATCGATATGCTGCGCGCTGCTGCTGACAGCCTCTTTCTCCAA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G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t>
  </si>
  <si>
    <t>CSP</t>
  </si>
  <si>
    <t>CSP-1</t>
  </si>
  <si>
    <t>GQ217533</t>
  </si>
  <si>
    <t>ATGAAAAAATTAACACAAATGAAAAAATTAACACAAATGAAAAAATATTTTTCTTTTTGTCTTTTGGGGATTTTTATTTTTTGTTTTTCTCAACAAAATTTAAAAAGAGATATCACAAAGATTATACAAGGCAAGAATGCCCTTGTGGCGGTATCTGTGATGAACTCAAAAGGGAAAACAGAAGTAAATATTAACGGAAACAAAAAAGTTCCGATGCTTAGTGTGTTCAAATTTCACATTGCATTGGCAGTTTTGGATTTGGTGGACAGAGGTATTTTGGATTTGGAACAAAATATTTTTGTCAAGAAATCAGAACTTTTGGAGAATACTTGGAGCCCCATTCGTGATAAATATCCGAATGGCAATGTGAATATCCCTTTGAGAGAAATCATAGAACACACTGTTTCTCAGAGTGATAACAATGGTTGTGACATTCTGCTGAGGTTGATTGGAGGAGTTGATACTGTCCAGAAATTCATCGAGAGCAAGGGTATCAAAGATTTTGCGATAAAATACAATGAAGAAGAAATGAATAAGAATGGGAAATCCATCTACTCAAACTATACAACCGCAAACGCCTCCAGCAGGCTTCTGCAAAAATTTTATAATGGTGAGATAATTTCCGAGTCTTCCAGAGATTTTCTATTCAGAATCATGTATGAGACTTCTACTGGAGCAGACAGGCTCATATCCCTGCTTCCTCCAGATGTTATCGTTGCCCATAAAACAGGGACTTCTGGCATTGTATCTGGAATTCAGGCTGCTACCAATGATGTGGGAATCATCATTTTACCTGATGACGAATACTACACCATATCTGTTTTTGTGATAAATTCCAAAGAAAATACATCAACTAACGAAAAAATAATTGCTGATATATCAAAAACAGTGTGGGATTATTATTTTCAAAATAAATAA</t>
  </si>
  <si>
    <t>CTX-M</t>
  </si>
  <si>
    <t>CTX-M-1</t>
  </si>
  <si>
    <t>X92506</t>
  </si>
  <si>
    <t>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</si>
  <si>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CTX-M-2</t>
  </si>
  <si>
    <t>X92507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</si>
  <si>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</si>
  <si>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CTX-M-3</t>
  </si>
  <si>
    <t>Y10278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</si>
  <si>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</si>
  <si>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CTX-M-5</t>
  </si>
  <si>
    <t>U95364</t>
  </si>
  <si>
    <t>ATGATGACTCAGAGCATTCGCCGCTCAATGTTAACGGTGATGGCGACGCTACCCCTGCTATTTAGCAGCGCAACGCTGCACGCGCAGACGAACAGCGTGCAG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GAGTGGGCGATAAAACCGGCAGCGGAGATTATGGCACCACCAACGATATCGCGGTTATCTGGCCGGCAAACCACGCACCGCTGGTTCTGGTGACCTACTTTACCCAACCGGAGCAGAAGGCGGAAAGCCGTCGGGATGTTCTGGCTGCGGCGGCGAAAATCGTAACCCACGGTTTCTGA</t>
  </si>
  <si>
    <t>CTX-M-6</t>
  </si>
  <si>
    <t>AJ005044</t>
  </si>
  <si>
    <t>ATGATGACTCAGAGCATTCGCCGCTCAATGTTAACGGTGATGGCGACGCTACCCCTGCTATTTAGCAGCGCAACGCTGCATGCGCAGGCGAACAGCGTGCAACAGCAGCTGGAAGCCCTGGAGAAAAGTTCGGGAGGTCGGCTTGGCGTTGCGCTGATTAACACCGCCGATAATTCGCAGATTCTCTACCTGGCCGATGAGCGTTTTGCGATGTGCAGTACCAGTAAGGTGATGGCGGCCGCGGCGGTGCTTAAACAGAGCGAGAGCGATAAGCACCTGCTAAATCAGCGCGTTGAAATCAAGGCGAGCGACCTGGTTAACTACAATCCCATTGCGGAGAAACACGTTAACGGCACGATGACGCTGGCTGAGCTTGGCGCAGGCGCCCTGCAGTATAGCGACAATACTGCCATGAATAAGCTGATTGCCCATCTGGGTGGGCCCGATAAAGTGACGGCGTTTGCCCGCTCGTTGGGTGATGAGACCTTCCGTCTGGACAGAACCGAGCCCACGCTCAATAGCGCCATTCCAGGCGACCCGCGTGATACCACCACGCCGCTCGCGATGGCGCAGACCCTGAAAAATCTGACGCTGGGTAAAGCGCTGGCGGAAACTCAGCGGGCACAGTTGGTGACGTGGCTTAAGGGCAATACTACCGGTAGCGCGAGCATTCGGGCGGGTCTGCCGAAATGTTGGGTAGTGGGCGATAAAACCGGCAGCGGAGATTATGGCACCACCAACGATATCGCGGTTATCTGGCCGGAAAACCACGCACCGCTGGTTCTGGTGACCTACTTTACCCAACCGGAGCAGAAGGCGGAAAGCCGTCGGGATGTTCTGGCTGCGGCGGCGAAAATCGTAACCCACGGTTTCTGA</t>
  </si>
  <si>
    <t>CTX-M-7</t>
  </si>
  <si>
    <t>AJ005045</t>
  </si>
  <si>
    <t>ATGATGACTCAGAGCATTCGCCGCTCAATGTTAACGGTGATGGCGACGCTACCCCTGCTATTTAGCAGCGCAACGCTGCATGCGCAGGCGAACAGCGTGCAACAGCAGCTGGAAGCCCTGGAGAAAAGTTCGGGAGGTCGGCTTGGCGTTGCGCTGATTAACACCGCCGATAATTCGCAGATTCTCTACGTGGCCGATGAGCGTTTTGCGATGTGCAGTACCAGTAAGGTGATGGCGGCCGCGGCGGTGCTTAAACAGAGCGAGAGCGATAAGCACCTGCTAAATCAGCGCGTTGAAATCAGAGCAAGCGACCTGGTTAACTACAATCCGATTGCGGAGAAACACGTTAACGGCACGATGACGCTGGCTCAGCTTGGCGCCGGCGCCCTGCAGTATAGCGACAATACTGCCATGAATAAGCTGATTGCCCATCTGGGTGGGCCCGATAAAGTGACGGCGTTTGCTCGCTCATTGGGTGATGAGACCTTCCGTCTGGACAGAACCGAGCCCACGCTCAATAGCGCCATTCCAGGCGACCCGCGTGATACCACCACGCCGCTCGCGATGGCGCAGACCCTGAAAAATCTGACGCTGGGCAAAGCGCTGGCGGAAACTCAGCGGGCACAGTTGGTGACGTGGCTTAAGGGCAATACTACCGGTAGCGCGAGCATTCGGGCGGGTCTGCCGAAATCATGGGGAGTGGGCGATAAAACCGGCAGCGGAGATTATGGCACCACCAACGATATCGCGGTTATCTGGCCGGAAAACCACGCACCGCTGGTTCTGGTGACCTACTTTACCCAACCGGAGCAGAAGGCGGAAAGCCGTCGGGATGTTCTGGCTGCGGCGGCGAAAATCGTAACCCACGGTTTCTGA</t>
  </si>
  <si>
    <t>CTX-M-8</t>
  </si>
  <si>
    <t>AF189721</t>
  </si>
  <si>
    <t>ATGATGAGACATCGCGTTAAGCGGATGATGCTAATGACAACGGCCTGTATTTCGCTGTTGCTGGGGAGTGCGCCGCTGTATGCGCAGGCGAACGACGTTCAGCAAAAGCTGGCGGCGCTGGAGAAAAGCAGCGGGGGGCGGTTGGGAGTGGCGCTGATTGACACCGCCGATAACGCACAGACGCTCTACCGCGCCGATGAGCGCTTTGCCATGTGCAGCACCAGTAAGGTGATGGCGGCAGCGGCTGTGCTCAAGCAAAGTGAAACGCAAAAGAAGGTGTTGAGTCAGAAGGTTGAGATTAAATCTTCAGACCTGATTAACTACAATCCCATTACTGAAAAACACGTCAACGGCACGATGACGCTGGCGGAATTGAGCGCCGCGGCGTTGCAGTACAGCGACAATACGGCCATGAACAAGCTGATTGCCCATCTTGGGGGGCCGGATAAAGTGACGGCGTTTGCCCGTGCGATTGGGGATAACACCTTCCGGCTCGATCGTACTGAGCCGACGCTCAACACCGCGATCCCCGGCGACCCGCGCGATACCACCACGCCATTAGCGATGGCGCAGACGCTTCGCAATCTGACGTTGGGCAGTGCCTTAGGTGAAACTCAGCGTGCGCAACTGGTAACGTGGCTGAAAGGCAATACCACCGGCGCTGCCAGCATTCAGGCTGGGCTACCCACATCGTGGGTTGTCGGGGATAAAACCGGCAGCGGTGATTATGGTACGACGAATGACATCGCCGTTATCTGGCCGGAAGGGCGTGCGCCGCTTATTCTGGTCACTTACTTCACCCAGCCAGAGCAGAAGGCAGAAAGTCGTCGTGACGTACTCGCGGCTGCCGCGAAAATCGTCACCGACGGTTATTAA</t>
  </si>
  <si>
    <t>CTX-M-9</t>
  </si>
  <si>
    <t>AF174129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</si>
  <si>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ACTACGGCACCACCAATGATATTGCGGTGATCTGGCCGCAGGGTCGTGCGCCGCTGGTTCTGGTGACCTATTTTACCCAGCCGCAACAGAACGCAGAGAGCCGCCGCGATGTGCTGGCTTCAGCGGCGAGAATCATCGCCGAAGGGCTGTAA</t>
  </si>
  <si>
    <t>CTX-M-10</t>
  </si>
  <si>
    <t>AF255298</t>
  </si>
  <si>
    <t>ATGGTTAAAAAATCACTGCGCCAGTTCACGCTGATGGCGACGGCAACCGTCACGCTGTTGTTAGGAAGTGTGCCGCTGTATGCGCAAACGGTGGACGTACAGCAAAAACTTGCCGAATTAGAGCAGCAGTCGGGAGGAAGGCTGGGTGTGGCATTGATTAACACGGCGGATAATTCGCAAATACTTTATCGTGCTGATGAGCGCTTTGCGATGTGCAGCACCAGTAAAGTGATGGCCGC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GGTGACTATGGTACCACCAACGATATCGCGGTGATTTGGCCAAAAGATCGTGCGCCGCTGATTCTGGTCACTTACTTCACCCAGCCCCAACCTAAGGCAGAAAGCCGTCGCGATGTATTAGCGTCGGCGGCTAAAATCGTCACCGACGGTTTGTAA</t>
  </si>
  <si>
    <t>CTX-M-11</t>
  </si>
  <si>
    <t>AY005110</t>
  </si>
  <si>
    <t>ATGGTTAAAAAATCACTGCGCCAGTTCACGCTGATGGCGACGGCAACCGTCACGCTGTTGTTAGGAAGTGTGCCGCTGTATGCGCAAACGGCGGACGTACAGCAAAAACTTGCCGAATTAGAGCGGCAGTCGGGAGGCAGACTGGGTGTGGCATTGATTAACACAGCAGATAATTCGCAAATACTTTATCGTGCTGATGAGCGCTTTGCGATGTGCAGCACCAGTAAAGTGATGGCCGCGGCCGCC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</si>
  <si>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CTX-M-12</t>
  </si>
  <si>
    <t>AF305837</t>
  </si>
  <si>
    <t>ATGGTTAAAAAATCACTGCGCCAGTTCACGCTGATGGCGACGGCAGCCGTCACGCTGTTGTTAGGAAGTGTGCCGCTGTATGCGCAAACGGCGGACGTACAGCAAAAACTTGCCGAATTAGAGCGGCAGTCGGGAGGCAGACTGGGTGTGGCATTGATTAACACAGCGGATAATTCGCAAATACTTTATCGTGCTGATGAGCGCTTCGCGATGTGCAGCACCAGTAAAGTGATGGCCGC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ATATTAGCGTCGGCGGCTAAAATCGTCACCGACGGTTTGTAA</t>
  </si>
  <si>
    <t>CTX-M-13</t>
  </si>
  <si>
    <t>AF252623</t>
  </si>
  <si>
    <t>ATGGTGACAAAGAGAATGCAACGGATGATGTTCGCGGCGGCGGCGTGCATTCCGCTGCTGCTGGGCAGCGCGCCGCTTTATGCGCAGACGAGTGCGGTGCAGCAAAAGCTGGCGGCGCTGGAGAAAAGCAGCGGAGGGCGGCTGGGCGTCGCGCTCATCGATACCAA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A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</si>
  <si>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CTX-M-14</t>
  </si>
  <si>
    <t>AF252622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</si>
  <si>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</si>
  <si>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CTX-M-15</t>
  </si>
  <si>
    <t>AY044436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</si>
  <si>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</si>
  <si>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CTX-M-16</t>
  </si>
  <si>
    <t>AY029068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</si>
  <si>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GCTACGGCACCACCAATGATATTGCGGTGATCTGGCCGCAGGGTCGTGCGCCGCTGGTTCTGGTGACCTATTTTACCCAGCCGCAACAGAACGCAGAGAGCCGCCGCGATGTGCTGGCTTCAGCGGCGAGAATCATCGCCGAAGGGCTGTAA</t>
  </si>
  <si>
    <t>CTX-M-17</t>
  </si>
  <si>
    <t>AY033516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</si>
  <si>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AAGGGGCTGTAA</t>
  </si>
  <si>
    <t>CTX-M-19</t>
  </si>
  <si>
    <t>AF325134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</si>
  <si>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</si>
  <si>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CTX-M-20</t>
  </si>
  <si>
    <t>AJ416344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</si>
  <si>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TTTCTGGCTGCGGCGGCGAAAATCGTAACCCACGGTTTCTGA</t>
  </si>
  <si>
    <t>CTX-M-21</t>
  </si>
  <si>
    <t>AJ416346</t>
  </si>
  <si>
    <t>ATGGTGACAAAGAGAGTGCAACGGATGATGTTCGCGGGGGGGGCGGGCATTCCGCTGCTGTTGGGCAGCGCGCCGTTTTATGCGCAGACGAGTGCGGGGCAGCAAAAGCTGGCGGCGCTGGAAAAAAGCAGCGGAGGGCGGT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GA</t>
  </si>
  <si>
    <t>CTX-M-22</t>
  </si>
  <si>
    <t>AY080894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</si>
  <si>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</si>
  <si>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CTX-M-23</t>
  </si>
  <si>
    <t>AF488377</t>
  </si>
  <si>
    <t>ATGGTTAAAAAATCACTGCGTCAGTTCACGCTGATGGCGACGGCAACCGTCACGCTGTTGTTAGGAAGTGTGCCGCTGTATGCGCAAACGGCGGACGTACAGCAAAAACTTGCCGAATTAGAGCGGCAGTCGGGAGGACGACTGGGTGTGGCATTGATTAACACAGCAGATAATTCGCAAATACTTTATCGTGCTGATGAGCGCTTTGCGATGTGCAGCACCAGTAAAGTGATGGCCGTGGCCGCGGTGCTGAAGAAAAGTGAAAGCGAACCGAATCTGTTAAATCAGCGAGTTGAGATCAAAAAATCTGACTTGGTTAACTATAATCCGATTGCGGAAAAGCACGTCAATGGGACGATGTCACTGGCTGAGCTTAGCGCGGCCGCGCTACAGTACAGCGATAACGTGGCGATGAATAAGCTGATTGCTCACGTTGGCGGCCCGGCTAGCGTCACCGCGTTCGCCCGACAGCTGGGAGACGAAACGTTCCGTCTCGACCGTACCGAGACGACGTTAAACACCGCCATTCCGGGCGATCCGCGTGATACCACTTCACCTCGGGCAATGGCGCAAACTCTGCGGAATCTGACGCTGGGTAAAGCATTGGGG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</si>
  <si>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CTX-M-24</t>
  </si>
  <si>
    <t>AY143430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</si>
  <si>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t>
  </si>
  <si>
    <t>CTX-M-25</t>
  </si>
  <si>
    <t>AF518567</t>
  </si>
  <si>
    <t>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t>
  </si>
  <si>
    <t>CTX-M-26</t>
  </si>
  <si>
    <t>AY157676</t>
  </si>
  <si>
    <t>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GGGCAGGGCTACCCACATCGTGGGTTGTCGGGGATAAAACCGGCAGCGGCGATTATGGTACGACGAATGATATCGCGGTTATTTGGCCGGAAGGTCGCGCGCCGCTCGTTCTGGTGACTTACTTCACCCAGTCGGAGCCGAAGGCAGAGAGCCGTCGTGACGTGCTCGCTGCTGCCGCCAGAATTGTCACCGACGGTTATTAA</t>
  </si>
  <si>
    <t>CTX-M-27</t>
  </si>
  <si>
    <t>AY156923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</si>
  <si>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</si>
  <si>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CTX-M-28</t>
  </si>
  <si>
    <t>AJ549244</t>
  </si>
  <si>
    <t>ATG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t>
  </si>
  <si>
    <t>CTX-M-29</t>
  </si>
  <si>
    <t>AY267213</t>
  </si>
  <si>
    <t>ATGGTTAAAAAATCACTGCGCCAGTTCACGCTGATGGCGACGGCAGCCGTCACGCTGTTGTTAGGAAGTGTGCCGCTGTATGCGCAAACGGCGGACGTACAGCAAAAACTTGCCGAATTAGAGCGGCAGTCGGGAGGCAGACTGGGGGTGGCATTGATTAACACTGCGGATAATTCGCAAATACTTTATCGTGCT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t>
  </si>
  <si>
    <t>CTX-M-30</t>
  </si>
  <si>
    <t>AY292654</t>
  </si>
  <si>
    <t>ATGGTTAAAAAATCACTGCGCCAGTTCACGCTCATGGCGACGGCAGCCGTCACGCTGTTGTTAGGAAGTGTGCCGCTGTATGCGCAAACGGCGGACGTACAGCAAAAACTTGCCGAATTAGAGCGGCAGTCGGGAGGCAGACTGGGGGTGGCATTGATTAACACTGCGGATAATTCGCAAATACTTTATCGTGCT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TACCGAGCCGACGTTAAACACCGCCATTCCGGGCGATCCGCGTGATACCACTTCACCTCGGGCAATGGCGCAAACTCTGCGCAATCTGACGCTGGGTAAAGCATTGGGCGACAGCCAACGGGCGCAGCTGGTGACATGGATGAAAGGCAATACCACCGGTGCAGCGAGCATTCAGGCAGGACTGCCTGCTTCCTGGGTTGTGGGGGATAAAACCGGCAGCGGTGACTATGGCACCACCAACGATATCGCGGTGATTTGGCCAAAAGATCGTGCGCCGCTGATTCTGGTCACTTACTTCACCCAGCCTCAACCTAAGGCAGAAAGCCGTCGTGATGTATTAGCGTCGGCGGCTAAAATCGTCACCGACGGTTTGTAA</t>
  </si>
  <si>
    <t>CTX-M-31</t>
  </si>
  <si>
    <t>AJ567481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</si>
  <si>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T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</si>
  <si>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CTX-M-32</t>
  </si>
  <si>
    <t>AJ557142</t>
  </si>
  <si>
    <t>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GCTATGGCACCACCAACGATATCGCGGTGATCTGGCCAAAAGATCGTGCGCCGCTGATTCTGGTCACTTACTTCACCCAGCCTCAACCTAAGGCAGAAAGCCGTCGCGATGTATTAGCGTCGGCGGCTAAAATCGTCACCAACGGTTTGTAA</t>
  </si>
  <si>
    <t>CTX-M-33</t>
  </si>
  <si>
    <t>AY238472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</si>
  <si>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G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</si>
  <si>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CTX-M-34</t>
  </si>
  <si>
    <t>AY515297</t>
  </si>
  <si>
    <t>ATGGTTAAAAAATCACTGCGCCAGTTCACGCTGATGGCGACGGCAACCGTCACGCTGTTGTTAGGAAGTGTGCCGCTGTATGCGCAAACGGTGGACGTACAGCAAAAACTTGCCGAATTAGAGCAGCAGTCGGGAGGAAGGCTGGGTGTGGCATTGATTAACACGGCGGATAATTCGCAAATACTTTATCGTGCTGATGAGCGCTTTGCGATGTGCAGCACCAGTAAAGTGATGGCCGC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TGTGACTATGGTACCACCAACGATATCGCGGTGATTTGGCCAAAAGATCGTGCGCCGCTGATTCTGGTCACTTACTTCACCCAGCCCCAACCTAAGGCAGAAAGCCGTCGCGATGTATTAGCGTCGGCGGCTAAAATCGTCACCGACGGTTTGTAA</t>
  </si>
  <si>
    <t>CTX-M-35</t>
  </si>
  <si>
    <t>AB176534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</si>
  <si>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T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</si>
  <si>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CTX-M-36</t>
  </si>
  <si>
    <t>AB177384</t>
  </si>
  <si>
    <t>ATGGTTAAAAAATCACTGCGTCAGTTCACGCTGATGGCGACGGCAACCGTCACGCTGTTGTTAGGAAGTGTGCCGCTGTATGCGCAAACGGCGGACGTACAGCAAAAACTTGCCGAATTAGAGCGGCAGTCGGGAGGAAGACTGGGTGTGGCATTGATTAACACAGCAGATAATTCGCAAATACTTTATCGTGCTGATGAGCGCTTTGCGATGTGCAGCACCAGTAAAGTGATGGCCGC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</si>
  <si>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CTX-M-37</t>
  </si>
  <si>
    <t>AY649755</t>
  </si>
  <si>
    <t>ATGGTTAAAAAATCACTGCGCCAGTTCACGCTGATGGCGACGGCAACCGTCACGCTGTTGTTAGGAAGTGTGCCGCTGCATGCGCAAACGGCGGACGTACAGCAAAAACTTGCCGAATTAGAGCAGCAGTCGGGAGGAAGGCTGGGTGTGGCATTGATTAACACAGCGGATAATTCGCAAATACTTTATCGTGCA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GGGATAAAACCGGCAGCGGTGACTATGGTACCACCAACGATATCGCGGTGATTTGGCCAAAAGATCGTGCGCCGCTGATTCTGGTCACTTACTTCACCCAGCCCCAACCTAAGGCAGAAAGCCGTCGCGATGTATTAGCGTCGGCGGCTAAAATCGTCACCGACGGTTTGTAA</t>
  </si>
  <si>
    <t>CTX-M-38</t>
  </si>
  <si>
    <t>AY822595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</si>
  <si>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AATTCGGGCCGGCTTACCGACGTCGTGGACTGTGGGTGATAAGACCGGCAGCGGCGACTACGGCACCACCAATGATATTGCGGTGATCTGGCCGCAGGGTCGTGCGCCGCTGGTTCTGGTGACCTATTTTACCCAGCCGCAACAGAACGCAGAGAGCCGCCGCGATGTGCTGGCTTCAGCGGCGAGAATCATCGCCGAAGGGCTGTAA</t>
  </si>
  <si>
    <t>CTX-M-39</t>
  </si>
  <si>
    <t>AY954516</t>
  </si>
  <si>
    <t>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t>
  </si>
  <si>
    <t>CTX-M-40</t>
  </si>
  <si>
    <t>AY750914</t>
  </si>
  <si>
    <t>ATGAGACATCGCGTTAAGCGGATGATGCTAATGACAACGGCCTGTATTTCGCTGTTGCTGGGGAGTGCGCCGCTGTATGCGCAGGCGAACGACGTTCAGCAAAAGCTGGCGGCGCTGGAGAAAAGCAGCGGGGGGCGGTTGGGAGTGGCGCTGATTGACACCGCCGATAACGCACAGACGCTCTACCGCGCCGACGAGCGCTTTGCCATGTGCAGCACCAGTAAGGTGATGGCAGCCGCGGCGGTGCTCAAGCAAAGTGAAACGCAAAAGAACGTGTTGAGTCAGAAGGTTGAGATTAAATCCTCGGACCTGATTAACTACAATCCCATCGCTGAAAAACACGTCAACGGCACGATGACGCTGGCGGAATTGAGCGCCGCGGCGTTGCAGTACAGCGATAATACGGCCATGAACAAGCTGATTGCCCATCTTGGGGGGCCGGATAAAGTGACGGCGTTTGCCCGTGCGATTGGGGATGACACCTTCCGGCTCGATCGTACTGAGCCGACGCTCAACACCGCGATCCCCGGCGACCCGCGCGATACCACCACGCCATTAGCGATGGCGCAGACGCTTCGCCATCTGACGTTGGGCAGTGCCTTAGGTGAAACTCAGCGTGCGCAACTGGTAACGTGGCTGAAAGGCAACACCACCGGTGCTGCCAGCATTCAGGCTGGGCTACCCACATCGTGGGTTGTCGGGGATAAAACCGGCAGCGGTGATTATGGTACGACGAATGACATCGCCGTCATCTGGCCGGAAGGGCGTGCGCCGCTTATTCTGGTCACTTACTTCACCCAACCGGAGCAGAAGGCAGAAAGTCGTCGTGACGTGCTCGCGGCTGCCGCGAAAATCGTCACCGACGGTTATTAA</t>
  </si>
  <si>
    <t>CTX-M-41</t>
  </si>
  <si>
    <t>DQ023162</t>
  </si>
  <si>
    <t>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GTTAACTACAACCCCATTGCGGAAAAACACGTCAATGGCACGATGACATTCGGGGAGTTGAT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t>
  </si>
  <si>
    <t>CTX-M-42</t>
  </si>
  <si>
    <t>DQ061159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</si>
  <si>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A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</si>
  <si>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CTX-M-43</t>
  </si>
  <si>
    <t>DQ102702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</si>
  <si>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GTTATGGCACCACCAACGATATCGCGGTTATCTGGCCGGAAAACCACGCACCGCTGGTTCTGGTGACCTACTTTACCCAACCGGAGCAGAAGGCGGAAAGGCGTCGGGATATTCTGGCTGCGGCGGCGAAAATCGTAACCCACGGTTTCTGA</t>
  </si>
  <si>
    <t>CTX-M-44</t>
  </si>
  <si>
    <t>D37830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</si>
  <si>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GCGTCGGGATATTCTGGCTGCGGCGGCGAAAATCGTAACCCACGGTTTCTGA</t>
  </si>
  <si>
    <t>CTX-M-45</t>
  </si>
  <si>
    <t>D89862</t>
  </si>
  <si>
    <t>ATGGTGACAAAGAGAGTGCAACGGATGATGTCCGCGGCGGCGGCGTGCATTCCGCTGCTGCTGGGCAGCCCAA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TTTGCAGTACAGCGACAATACCGCCATGAACAAATTGATTGCCCAGCTCGGTGGCCCGGGAGGCGTGACGGCTTTTGCCCGCGCGATCGGCGATGAGACGTTTCGTCTGGATCGCACTGAACCTACGCTGAATACCGCCATTCCCGGCGACCCGAGAGACACCACCACGGCGCGGGCTGGCGCAGACGTTGCGTCATTACGCTGGGTCATGCGCTGGGCGAAACCCAGCGGCGCAGTTGGTGACGTGGCTCAAAGGCAATACGACCGCGCAGCCGGCATTCGGGCCGGCTTACCGACGTCGTGGACTGTGGGTGATAAGACCGGCAGCGGCGACTACGGCACCACCAATGATATTGCGGTGATCTGGCCGCAGGGTCGTGCGCCGCTGGTTCTGGTGACCTATTTTACCCAGCCGCAACAGAACGCAGAGAGCCGCCGCGATGTGCTGGCTTCAGCGGCGAGAATCATCGCCGAAGGGCTGTAA</t>
  </si>
  <si>
    <t>CTX-M-46</t>
  </si>
  <si>
    <t>AY847147</t>
  </si>
  <si>
    <t>ATGGTGACAAAGAGAGTGCAACGGATGATGTTCGCGGCGGCGGCGTGCATTCCGCTGCTGCTGGGCAGCGCGCCGCTTTATGCGCAGACGAATGCGGTGCAACAAAAGCTGGCGGCGCTGGAGAAAAGCAGCGGAG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</si>
  <si>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CTX-M-47</t>
  </si>
  <si>
    <t>AY847143</t>
  </si>
  <si>
    <t>ATGGTGACAAAGAGAGTGCAACGGATGATGTTCGCGGCGGCGGCGTGCATTCCGCTGCTGCTGGGCAGCGCGCCGCTTTATGCGCAGACGAGTGCGGTGCAGCAAAAGCTGGCGGCGCTGGAGAAAAGCAGCGGAA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</si>
  <si>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CTX-M-48</t>
  </si>
  <si>
    <t>AY847144</t>
  </si>
  <si>
    <t>ATGGTGACAAAGAGAGTGCAACGGATGATGTTCGCGGCGGCGGCGTGCATTCCGCTGCTGCTGGGCAGCGCGCCGCTTTATGCGCAGACGAA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</si>
  <si>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CTX-M-49</t>
  </si>
  <si>
    <t>AY847145</t>
  </si>
  <si>
    <t>ATGGTGACAAAGAGAGTGCAACGGATGATGTTCGCGGCGGCGGCGTGCATTCCGCTGCTGCTGGGCAGCGCGCCGCTTTATGCGCAGACGAGTGCGGTGCAGCAAAAGCTGGCGGCGCTGGAGAAAAGCAGCGGAA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</si>
  <si>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CTX-M-50</t>
  </si>
  <si>
    <t>AY847146</t>
  </si>
  <si>
    <t>ATGGTGACAAAGAGAGTGCAACGGATGATGTTCGCGGCGGCGGCGTGCATTCCGCTGCTGCTGGGCAGCGCGCCGCTTTATGCGCAGACGAGTGCGGTGCAGCAAAAGCTGGCGGCGCTGGAGAAAAGCAGCGGAG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</si>
  <si>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CTX-M-51</t>
  </si>
  <si>
    <t>DQ211987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</si>
  <si>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ACTACGGCACCACCAATGATATTGCGGTGATCTGGCCGCAGGGTCGTGCGCCGCTGGTTCTGGTGACCTATTTTACCCAGCCGCAACAGAACGCAGAGAGCCGCCGCGATGTGCTGGCTTCAGCGGCGAGAATCATCGCCGAAGGGCTGTAA</t>
  </si>
  <si>
    <t>CTX-M-52</t>
  </si>
  <si>
    <t>DQ223685</t>
  </si>
  <si>
    <t>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T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</si>
  <si>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CTX-M-53</t>
  </si>
  <si>
    <t>DQ268764</t>
  </si>
  <si>
    <t>ATGGTTAAAAAATCACTGCGCCAGTTCACGCTGATGGCGACGGCAACCGTCACGCTGTTGTTAGGAAGTGTGCCGCTGTATGCGCAAACGGTGGACGTACAGCAAAAACTTGCCGAATTAGAGCAGCAGTCGGGAGGAAGGCTGGGTGTGGCATTGATTAACACGGCGGATAATTCGCAAATACTTTATCGTGCTGATGAGCGCTTTGCGATGTGCAGCACCAGTAAAGTGATGGCCGT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GGTGGCTATGGTACCACCAACGATATCGCGGTGATTTGGCCAAAAGATCGTGCGCCGCTGATTCTGGTCATTTACTTCACCCAGCCCCAACCTAAGGCAGAAAGCCGTCGCGATGTATTAGCGTCGGCGGCTAAAATCGTCACCGACGGTTTGTAG</t>
  </si>
  <si>
    <t>CTX-M-54</t>
  </si>
  <si>
    <t>DQ303459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</si>
  <si>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A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</si>
  <si>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CTX-M-55</t>
  </si>
  <si>
    <t>DQ885477</t>
  </si>
  <si>
    <t>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</si>
  <si>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CTX-M-56</t>
  </si>
  <si>
    <t>EF374097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</si>
  <si>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ACCGTCGGGATATTCTGGCTGCGGCGGCGAAAATCGTAACCCACGGTTTCTGA</t>
  </si>
  <si>
    <t>CTX-M-58</t>
  </si>
  <si>
    <t>EF210159</t>
  </si>
  <si>
    <t>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A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</si>
  <si>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CTX-M-59</t>
  </si>
  <si>
    <t>DQ408762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</si>
  <si>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T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</si>
  <si>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CTX-M-60</t>
  </si>
  <si>
    <t>AM411407</t>
  </si>
  <si>
    <t>ATGGTTAAAAAATCACTGCGCCAGTTCACGCTGATGGCGACGGCAGCCGTCACGCTGTTGTTAGGAAGTGTGCCGCTGTATGCGCAAACGGCGGACGTACAGCAAAAACTTGCCGAATTAGAGCGGCAGTCGGGAGGCAGACTGGGTGTGGCATTGATTAACACAGCGGATAATTCGCAAATACTTTATCGTGCTGATGAGCGCTTCGCGATGTGCAGCACCAGTAAAGTGATGGCCGT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ATATTAGCGTCGGCGGCTAAAATCGTCACCGACGGTTTGTAA</t>
  </si>
  <si>
    <t>CTX-M-61</t>
  </si>
  <si>
    <t>EF219142</t>
  </si>
  <si>
    <t>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</si>
  <si>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CTX-M-62</t>
  </si>
  <si>
    <t>EF219134</t>
  </si>
  <si>
    <t>ATGGTTAAAAAATCACTGCGTCAGTTCACGCTGATGGCGACGGCAACCGTCACGCTGTTGTTAGGAAGTGTGCCGCTGTATGCGCAAACGGCGGACGTACAGCAAAAACTTGCCGAATTAGAGCGGCAGTCGGGAGGAAGACTGGGGGTGGCATTGATTAACACAGCGGATAATTCGCAAATACTTTATCGTGCTGATGAGCGCTTCGCGATGTGCAGCACCAGTAAAGTGATGGCCGCGGCCGCGGTGCTGAAGAAAAGTGAAAGCGAACCGAATCTGTTAAATCAGCGAGTTGAGATCAAAAAATCTGACCTGGTTAACTATAATCCGATTGCGGAAAAGCACGTCAATGGGACGATGTCACTGGCTGAGCTTAGCGCGGCCGCGCTACAGTACAGCGATAACGTGGCGATGAATAAGCTGATTGCTCACGTTGGCGGCCCGGCTAGCGTCACCGCGTTCGCCCGACAGCTGGGAGACGAAACGTTCCGTCTCGACCGTACCGAGT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GTATTAGCGTCGGCGGCTAAAATCGTCACCGACGGTTTGTAA</t>
  </si>
  <si>
    <t>CTX-M-63</t>
  </si>
  <si>
    <t>AB205197</t>
  </si>
  <si>
    <t>CTX-M-64</t>
  </si>
  <si>
    <t>AB284167</t>
  </si>
  <si>
    <t>ATGGTTAAAAAATCACTGCGCCAGTTCACGCTGATGGCGACGGCAACCGTCACGCTGTTGTTAGGAAGTGTGCCGCTGTATGCGCAAACGGCGGACGTACAGCAAAAACTTGCCGAATTAGAGCGGCAGTCGGGAGGCAGACTGGGTGTGGCATTGATTAACACAGCAGATAATTCGCAAATACTTTATCGTGCTGATGAG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TGGACTGCCTGCTTCCTGGGTTGTGGGGGATAAAACCGGCAGCGGTGGCTATGGCACCACCAACGATATCGCGGTGATCTGGCCAAAAGATCGTGCGCCGCTGATTCTGGTCACTTACTTCACCCAGCCTCAACCTAAGGCAGAAAGCCGTCGCGATGTATTAGCGTCGGCGGCTAAAATCGTCACCGACGGTTTGTAA</t>
  </si>
  <si>
    <t>CTX-M-65</t>
  </si>
  <si>
    <t>EF418608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</si>
  <si>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t>
  </si>
  <si>
    <t>CTX-M-66</t>
  </si>
  <si>
    <t>EF576988</t>
  </si>
  <si>
    <t>ATGGTTAAAAAATCACTGCGCCAGTTCACGCTGATGGCGACGGCAACCGTCACGCTGTTGTTAGGAAA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</si>
  <si>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CTX-M-67</t>
  </si>
  <si>
    <t>EF581888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</si>
  <si>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G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</si>
  <si>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CTX-M-68</t>
  </si>
  <si>
    <t>EU177100</t>
  </si>
  <si>
    <t>ATGGTTAAAAAATCACTGCGCCAGTTCACGCTGATGGCGACGGCAACCGTCACGCTGTTATTAGGAAGTGTGCCGCTGCATGCGCAAACGGTGGACGTACAGCAAAAACTTGCCGAATTAGAGCGGCAGTCGGGAGGAAGGCTGGGTGTGGCATTGATTAACACGGCGGATAATTCGCAAATACTTTATCGTGCTGATGAGCGTTTTGCGATGTGCAGCACCAGTAAAGTGATGGCCGCGGCCGCGGTGCTAAAGAAAAGTGAAAGCGAACCGAATCTGTTAAATCAGCGAGTCGAGATCAAAAAATCTGACCTGGTTAACTATAATCCGATTGCGGAAAAGCACGTCAATGGGACGATGTCACTGGCTGAGCTCAGCGCGGCCGCGCTACAGTACAGCGATAATGTGGCGATGAATAAGCTGATTGCTCACGTTGGCGGCCCGGCTAGCGTCACCGCGTTCGCCCGACAGCTGGGAGATGACACGTTCCGTCTCGACCGCACCGAGCCGACGTTAAACACCGCCATTCCTGGCGATCCGCGTGATACCACTTCACCTCGGGCGATGGCGCAAACGCTGCGTAATCTGACGCTGGGTAAAGCGTTGGGCGACAGCCAACGGGCGCAGCTGGTGACGTGGATGAAAGGCAATACTACCGGTGCCGCGAGTATTCAGGCTGGACTGCCTGCTTCCTGGGTTGTGGGGGATAAAACCGGCAGCGGTGACTATGGTACCACCAACGATATCGCGGTGATTTGGCCAAAAGATCGTGCGCCGCTGATTCTGGTCACTTACTTCACCCAGCCTCAACCTAAGGCAGAAAGCCGTCGCGATGTATTAGCGTCGGCGGCTAAAATCGTCACCGACGGTTTGTAA</t>
  </si>
  <si>
    <t>CTX-M-69</t>
  </si>
  <si>
    <t>EU402393</t>
  </si>
  <si>
    <t>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CGCAGAAAGCCGTCGCGATGTATTAGCGTCGGCGGCTAAAATCGTCACCAACGGTTTGTAA</t>
  </si>
  <si>
    <t>CTX-M-71</t>
  </si>
  <si>
    <t>FJ815436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</si>
  <si>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TGTGGCTATGGCACCACCAACGATATCGCGGTGATCTGGCCAAAAGATCGTGCGCCGCTGATTCTGGTCACTTACTTCACCCAGCCTCAACCTAAGGCAGAAAGCCGTCGCGATGTATTAGCGTCGGCGGCTAAAATCGTCACCGACGGTTTGTAA</t>
  </si>
  <si>
    <t>CTX-M-72</t>
  </si>
  <si>
    <t>AY847148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</si>
  <si>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G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</si>
  <si>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CTX-M-74</t>
  </si>
  <si>
    <t>GQ149243</t>
  </si>
  <si>
    <t>ATGATGACCCAGAGCATTCGCCGCAGCATGCTGACCGTGATGGCGACCCTGCCGCTGCTGTTTAGCAGCGCGACCCTGCATGCGCAGGCGAACAGCGTGCAGCAGCAGCTGGAAGCGCTGGAAAAAAGCAGCGGCGGCCGCCTGGGCGTGGCGCTGATTAACACCGCGGATAACAGCCAGATTCTGTATCGCGCGGATGAACGCTTTGCGATGTGCAGCACCAGCAAAGTGATGGCGGCGGCGGCGGTGCTGAAACAGAGCGAAAGCGATAAACATCTGCTGAACCAGCGCGTGGAAATTAAAAAAAGCGATCTGGTGAACTATAACCCGATTGCGGAAAAACATGTGAACGGCACCATGACCCTGGCGGAACTGGGCGCGGCGGCGCTGCAGTATAGCGATAACACCGCGATGAACAAACTGATTGCGCATCTGGGCGGCCCGGATAAAGTGACCGCGTTTGCGCGCAGCCTGGGCGATGAAACCTTTCGCCTGGATCGCACCGAAACCACCCTGAACACCGCGATTCCGGGCGATCCGCGCGATACCACCACCCCGCTGGCGATGGCGCAGACCCTGAAAAACCTGACCCTGGGCAAAGCGCTGGCGGAAACCCAGCGCGCGCAGCTGGTGACCTGGCTGAAAGGCAACACCACCGGCAGCGCGAGCATTCGCGCGGGCCTGCCGAAAAGCTGGGTGGTGGGCGATAAAACCGGCAGCGGCGATTATGGCACCACCAACGATATTGCGGTGATTTGGCCGGAAAACCATGCGCCGCTGGTGCTGGTGACCTATTTTACCCAGCCGGAACAGAAAGCGGAAAGCCGCCGCGATATTCTGGCGGCGGCGGCGAAAATTGTGACCCATGGCTTT</t>
  </si>
  <si>
    <t>CTX-M-75</t>
  </si>
  <si>
    <t>GQ149244</t>
  </si>
  <si>
    <t>ATGATGACCCAGAGCATTCGCCGCAGCATGCTGACCGTGATGGCGACCCTGAGCCTGCTGTTTAGCAGCGCGACCCTGCATGCGCAGGCGAACAGCGTGCAGCAGCAGCTGGAAGCGCTGGAAAAAAGCAGCGGCGGCCGCCTGGGCGTGGCGCTGATTAACACCGCGGATAACAGCCAGATTCTGTATCGCGCGGATGAACGCTTTGCGATGTGCAGCACCAGCAAAGTGATGGCGGCGGCGGCGGTGCTGAAACAGAGCGAAAGCGATAAACATCTGCTGAACCAGCGCGTGGAAATTAAAAAAAGCGATCTGGTGAACTATAACCCGATTGCGGAAAAACATGTGAACGGCACCATGACCCTGGCGGAACTGGGCGCGGCGGCGCTGCAGTATAGCGATAACACCGCGATGAACAAACTGATTGCGCATCTGGGCGGCCCGGATAAAGTGACCGCGTTTGCGCGCAGCCTGGGCGATGAAACCTTTCGCCTGGATCGCACCGAACCGACCCTGAACACCGCGATTCCGGGCGATCCGCGCGATACCACCACCCCGCTGGCGATGGCGCAGACCCTGAAAAACCTGACCCTGGGCAAAGCGCTGGCGGAAACCCAGCGCGCGCAGCTGGTGACCTGGCTGAAAGGCAACACCACCGGCAGCGCGAGCATTCGCGCGGGCCTGCCGAAAAGCTGGGTGGTGGGCGATAAAACCGGCAGCGGCGATTATGGCACCACCAACGATATTGCGGTGATTTGGCCGGAAAACCATGCGCCGCTGGTGCTGGTGACCTATTTTACCCAGCCGGAACAGAAAGCGGAAAGCCGCCGCGATATTCTGGCGGCGGCGGCGAAAATTGTGACCCATGGCTTT</t>
  </si>
  <si>
    <t>CTX-M-76</t>
  </si>
  <si>
    <t>AM982520</t>
  </si>
  <si>
    <t>ATGATGACTCAGAGCATTCGCCGCTCAATGTTAACGGTGATGGCGACGCTACCCCTGCTATTTAGCAGCGCAACGCTGCACGCGCAGACGAACAGCGTGCAACAGCAGCTGGAAGCCCTGGAGAAAAGTTCGGGAGGTCGGCTTGGCGTTGCGCTGATTAACACCGCCGATAATTCGCAGATTCTCTACCGTGCCGATGAACGTTTTGCGATGTGCAGTACCAGTAAGGTGATGGCGGCCGCGGCGGTGCTTAAACAGAGCGAGAGCGATAAGCACCTGT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GAGTGGGCGATAAAACCGGCAGCGGAGATTATGGCACCACCAACGATATCGCGGTTATCTGGCCGGAAAACCACGCACCGCTGGTTCTGGTGACCTACTTTACCCAACCGGAGCAGAAGGCGGAAAGCCGTCGGGATGTTCTGGCTGCGGCGGCGAAAATCGTAACCCACGGTTTCTGA</t>
  </si>
  <si>
    <t>CTX-M-77</t>
  </si>
  <si>
    <t>AM982521</t>
  </si>
  <si>
    <t>ATGATGACTCAGAGCATTCGCCGCTCAATGTTAACGGTGATGGCGACGCTACCCCTGCTATTTAGCAGCGCAACGCTGCATGCGCAGACGAACAGCGTGCAACAGCAGCTGA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CCAGCGGGCACAGTTGGTGACGTGGCTTAAGGGCAATACTACCGGTAGCGCGAGCATTCAGGCGGGTCTGCCGAAATCATGGGTAGTGGGCGATAAAACCGGCAGCGGAGATTATGGCACCACCAACGATATCGCGATTATCTGGCCGGAAAACCACGCACCGCTGGTTCTGGTGACCTACTTTACCCAACCGGAGCAGAAGGCGGAAAGCCGTCGGGATGTTCTGGCTGCGGCGGCGAAAATCGTAACCCGCGGTTTCTGA</t>
  </si>
  <si>
    <t>CTX-M-78</t>
  </si>
  <si>
    <t>AM982522</t>
  </si>
  <si>
    <t>ATGATGAGAAAAAGCGTAAGGCGGGCGATATTAATGACGACAGCCTGTGTTTCGCTGCTGTTGGCCAGTGTGCCGCTGTATGCCCAAGCGAACGATATTCAGCAAAAGCTGGCGGCGCTGGAGAAAAGCAGCGGGGGACGACTGGGTGTGGCGTTGATTAACACCGCCGATAACACGCAGACGCTCTACCGCGCCGACGAGCGTTTTGCTATGTGCAGCACCAGTAAAGTGATGGCGGCGGCGGCGGTGCTTAAGCAAAGTGAAACGCAAAAAGACTTACTGAGTCAGCGGGTTGAAATTAAGTCCTCAGACTTGATTAACTACAACCCAATCGCTGAAAAGCACGTCAATGGCACGATGACACTCGGGGAGCTGAGCGCGGCGGCGCTGCAGTACAGCGATAATACTGCCATGAATAAGCTGATTGCCCATCTCGGGGGGCCGGGTAAAGTGACGGCATTTGCTCGCGTGATTGGCGATGACACTTTCCGGCTCGATCGTACCGAGCCGACGCTCAACACCGCGATCCCCGGCGACCCGCGCGATACCACCACGCCGTTAGCGATGGCGCAGACTCTACGCAATCTCACATTGGGCAATGCCCTGGGTGACACTCAGCGTGCGCAGCTGGTGACGTGGCTGAAAGGCAACACCACCGGCGCTGCCAGCATTCAGGCAGGGCTACCCACATCGTGGGTTGTCGGGGATAAAACCGGCAGCGGCGATTATGGTACGACGAATGATATCGCGGTTATTTGGCCGGAAGGTCGCGCGCCGCTCGTTCTGGTGACTTACTTCACCCAGCCGGAGCCGAAGGCAGAGAGCCGTCGTGACGTGCTCGCTGCTGCCGCCAGAATAGTCACCGACGGTTATTAG</t>
  </si>
  <si>
    <t>CTX-M-79</t>
  </si>
  <si>
    <t>EF426798</t>
  </si>
  <si>
    <t>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t>
  </si>
  <si>
    <t>CTX-M-80</t>
  </si>
  <si>
    <t>EU202673</t>
  </si>
  <si>
    <t>ATGGTTAAAAAATCACTGCGCCAGTTCACGCTGATGGCGACGGCAACCGTCACGCTGTTGTTAGGAAGTGTGCCGCTGTATGCGCAAACCGT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t>
  </si>
  <si>
    <t>CTX-M-81</t>
  </si>
  <si>
    <t>EU136031</t>
  </si>
  <si>
    <t>ATGGTGACAAAGAGAGTGCAACGGATGATGTTCGCGGCGGCGGCGTGCATTCCGCTGCTGCTGGGCAGCGCGCCGCTTTATGCGCAGACGAGTGCGGTGCAGCAAAAGCTGGCGGCGCTGGAGAAAAGCAGCGGAGGGCGGCTGGGCGTCGCGCTCATCGATACCGCAGATAATACGCAGGTGCTTTATCGCGGTGATGAACGCTTTCCAATGTGCAGTACCAGTAAAGTTATGGCGGCCGCGGCGGTGCTTGAGCAGAGTGAAACGCAAAAGCAGCTGCTTAATCAGCCTGTCGAGATCCAGCCTGCCGATCTGGTTAACTACAATCCGATTGCCGAAAAACACGTCAACGGCACCATGACGCTGGCAGAACTGAGCGCGGCCGCGTTGCAGTACAGCGACC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</si>
  <si>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CTX-M-82</t>
  </si>
  <si>
    <t>DQ256091</t>
  </si>
  <si>
    <t>ATGGTTAAAAAATCACTGCGCCAGTTCACGCTGATGGCGACGGCAACCGTCACGCTGTTGTTAGGAAGTGTGCCGCTGTATGCGCAAACGGCGGACGTACAGCAAAAACTTGCCGAATTAGAGCGGCAGTCGGGAGGCAGACTGGGTGTGGCATTGATTAACACAGCAGATAATTCGCAAATACTTTATCGTGCTGATGAGCGCTTTC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</si>
  <si>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CTX-M-83</t>
  </si>
  <si>
    <t>FJ214366</t>
  </si>
  <si>
    <t>ATGGTGACAAAGAGAGTGCAACGGATGATGTTCGCGGCGGCGGCGTGCATTCCGCTGCTGCTGGGCAGCGCGCCGCTTTATGCGCAGACGAGTGCGGTGCAGCAAAAGCTGGCGGCGCTGGAGAAAAGCAGCGGAGGGCGGCTGGGCGTCGCGCTCATCGATACCGCAGATAATACGCAC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</si>
  <si>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CTX-M-84</t>
  </si>
  <si>
    <t>FJ214367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</si>
  <si>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GCGTGGCTCAAAGGCAATACGACCGGCGCAGCCAGCATTCGGGCCGGCTTACCGACGTCGTGGACTGTGGGTGATAAGACCGGCAGCGGCGACTACGGCACCACCAATGATATTGCGGTGATCTGGCCGCAGGGTCGTGCGCCGCTGGTTCTGGTGACCTATTTTACCCAGCCGCAACAGAACGCAGAGAGCCGCCGCGATGTGCTGGCTTCAGCGGCGAGAATCATCGCCGAAGGGCTGTAA</t>
  </si>
  <si>
    <t>CTX-M-85</t>
  </si>
  <si>
    <t>FJ214368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</si>
  <si>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C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</si>
  <si>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CTX-M-86</t>
  </si>
  <si>
    <t>FJ214369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</si>
  <si>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T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</si>
  <si>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CTX-M-87</t>
  </si>
  <si>
    <t>EU545409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</si>
  <si>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T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</si>
  <si>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CTX-M-88</t>
  </si>
  <si>
    <t>FJ873739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</si>
  <si>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ACGATGTATTAGCGTCGGCGGCTAAAATCGTCACCGACGGTTTGTA</t>
  </si>
  <si>
    <t>CTX-M-89</t>
  </si>
  <si>
    <t>FJ971899</t>
  </si>
  <si>
    <t>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t>
  </si>
  <si>
    <t>CTX-M-90</t>
  </si>
  <si>
    <t>FJ907381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</si>
  <si>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</si>
  <si>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CTX-M-91</t>
  </si>
  <si>
    <t>GQ870432</t>
  </si>
  <si>
    <t>ATGATGAGAAAAAGCGTAAGGCGGGCGATGTTAATGACGACAGCCTGTGTTTCGCTGCTGTTGGCCAGTGTGCCGCTGTGTGCCCAGGCGAACGATGTTCAACAG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T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t>
  </si>
  <si>
    <t>CTX-M-92</t>
  </si>
  <si>
    <t>GU127598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</si>
  <si>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A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</si>
  <si>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CTX-M-93</t>
  </si>
  <si>
    <t>HQ166709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</si>
  <si>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A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</si>
  <si>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CTX-M-94</t>
  </si>
  <si>
    <t>HM167760</t>
  </si>
  <si>
    <t>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A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t>
  </si>
  <si>
    <t>CTX-M-95</t>
  </si>
  <si>
    <t>FN813245</t>
  </si>
  <si>
    <t>ATGATGACTCAGAGCATTCGCCGCTCAATGTTAACGGTGATGGCGACGCTACCCCTGCTATTTAGCAGCGCAACGCTGCATGCGCAAACGAACAGCGTGCAACAGCAGCTGGAAGCCCTGGAGAAAAGTTCGGGAGGTCGGCTTGGCGTTGCGCTGATTAACACCGCCGATAATTCGCAGATTCTCTACCGTGCCGATGAACGTTTTGCGATGTGCAGTACCAGTAAGGTGATGGCGGCCGCGGCGT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TACCACGCCGCTCGCGATGGCGCAGACCCTGAAAAATCTGACGCTGGGTAAAGCGCTGGCGGAAACCCAGCGGGCACAGTTGGTGACGTGGCTTAAGGGCAATACTACCGGTAGCGCGAGCATTCAGGCGGGTCTGCCGAAATCATGGGTAGTGGGCGATAAAACCGGCAGCGGAGATTATGGCACCACCAACGATATCGCGGTTATCTGGCCGGAAAACCACGCACCGCTGGTTCTGGTGACCTACTTTACCCAACCGGAGCAGAAGGCGGAAAGCCGTCGGGATGTTCTGGCTGCGGCAGCGAAAATCGTAACCCACGGTTTCTGA</t>
  </si>
  <si>
    <t>CTX-M-96</t>
  </si>
  <si>
    <t>AJ704396</t>
  </si>
  <si>
    <t>ATGGTTAAAAAATCACTGCGCCAGTTCACGCTGATGGCGACGGCAGCCGTCACGCTGTTGTTAGGAAGTGTGCCGCTGTATGCGCAAACGGCGGACGTACAGCAAAAACTTGCCGAATTAGAGCGGCAGTCGGGAGGCAGACTGGGTGTGGCATTGATTAACACAGCGGATAATTCGCAAATACTTTATCGTGCTGATGAGCGCTTCGCGATGTGCAGCACCAGTAAAGTGATGGCCGC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GCTATGGCACCACCAACGATATCGCGGTGATTTGGCCAAAAGATCGTGCGCCGCTGATTCTGGTCACTTACTTCACCCAGCCTCAACCTAAGGCAGAAAGCCGTCGCGATATATTAGCGTCGGCGGCTAAAATCGTCACCGACGGTTTGTAA</t>
  </si>
  <si>
    <t>CTX-M-97</t>
  </si>
  <si>
    <t>HM776707</t>
  </si>
  <si>
    <t>ATGATGACTCAGAGCATTG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</si>
  <si>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CTX-M-98</t>
  </si>
  <si>
    <t>HM755448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</si>
  <si>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</si>
  <si>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CTX-M-99</t>
  </si>
  <si>
    <t>HM803271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</si>
  <si>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t>
  </si>
  <si>
    <t>CTX-M-100</t>
  </si>
  <si>
    <t>FR682582</t>
  </si>
  <si>
    <t>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t>
  </si>
  <si>
    <t>CTX-M-101</t>
  </si>
  <si>
    <t>HQ398214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</si>
  <si>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T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</si>
  <si>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CTX-M-102</t>
  </si>
  <si>
    <t>HQ398215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</si>
  <si>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A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</si>
  <si>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CTX-M-104</t>
  </si>
  <si>
    <t>HQ833652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</si>
  <si>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ACCGCCGCGATGTGCTGGCTTCAGCGGCGAGAATCATCGCCGAAGGGCTGTAA</t>
  </si>
  <si>
    <t>CTX-M-105</t>
  </si>
  <si>
    <t>HQ833651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</si>
  <si>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A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</si>
  <si>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CTX-M-106</t>
  </si>
  <si>
    <t>HQ913565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</si>
  <si>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GCCGAAGGG</t>
  </si>
  <si>
    <t>CTX-M-108</t>
  </si>
  <si>
    <t>JF274245</t>
  </si>
  <si>
    <t>CTX-M-110</t>
  </si>
  <si>
    <t>JF274242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</si>
  <si>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G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AATCTCT</t>
  </si>
  <si>
    <t>CTX-M-111</t>
  </si>
  <si>
    <t>JF274243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</si>
  <si>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A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</si>
  <si>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CTX-M-112</t>
  </si>
  <si>
    <t>JF274246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</si>
  <si>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G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</si>
  <si>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CTX-M-113</t>
  </si>
  <si>
    <t>JF274247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</si>
  <si>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G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</si>
  <si>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CTX-M-114</t>
  </si>
  <si>
    <t>GQ351346</t>
  </si>
  <si>
    <t>ATGGTTAAAAAATCACTGCGCCAGTTCACGCTGATGGCGACGGCAACCGTCACGCTGTTGTTAGGAAGTGTGCCGCTGTATGCGCAAACGGCGGACGTACAGCAAAAACTTGCCGAATTAGAGCGGCAGTCGGGAGGCAGACTGGGTGTGGCATTGATTAACACAGCAGATAATTCGCAAATACTTTATCGTGCTGATGAGCGCTTTGCGATGTGCAGCACCAGTAAAGC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</si>
  <si>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CTX-M-116</t>
  </si>
  <si>
    <t>JF966749</t>
  </si>
  <si>
    <t>ATGGTTAAAAAATCACTGCGTCAGTTCACGCTGATGGCGACGGCAACCGTCACGCTGTTGTTAGGAAGTGTGCCGCTGTATGCGCAAACGGCGGACGTACAGCAAAAACTTGCCGAATTAGAGCGGCAGTCGGGAGGAC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</si>
  <si>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CTX-M-117</t>
  </si>
  <si>
    <t>JN227085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</si>
  <si>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A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</si>
  <si>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CTX-M-121</t>
  </si>
  <si>
    <t>JN790862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</si>
  <si>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A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</si>
  <si>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CTX-M-122</t>
  </si>
  <si>
    <t>JN790863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</si>
  <si>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T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t>
  </si>
  <si>
    <t>CTX-M-123</t>
  </si>
  <si>
    <t>JN790864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</si>
  <si>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TGGCTATGGCACCACCAACGATATCGCGGTGATCTGGCCAAAAGATCGTGCGCCGCTGATTCTGGTCACTTACTTCACCCAGCCTCAACCTAAGGCAGAAAGCCGTCGCGATGTATTAGCGTCGGCGGCTAAAATCGTCACCGACGGTTTGTAA</t>
  </si>
  <si>
    <t>CTX-M-124</t>
  </si>
  <si>
    <t>JQ429324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</si>
  <si>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TGAGAAACACGTTAACGGCACT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ATTATCTGGCCGGAAAACCACGCACCGCTGGTTCTGGTGACCTACTTTACCCAACCGGAGCAGAAGGCGGAAAGCCGTCGGGATGTTCTGGCTGCGGCGGCGAAAATCGTAACCCACGGTTTCTGA</t>
  </si>
  <si>
    <t>CTX-M-126</t>
  </si>
  <si>
    <t>AB703103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</si>
  <si>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G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GCAGAACGCAGAGAGCCGCCGCGATGTGCTGGCTTCAGCGGCGAGAATCATCGCCGAAGGGCTGTAA</t>
  </si>
  <si>
    <t>CTX-M-129</t>
  </si>
  <si>
    <t>JX017364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</si>
  <si>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GAGGCAATACGACCGGCGCAGCCAGCATTCGGGCCGGCTTACCGACGTCGTGGACTGTGGGTGATAAGACCGGCAGCGGCGGCTACGGCACCACCAATGATATTGCGGTGATCTGGCCGCAGGGTCGTGCGCCGCTGGTTCTGGTGACCTATTTTACCCAGCCGCAACAGAACGCAGAGAGCCGCCGCGATGTGCTGGCTTCAGCGGCGAGAATCATCGCCGAAGGGCTGTAA</t>
  </si>
  <si>
    <t>CTX-M-130</t>
  </si>
  <si>
    <t>JX017365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</si>
  <si>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CGCGCCGCTGGTTCTGGTGACCTATTTTACCCAGCCGCAACAGAACGCAGAGAGACGCCACGATGTGCTGGCTTCAGCGGCGAGAATCATCGCCGAAGGGCTGTAA</t>
  </si>
  <si>
    <t>CTX-M-131</t>
  </si>
  <si>
    <t>JN969893</t>
  </si>
  <si>
    <t>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GTTATGGCACCACCAACGATATCGCGGTTATCTGGCCGGAAAACCACGCACCGCTGGTTCTGGTGACCTACTTTACCCAACCGGAGCAGAAGGCGGAAAGCCGTCGGGATATTCTGGCTGCGGCGGCGAAAATCGTAACCCACGGTTTCTGA</t>
  </si>
  <si>
    <t>CTX-M-132</t>
  </si>
  <si>
    <t>JX313020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</si>
  <si>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CGAAAAACACGTCAACGGCACAATGACGCTGGCAGAACTGAGCGCGGCCGCGTTGCAGTACAGCGACAATACCGCCATGAACAAATTGATTGCCCAGCTCGGTGGCCCGGGAGGCGTGACGGCTTTTGCCCGCGCGATCGGCGATGAGACGTTTCGTCTGGATCGCACTGAACCTACGCTGAATACCGCCATTCCCGGCGACCCGAGAGACACCACCACGCCG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</si>
  <si>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CTX-M-133</t>
  </si>
  <si>
    <t>AB185834</t>
  </si>
  <si>
    <t>ATGGTTAAAAAATCACTGCGTCAGTTCACGCTGATGGCGACGGCAACCGTCACGCTGTTGTTAGGAAGTGTGCCGCTGTATGCGCAAACGGCGGACGTACAGCAAAAACTTGCCGAATTAGAGCGGCAGTCGGGAGGAAGACTGGGGGTGGCATTGATTAACACAGCGGATAATTCGCAAATACTTTATCGTGCTGATGAGCGCTTCGCGATGTGCAGCACCAGTAAAGTGATGGCCGCGGCCGCGGTGCTGAAGAAAAGTGAAAGCGAACCGAA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GTATTAGCGTCGGCGGCTAAAATCGTCACCGACGGTTTGTAA</t>
  </si>
  <si>
    <t>CTX-M-134</t>
  </si>
  <si>
    <t>JX896165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</si>
  <si>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AGCTACGGCACCACCAATGATATTGCGGTGATCTGGCCGCAGGGTCGTGCGCCGCTGGTTCTGGTGACCTATTTTACCCAGCCGCAACAGAACGCAGAGAGCCGCCGCGATGTGCTGGCTTCAGCGGCGAGAATCATCGCCGAAGGGCTGTAA</t>
  </si>
  <si>
    <t>CTX-M-136</t>
  </si>
  <si>
    <t>KC351754</t>
  </si>
  <si>
    <t>ATGGTTAAAAAATCACTGCGCCAGTTCACGCTGATGGCGACGGCAACCGTCACGCTGTTGTTAGGAAGTGTGCCGCTGTATGCGCAAACGGCGGACGTACAGCAAAAACTTGCCGAATTAGAGCGGCAGTCGGGAGGCAGACTGGGTGTGGCATTGATTAACACAGCAGATAATTCGCAAATACTTTATCGTGCTGATGAGCGCTTTGCGATGTGCAGT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TTGATTCTGGTCACTTACTTCACCCAGCCTCAACCTAAGGCAGAAAGCCGTCGCGATGTATTAGCGTCGGCGGCTAAAATCGTCACCGACGGTTTGTAA</t>
  </si>
  <si>
    <t>CTX-M-137</t>
  </si>
  <si>
    <t>AB900900, KF790923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</si>
  <si>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AACTCTGCGGAATCTGACGCTGGGTAAAGCATTGGGCGACAGCCAACGGGCGCAGCTGGTGACATGGATGAAAGGCAATACCACCGGTGCAGCGAGCATTCAGGCTGGACTGCCTGCTTCCTGGGTTGTGGGGGATAAAACCGGCAGCGGTGGCTATGGCACCACCAACGATATTGCGGTGATCTGGCCAAAAGATCGTGCGCCGCTGATTCTGGTCACTTACTTCACCCAGCCTCAACCTAAGGCAGAAAGCCGTCGCGATGTATTAGCGTCGGCGGCTAAAATCGTCACCGACGGTTTGTAA</t>
  </si>
  <si>
    <t>CTX-M-139</t>
  </si>
  <si>
    <t>KC107824</t>
  </si>
  <si>
    <t>ATGGTTAAAAAATCACTGCGCCAGTTCACGCTGATGGCGACGGCAACCGTCACGCTGTTGTTAGGAAGTGTGCCGCTGTT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</si>
  <si>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CTX-M-141</t>
  </si>
  <si>
    <t>KC964871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</si>
  <si>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AACAGTTGGTGACGTGGCTTAAGGGCAATACTACCGGTAGCGCGAGCATTCGGGCGGGTCTGCCGAAATCATGGGTAGTGGGCGATAAAACCGGCAGCGGAGATTATGGCACCACCAACGATATCGCGGTTATCTGGCCGGAAAACCACGCACCGCTGGTTCTGGTGACCTACTTTACCCAACCGGAGCAGAAGGCGGAAAGCCGTCGGGATATTCTGGCTGCGGCGGCGAAAATCGTAACCCACGGTTTCTGA</t>
  </si>
  <si>
    <t>CTX-M-142</t>
  </si>
  <si>
    <t>KF240809</t>
  </si>
  <si>
    <t>ATGGTTAAAAAATCACTGCGCCAGTTCACGCTGATGGCGACGGCAACCGTCACGCTGTTGTTAGGAAGTGTGCCGCTGTATGCGCAAACGGCGA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</si>
  <si>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CTX-M-147</t>
  </si>
  <si>
    <t>KF513180</t>
  </si>
  <si>
    <t>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</si>
  <si>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DES</t>
  </si>
  <si>
    <t>DES-1</t>
  </si>
  <si>
    <t>AF426161</t>
  </si>
  <si>
    <t>ATGCATTCCCGTTCCAGTTATTCCAGGCGCTATGTGCTCGCGGGCCTGTGCGCCCTGCCTTTTGCCTCGCTGAGCGCAGGCCTTATTTTCAACAGCTCTGCTGATGCCGCCTCTCTTGCTGCAATTAACGGAAAAACCCTGCAAAAAAAGCTGGCCGAACTTGAGGCCGCAAGCGGCGGCAGGCTTGGCGTGGCTGCCCGGTCAAGCAATGGCGGCAAAAGCCTGTCTTACCGTGGGGACGAACGCTTTCCCATGTGCAGCACCTTTAAAGTGCTGGCAGTTGCGGCCCTTCTGCGGGACAAACCGGGCATTCTTGAACAGAGAATCCACTTTGCCCAAATCGACATCCAGCCCTGGTCGCCCGTTACAGAAAAGCACCTTGAAGACGGCATGACTGTGGCAGAATTGTGCGCCGCCATGCTCCAGCACAGCGACAACACGGCTGCCAACCTTGTGCTTGCCAAACTGGGCGGCCCGCAAGGCCTGACCTCCCTTGCCCGCAGTTTTGGCGACACAACGTTTCGCCTTGACCGCTGGGAAGTGGAACTGAATACGGCCATCCCCGGCGATGCGCGCGACACCACAACGCCCCTGGCCATGTGCAACACCCTGAACGGATTGCTGTGTGGCAACCTGCTGAAAGCGCCCGCACGCGAACGACTGACAGGCTGGATGCTGGGCTGCGCAACCGGGGCCGGGCGCATCCCCGCAGGAATTCCGCAGGGCTGGCGCTCTGCGCACAAAAGCGGCAGCGGAGAAAACGGCACCGCCAATGATGTAGGAGTATTGCTGCCGCCGAGCAACCCTGGCAAAGCCACAAAGCCCGGCAAGAACAAAGGCAAGCCGCTGACTGTGGCCCTCTACCTCACGGGATCGCGACTGACCGGGCCGGAAAACGACAAAATCCTTGCCAGTGCAACCCGCCTGGTCTGCGCCGCAGAAGGGCTTGCGATGCCGCTCGACAATATGTATTGA</t>
  </si>
  <si>
    <t>DHA</t>
  </si>
  <si>
    <t>DHA-1</t>
  </si>
  <si>
    <t>Y16410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</si>
  <si>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t>
  </si>
  <si>
    <t>DHA-2</t>
  </si>
  <si>
    <t>AF259520</t>
  </si>
  <si>
    <t>ATGAAAAAATCGTTATCTGCAACACTGATTTCCGCTCTGCTGGCGTTTTCCGCCCCGGGGTTTTCTGCCGCTGATAATGTCGCGGCGGTGGTGGACAGCACCATTAAACCGCTGATGGCACAGCAGGATATTCCCGGGATGGCGGTTGCCGTCTCTGTAAAGGGCAAGCCCTATTATTTCAATTATGGTTTTGCCGATGTTCAGGCAAAACAGCCGGTCACTGAAAATACACTATTTGAGCTGGGATCTGTAAGTAAAACTTTCACAGGTGTGCTGGGTGCGGTTTCTGTGGCGAAAAAAGAGATGATGTTGAATGACCCGGCAGAAAAATACCAGCCGGAGCTGGCTCTGCCGCAGTGGAAGGGGATCACACTGCTGGATCTGGCCACCTACACCACAGGCGGGCTGCCGTTACAGGTGCCGGATGCGGTGAAAAACCGTGCGGAACTGCTGCACTTCTATCAGCAGTGGCAGCCGTCCCGGAAACCGGGCGATATGCGTCTGTATGCAAACAGCAGTATCGGCCTGTTTGGTGCTCTGACCGCCAACGCAGCGGGGATGCCGTATGAGCAGTTGCTGACCGCGCGGATCCTGGCACCGCTGGGATTATCTCACACCTTTATTACCGTGCCGGAAAGCGCGCAAAGCCAGTATGCGTACGGCTATAAAAACAAAAAACCGGTCCGCGTGTCGCCGGGACAGCTTGATGCGGAGTCTTACGGCGTGAAATCCGCCTCAAAAGATATGCTGCGCTGGGCGGAAATGAATATGGAGCCGTCACGGGCCGGTAATGCGGATCTGGAAATGGCAATGTATCTTGCACAGACCCGCTACTATAAAACCGCCGCGATTAACCAGGGGCTGGGCTGGGAGATGTATGACTGGCCGCAGCAGAAAGATATGATCATTAACGGCGTGACCAACGAGGTCGCACTGCAGCCGCACCCGGTAACAGACAACCAGGTTCAGCCGTATAACCGTGCTTCCTGGGTGCATAAAACGGGGGCAACAACTGGTTTCGGCGCCTATGTGGCCTTTATTCCGGAAAAACAGGTGGCGATTGTGATTCTGGCGAATAAAAACTACCCGAATACCGAAAGAGTCAAAGCCGCACAGGCTATTTTGAGTGCGCTGGAATAA</t>
  </si>
  <si>
    <t>DHA-3</t>
  </si>
  <si>
    <t>AY494945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</si>
  <si>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TAGTGCGCAAAGCCAGTATGCGTACGGTTATAAAAACAAAAAACCGGTCCGCGTGTCGCCAGGACAGCTTGATGCGGAATCTTACGGCGTGAAATCCGCCTCAAAAGATATGCTGCGCTGGGCGGAAATGAATATTGAGCCGTCACGGGCCGGTAATGCGGATCTGGAAATGGCAATGTATCTCGCCCAGACCCGCTACTATAAAACCGCCGCGATTAACCAGGGGCTGGGCTGGGAAATGTATGACTGGCCGCAGCAGAAAGATATGATCATTAACGGCGTGACCAACGAGGTCGCATTGCAGCCGCATCCGGTAACAGACAACCAGGTTCAGCCGTATAACCGTGCTTCCTGGGTGCATAAAACGGGCGCAACAACTGGTTTCGGCGCCTATGTGGCCTTTATTCCGGAAAAACAGGTGGCGATTGTGATTCTGGCGAATAAAAACTACCCGAATACCGAAAGAGTCAAAGCTGCACAGGCTATTTTGAGTGCACTGGAATAA</t>
  </si>
  <si>
    <t>DHA-6</t>
  </si>
  <si>
    <t>HQ322612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</si>
  <si>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A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t>
  </si>
  <si>
    <t>DHA-7</t>
  </si>
  <si>
    <t>HQ456945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</si>
  <si>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CCGGCGCCTATGTCGCCTTTATTCCGGAAAAACAGGTGGCGATTGTGATTCTGGCGAATAAAAACTACCCGAATACCGAAAGAGTCAAAGCTGCACAGGCTATTTTGAGTGCACTGGAATAA</t>
  </si>
  <si>
    <t>DHA-12</t>
  </si>
  <si>
    <t>HG798963</t>
  </si>
  <si>
    <t>ATGAAAAAATCGTTATCTGCAACACTGATTTCTGCCCTGCTGGCGTTTTCCGCCCCGGGGTTTTCCGCCGCTGACAATGTCGCGGCGGTGGTGGACAGCACCATTAAACCGCTGATGGCACAGCAGGATATTCCCGGGATGGCAGTTGCTGTTTCCGTAAAGGGCAAGCCCTATTATTTCAACTATGGTTTTGCCGATGTTGAGGCAAAACAGCCGGTCACTGAAAATACACTATTTGAGCTCGGATCTGTAAGTAAAACTTTCACAGGTGTGCTGGGTGCAGTTTCCGTGGCGAAAAAAGAGATGTCCCTGAATGACCCGGCGGCAAAATACCGGCCTGAACTGACACAACCGCAGTGGAAGGGGATCACATTGCTCGATCTGGCTACTTATACCGCAGGCGGGCTGCCGTTACAGGTGCCGGACGCGGTGAAAAGCCGTGCGGATCTGTTGCATTTCTATCAGCAGTGGCAGCCGTCATGGAAACCGGGCGATATGCGTCTGTATGCAAACAGCAGTATCGGCCTGTTTGGTGCTCTGACCGCCAACGCCGCAGGAATGCCGTATGAGCAGTTGCTGACCACGCGTATCCTGTCTCCGCTGGGGTTATCACACACCTTTATTACCGTGCCGGAAAGCGCGCAAAGCCAGTATGCGTACGGCTATAAAAACAAAAAACCGGTCCGCGTGTCGCCGGGACAGCTTGATGCAGAATCTTACGGGGTGAAATCCGCCTCAAAAGATATGCTGCGCTGGGCGGAAATGAATATGGAACCGTCACGGGCCGGTAATGCGGATCTGGAAATGGCAATGTATCTTGCACAGACCCGCTACTATAAAACCGCCGCGATTAACCAGGGGCTGGGCTGGGAAATGTATGATTGGCCGCAGCAGAAGGACATGATCGTGAACGGCGTGACCAATGAAGTCGCATTGCAGCCGCATCCGGTAACCGACAATCAGGTGCAGCCGTACAACCGCGCTTCCTGGGTGCATAAAACGGGGGCGACAACCGGTTTCGGCGCCTATGTGGCCTTTATTCCGGAAAAACAGGTGGCGATTGTGATCCTGGCGAATAAAAACTACCCGAATACCGAAAGAGTCAAAGCTGCACAGGCTATTTTGAGTGCACTGGAATAA</t>
  </si>
  <si>
    <t>DIM</t>
  </si>
  <si>
    <t>DIM-1</t>
  </si>
  <si>
    <t>GU323019</t>
  </si>
  <si>
    <t>ATGAGAACACATTTTACAGCGTTATTACTTCTATTCAGCTTGTCTTCGCTTGCTAACGACGAGGTACCTGAGCTAAGAATCGAGAAAGTAAAAGAGAACATCTTTTTGCACACATCATACAGTCGTGTGAATGGGTTTGGTTTGGTCAGTTCAAACGGCCTTGTTGTCATAGATAAGGGTAATGCTTTCATTGTTGATACACCTTGGTCAGACCGAGATACAGAAACGCTCGTACATTGGATTCGTAAAAATGGTTATGAGCTACTGGGGAGTGTTTCTACTCATTGGCATGAGGATAGAACCGCAGGAATTAAATGGCTTAATGACCAATCAATTTCTACGTATGCCACGACTTCAACCAACCATCTCTTGAAAGAAAATAAAAAAGAGCCAGCGAAATACACCTTGAAAGGAAATGAGTCCACATTGGTTGACGGCCTTATCGAAGTATTTTATCCAGGAGGTGGTCATACAATAGACAACGTAGTGGTGTGGTTGCCAAAGTCGAAAATCTTATTTGGCGGCTGTTTTGTGCGTAGCCTTGATTCCGAGGGGTTAGGCTACACTGGTGAAGCCCATATTGATCAATGGTCCCGATCAGCTCAGAATGCTCTGTCTAGGTACTCAGAAGCCCAGATAGTAATTCCTGGCCATGGGAAAATCGGGGATATAGCGCTGTTAAAACACACCAAAAGTCTGGCTGAGACAGCCTCTAACAAATCAATCCAGCCGAACGCTAACGCGTCGGCTGATTGA</t>
  </si>
  <si>
    <t>EBR</t>
  </si>
  <si>
    <t>EBR-1</t>
  </si>
  <si>
    <t>AF416700</t>
  </si>
  <si>
    <t>ATGAAGAAATTATTTTCACTTATTGCATTGATAGGAAGTTTTGCATTTGGTCAAATAAAACCAATTCAAATTGATCCGATTAATAACAATCTATTTGTTTATCAAACATTCAATTCGTTTAATGGTGTTGAGTACAATGCAAATGGAATGTATTTGGTAACGAATAAAGGAATTGTTTTATTTGATGTTCCTTGGCAAAAATCGCAGTATCAAGAGTTAAATGATATGTTACAAGAAAAGTATAATTTGCCAGTTATCGCTGTCTTTGCAACACATTCGCATGATGATAGAGCAGGGGATTTGAGTTTTTATAATGAGTTGAATATTCCTACTTATGCAACTTCTTTAACCAATTCTAAATTAAAAAAAGAAGGAAAAGCGACTTCTAAATTTGAGATTGAATTAGGTAAAACATACAAGTTTGGTAACGAAAAATTTGTTTTTGAATATTTTGGAGAAGGACATACTTCTGATAATGTTGTGGTGTGGTTTCCGAAATATAAAGTGTTGAACGGAGGTTGTTTGATAAAGGGTGCTGATGCTGTAAATTTAGGTTACACAGGCGAAGCTAATGTTGTTGAATGGCCAAAAACAGTACACAAACTAGTTGCAAAACATCCAACGATTAAACAAGTTATTCCAGGCCATGATAATTGGAAAGCTACTGGACATATCGAAAATACTTTTAAACTTTTAGAAAAGAAATAA</t>
  </si>
  <si>
    <t>ERP</t>
  </si>
  <si>
    <t>ERP-1</t>
  </si>
  <si>
    <t>AY077733</t>
  </si>
  <si>
    <t>ATGACGATTTTACTGCAACGCCGCCAGCTTCTGGTGGCGGGCGCGGCGCTGGCGCTGACCGCCTCGCTGACACCACTGAACGTATTTGCAGCAGGTGACTCGCTGCAGCGGCAGCTTGCCGCACTGGAAACGGAGGTGAATGGCCGTATCGGGCTGTCTCTGATCGACAGCGCCAGCCAGCAGGCGTGGAGCTATCGCGGTGACGAACGCTTTCCGCTGTGCAGCACCTTTAAACTGCTGCTGGTGGCTGCCGTTTTAAAACGCAGCGAGTCACAGCCCGCCCTGATGCAACAAACCCTGCACTGGACACCTGCGGATCACCTGAGCTATATGCCGGTAACGGCGAAGCATCCGCAGGGGATGACCGTCAGCGATCTGTGTGCAGCCGCGCTGCAGTACAGTGATAACCTGGCGGCCAACGTACTGTTGACACTGCTGGGGGGACCCGCGTCGGTGACCCGGCTGGCCCGCTCTTTAGGTGACAGTGTCACGCAGCTCGATCGTAATGAACCGACACTGAATACCGCGATCCCGGGCGATCCGCGTGACACCACCACGCCGCTGCACATGTCGCACAGCGTGCAGCAGTTGCTGGTGAAGTCGGGATTACAGACAGCACAGCAGCAGCAGCTGATCGCCTGGCTGAAGGGGAACACCACAGGGAAAAACGCCATTGCCGCAGCGCTGCCTGCGGGCTGGGAAATCGGGGATAAGACCGGCAGCGGGGGCTATGGCACAACCAACGATGTCGCCATCCTCTGGCCTCCGGGCAAGGCTCCGCTGATCCTGGCCATCTATTTTACCCAGCATGCCCCGGAGGCGAAGAGTCGTCAGGACGTGCTGGCGAAAGCGGCCGCCATTGCACTGAAATCTGTTATCTGA</t>
  </si>
  <si>
    <t>FIM</t>
  </si>
  <si>
    <t>FIM-1</t>
  </si>
  <si>
    <t>JX570731</t>
  </si>
  <si>
    <t>ATGCGCCCCTTACCCCATTCATACCTAAAGAGTCTTGTCATTTGCCTGCTGACGGCCTTCGCCGCCTTAACACCCGTCGTGAACTCTGGCGTACAAGCGGCTCAACCCAAAGACGTGCCGGTAACGTTTACCGCTATTACGCAGGGGGTGTGGATGCACACCAGCATGAAGCACATGGAAAACTGGGGGCATGTACCCAGTAACGGGCTAATCGTTGAAAAAGGAGACTTTAGTATTTTGGTGGATACGGCTTGGGACGATCCACAAACGGCACAGATTATTGAGTGGTCCAAAGATACGCTAAAAAAACCCATTCGTTGGGCGGTGTTTACCCATGCCCACGACGACAAAATGGGCGGGGTGGCTGCCTTACGACAGCAGGGCATTGTGACCTATGCGGCGGCCGACTCTAATCGAATGGCCCCACAGAATGGCTTAACCCCTGCAGAGCATGACCTCATCTTTGATAGCGAGCACAGCACAAGCGTTCTGCATCCGCTGGTCATTTTCGATCCCGGCCCAGGGCATACCCGCGACAATATTGTGGTGGGCCTGCCCGAGCAAGGGATTGTTTTTGGAGGCTGTCTCATTCGCCCATCGGGCAGCACGTCTCTGGGAAACACCGCTGACGCCGATCTCGCTCACTGGAAAACAGCGGTATTGGCCGTTGCGCAGCGCTTTGCGGAGGCCCAACAGATTATACCCAGCCACGGACCCATGGCCGGACGAGAGCTTTTTGAACTGACGGCTCAGCTGGCAGAAAAGGCCAGCATACCGTCCACACCCTGA</t>
  </si>
  <si>
    <t>FONA</t>
  </si>
  <si>
    <t>FONA-1</t>
  </si>
  <si>
    <t>AJ251239</t>
  </si>
  <si>
    <t>ATGATTAAAAATACACTACGTAAAACCACCCTGATGGTGGCTACGGTTATGCCGTTGCTGTTCGGTAGCGCACCGCTATGGGCGCAAACTGCTAATGCCAAGGCGAATATTCAGCAGCAACTGTCTGAGCTGGAGAAAAG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AATCCTTGAGCATCTTGGCGGCCCGGCAAAAGTAACAGAATTTGCGCGTACCATCGGCGATAAAACCTTCCGTCTTGATCGTACCGAGCCCACCTTGAATACCGCCATTCCGGGTGATGAACGTGACACGAGTTCGCCGCTGGCGATGGCAAAAAGCCTGCAAAACCTGACCTTGGGCAAGGCGCTGGGTGAACCACAGCGTGCTCAACTGGTTGAATGGATGAAGGGGAATACTACCGGCGGAGCCAGCATTCGCGCAGGTCTGCCAACCACGTGGATAGTCGGTGATAAAACCGGCAGCGGTGATTACGGTACCACTAACGATATCGCCGTGATTTGGCCAGCTAACCACGCACCGTTGGTGTTGGTGACCTATTTCACGCAGCCACAGCAGAATGCCGAAGCCCGCAAAGACGTGTTGGCTGCGGCTGCTAAAATTGTTACCGAAGGGCTTTGA</t>
  </si>
  <si>
    <t>FONA-2</t>
  </si>
  <si>
    <t>AJ251240</t>
  </si>
  <si>
    <t>ATGGTTAAAAATACACTACGTAAAACCACCCTGATGGTCGCTACGGTTATGCCGTTGCTGTTCAGTAGCGCACCGCTATGGGCGCAAACTGCTAATGCCAAGGCGAATATTCAGCAGCAACTGTCTGAACTGGAGAAAAA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AACAGAATTTGCGCGTACCATCGGCGATAAAACCTTCCGTCTTGATCGTACCGAGCCCACCTTGAATACCGCCATTCCGGGTGATCCGCGTGACACGAGTTCGCCGCTGGCGATGGCAAAAAGCCTGCAAAACCTGACCTTGGGTAAGGCGCTGGGTGAACCACAGCGTGCTCAACTGGTTGAATGGATGAAGGGGAATACTACCGGCGGAGCCAGCATTCGCGCAGGTCTGCCAACCACGTGGATAGTCGGTGATAAAACCGGCAGCGGTGATTACGGTACCACTAACGATATCGCCGTGATTTGGCCAGCTAACCACGCACCGTTGGTGCTGGTCACCTATTTCACCCAGCCACAGCAGAATGCTGAAGCCCGCAAAGACGTGTTGGCTGCGGCCGCTAAAATTGTTACCGAAGGGCTTTGA</t>
  </si>
  <si>
    <t>FONA-3</t>
  </si>
  <si>
    <t>AJ251241</t>
  </si>
  <si>
    <t>ATGGTTAAAAATATACTACGTAAAACCACCCTGATGGTCACTACGGTTATGCCGTTGCTGTTCGGTAGCGCACCGCTATGGGCGCAAACTGCTAATGCCAAGGCGAATATTCAGCAGCAACTGTCTGAACTGGAGAAAAACTCCGGTGGCCGCT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GACAGAATTTGCGCGTACTATTGGCGATAAAACCTTCCGCCTCGATCGTACCGAACCCACTTTAAATACCGCCATTCCAGGTGATAAGCGTGATACCACCTCACCGCTGGCGATGGCAAAAAGCCTGCAAAACCTGACCTTGGGCAAAGCGCTGGGTGAACCACAGCGTGCTCAACTGGTTGAATGGATGAAGGGGAATACTACCGGCGGAGCCAGCATTCGCGCAGGTCTGCCAACTACATGGGTGGTTGGGGATAAAACCGGCAGCGGTGATTATGGTACCACTAACGATATCGCCGTTATTTGGCCAGCGAACCACGCGCCGTTGGTGTTAGTAACCTATTTCACGCAGCCACAGCAGAATGCCGAAGCTCGTAAAGACGTGTTGGCTGCGGCTGCTAAAATTGTTACCGAAGGGCTTTGA</t>
  </si>
  <si>
    <t>FONA-5</t>
  </si>
  <si>
    <t>AJ251243</t>
  </si>
  <si>
    <t>ATGGTTAGAAATACATTACGTCAAACCACCCTGATGGTCGCTACGGTTATGCCGTTGCTGTTCGGTAGCGCACCGTTATGGGCGCAACCCGCTAATGCCAAGGCCAATATTCAGCAGCAACTGTCTGAACTGGAGAAAAACTCCGGTGGCCGCCTGGGCGTGGCGCTGATCGATACCGCCGATAATTCGCAGATCCTGTATCGTGGGGATGAACGTTTTCCCATGTGCAGCACCAGCAAGGTGATGGCAGTGTCGGCGTTGTTAAAACAGAGCGAGACGGATAAAAATCTTTTGGCTAAGCGGATGGAGATCAAACAATCCGATCTGGTCAACTACAACCCGATCGCCGAAAAACACCTGGATACCGGGATGACCCTGGCCGAGTTCAGCGCCGCCACTATCCAGTACAGTGACAACACGGCGATGAACAAGATCCTTGAGCATCTTGGCGGCCCGGCAAAAGTGACAGAATTTGCGCGTACTATCGGCGATAAAACCTTCCGTCTCGATCGTACCGAACCCACTTTAAATACCGCCATCCCGGGTGATAAGCGTGACACCACCTCGCCGCAGGCGATGGCAATAAGCCTGCAAAACCTGACCTTGGGCAAAGCGCTTGCTGAACCACAGCGTGCTCAACTGGTTGAATGGATGAAGGGGAATACTACCGGCGGAGCCAGCATTCGCGCAGGTCTGCCAACCACGTGGGTGGTCGGTGATAAAACCGGCAGCGGTGATTACGGTACCACTAACGATATCGCCGTGATTTGGCCAGCTAACCACGCACCGTTGGTGTTGGTGACCTATTTCACGCAGCCACAGCAGAATGCCGAAGCCCGCAAAGACGTGTTGGCTGCGGCTGCTAAAATTGTCACCGAAGGGCTTTGA</t>
  </si>
  <si>
    <t>FONA-6</t>
  </si>
  <si>
    <t>AJ251244</t>
  </si>
  <si>
    <t>ATGGTTAAAAATACATTACGTCAAACCACCCTGATGGTGGCTACGGTTATGCCGTTGCTGTTCGGTAGCGCACCGCTATGGGCGCAAACTGCTAATGCCAAGGCGAATATTCAGCAGCAACTGTCTGAACTGGAGAAAAGCTCCGGTGGCCGCCTGGGCGTGGCGCTGATCGATACCGCCGATAATTCGCAGATCCTGTATCGCGCGGATGAACGTTTTCCTATGTGCAGCACCAGCAAGGTGATGGCAGTGTCGGCGTTGTTAAAACAGAGCGAGACGGATAAAAATCTTTTGGCTAAGCGGATGGAGATCAAGCAATCCGATCTGGTCAACTACAACCCGATCGCCGAAAAACACCTGGATACCGGGATGACCCTGGCCGAGTTCAGCGCCGCCACCATCCAGTACAGTGACAACACGGCGATGAACAAGATCCTTGAGCATCTTGGCGGCCCGGCAAAAGTGACAGAATTTGCGCGTACTATTGGCGATAAAACCTTCCGCCTCGATCGTACCGAACCCACTTTAAATACCGCCATTCCAGGTGATAAGCGTGATACCACCTCACCGCTGGCGATGGCAAAAAGCCTGCAAAACCTGACCTTGGGCAAAGCGCTGGGTGAACCACAGCGTGCTCAACTGGTTGAATGGATGAAGGGGAATACTACCGGCGGAGCAAGCATTCGCGCAGGTCTGCCAACTACATGGGTGGTTGGGGATAAAACCGGCAGCGGTGATTACGGTACCACTAACGATATCGCCGTAATTTGGCCAGCGAACCACGCACCGTTGGTGTTGGTGACCTATTTCACGCAGCCACAGCAGAATGCCGAAGCTCGCAAAGACGTGTTGGCTGCGGCTGCTAAAATTGTTACCGAAGGGCTTTGA</t>
  </si>
  <si>
    <t>FAR</t>
  </si>
  <si>
    <t>FAR-1</t>
  </si>
  <si>
    <t>AF024601</t>
  </si>
  <si>
    <t>ATGGCGGCCGCCGCGGCGATCGCGCTACTGGGCGGCTGCGGCGCGGACGCGGGTTCCGAGCCCGCCACCACCGCGGCGAGCACGACCGCGCCGAGCACGGCCACCGACGCGGCGACCGCCGAGTTCGCCGCACTGGAACAGCGATCCGGCGCGCGGCTGGGCGTCTACGCGGTCGACACGACCAGCGGCGCCGAGGTCGCCTACCGGGCGGACGAGCGGTTCGGCATGGCCTCCACCTTCAAGGGCCTGGCCTGCGGCGCGCTGCTGCGCGAGCACCCGCTGTCGTCCGGCTATTTCGACCAGGTCGTCCGCTACTCCCGCGAGGAGGTGGTGTCCTATTCGCCGGTCACCGAGACCCGCGTGGACACCGGGATGACCGTCGCCGAACTGTGCCACGCCACGATCACCGTCAGCGACAACACCGCGGGCAACCAGATCCTGAAACTGCTCGGCGGCCCCGCCGGTTTCACCGCCTTCCTGCGCTCGCTCGGCGACGAGGTGAGCCGGCTGGACCGCTGGGAGACCGAACTCAACGAGGTGCCGCCCGGCGAGGAACGCGACACCACCACCCCCGCCGCCGTGGCGGCGAACTACCGCGCGCTGGTGCTCGGTGACGTGCTCGCCGAGCCCGAGCGCGCCCAGTTGCGGGACTGGCTGGTCGCCAACACCACCGGCGACCAGCGCATCCGTGCGGGCGTGCCCGCGGGCTGGACGGTCGGCGACAAGACCGGCGGCGGCAGCCACGGCGGCAACAACGACGTGGCCGTGGCCTGGACCGAGACCGGCGACCCGATCGTCATCGCCCTGCTCTCGCACCGCACCGACCCCGCCGCCAAGGCCGACAACGCCCTGCTCGCCGAGGCGACCCGGGCGGTGGTCACCGCCCTGCGATGA</t>
  </si>
  <si>
    <t>FOX</t>
  </si>
  <si>
    <t>FOX-1</t>
  </si>
  <si>
    <t>X77455</t>
  </si>
  <si>
    <t>ATGCAACAACGACGTGCGTTCGCGCTACTGACGCTGGGTAGCCTGCTGCTAGCCCCTTGTACTTATGCCCGCGGGGAGGCTCCGCTGACCGCCGCTGTGGACGGCATTATCCAGCCGATGCTCAAGGAGTATCGGATCCCGGGGATGGCGGTCGCCGTGCTGAAAGATGGCAAGGCCCACTATTTCAACTATGGGGTTGCCAACCGCGAGAGTGGTCAGCGCGTCAGCGAGCAGACCCTGTTCGAGATTGGCTCGGTCAGCAAGACCCTGACCGCGACCCTCGGTGCCTATGCTGCGGTCAAGGGGGGCTTTGAGCTGGATGACAAGGTGAGCCAGCACGCCCCCTGGCTCAAAGGTTCCGCCTTTGATGGTGTGACCATGGCCGAGCTTGCCACCTACAGTGCGGGTGGTTTGCCGCTGCAGTTCCCCGATGAGGTGGATTCGAATGACAAGATGCGCACTTACTATCGGCACTGGTCACCGGTTTATCCGGCGGGGACCCATCGCCAGTATTCCAACCCCAGCATAGGCCTGTTTGGTCACCTGGCCGCAAATAGTCTGGGCCAGCCATTTGAGCAACTGATGAGCCAGACCCTGCTGCCCAAGCTGGGTTTGCACCACACCTATATTCAGGTGCCGGAGTCGGCCATAGCGAACTATGCCTACGGCTATTCGAAGGAAGATAAGCCCGTCCGGGTCACTCCGGGCGTGCTGGCGGCCGAGGCTTACGGGATCAAGACCGGCTCGGCGGATCTGCTGAAGTTTACCGAGGCCAACATGGGGTATCAGGGAGATGCCGCGCTAAAAACGCGGATCGCGCTGACCCATACCGGTTTCTACTCGGTGGGAGACATGACTCAGGGGCTGGGTTGGGAGAGCTACGCCTATCCGTTGACCGAGCAGGCGCTGCTGGCGGGCAACTCCCCGGCGGTGAGCTTCCAGGCCAATCCGGTTACGCGCTTTGCGGTGCCCAAAGCGATGGGCGAGCAGCGGCTCTATAACAAGACGGGCTCGACTGGCGGCTTTGGCGCCTATGTGGCGTTCGTGCCCGCCAGAGGGATCGCCATCGTCATGCTGGCCAATCGCAACTATCCCATCGAGGCCAGGGTGAAGGCGGCTCACGCCATCCTGAGTCAGTTGGCCGAGTGA</t>
  </si>
  <si>
    <t>FOX-2</t>
  </si>
  <si>
    <t>Y10282</t>
  </si>
  <si>
    <t>ATGCAACAACGACGTGCGCTCGCGCTACTGACGCTGGGTAGCCTGCTGCTAGCCCCTTGTACTTATGCCAGCGGGGAGGCTCCGCTGACCGCCGCTGTGGACGGCATTATCCAGCCGATGCTCAAGGAGTATCGGATCCCGGGGATGGCGGTCGCCGTGCTGAAAGATGGCAAGGCCCACTATTTCAACTATGGGGTTGCCAACCGCGAGAGTGGCCAGCGCGTCAGCGAGCAGACGCTGTTCGAGATTGGCTCGGTCAGCAAGACCCTGACCGCGACCCTCGGTGCCTATGCTGCGGTCAAGGGGGGCTTTGAGCTGGATGACAAGGTGAGCCACCACGCCCCTTGGCTCAAAGGTTCCGCTTTCGATGGTGTGACTATGGCCGAGCTTGCCACCTACAGTGCGGGTGGTTTGCCGCTGCAGTTCCCTGATGAGGTGGATTCGAATGACAAGATGCAAACTTACTATCGGAGCTGGTCACCGGTTTATCCGGCGGGGACCCATCGCCAGTATTCCAACCCCAGCATAGGCCTGTTTGGTCACCTGGCCGCAAATAGTCTGGGCCAGCCATTTGAGAAACTGATGAGCCAGACCCTGCTGCCCAAGCTTGGTTTGCACCACACCTATATCCAGGTGCCGGAGTCGGCCATGGCGAACTATGCCTACGGCTATTCGAAGGAAGATAAGCCCATCCGGGTCACTCCGGGCGTACTGGCGGCCGAGGCTTACGGGATCAAAACCGGCTCGGCGGATCTGCTGAAGTTTGTCGAGGCAAACATGGGGTATCAGGGAGATGCCGCGCTAAAAAGCGCGATCGCGCTGACCCACACCGGTTTCTACTCGGTGGGAGACATGACCCAGGGACTGGGCTGGGAGAGCTACGCCTATCCGGTGACCGAGCAGGCGTTGCTGGCGGGCAACTCCCCGGCGGTGAGCTTCCAGGCCAATCCGGTTACGCGCTTTGCGGTGCCCAAAGCGATGGGCGAGCAGCGGCTCTATAACAAGACGGGCTCGACCGGCGGCTTTGGCGCCTATGTGGCGTTCGTGCCCGCCAGAGGGATCGCCATCGTCATGCTGGCCAATCGCAACTATCCCATCGAGGCCAGGGTGAAGGCGGCTCACGCCATCCTGAGTCAGTTGGCCGAGTGA</t>
  </si>
  <si>
    <t>FOX-3</t>
  </si>
  <si>
    <t>Y11068</t>
  </si>
  <si>
    <t>ATGCAACAACGACGTGCGTTCGCGCTACTGACGCTGGGTAGCCTGCTGCTAGCCCCTTGTACTTATGCCAGCGGGGAGGCCCCGCTGACCGCCACTGTGGACGGCATTATCCAGCCGATGCTCAAGGAGTATCGGATCCCGGGGATAGCGGTCGCCGTACTGAAAGATGGCAAGGCCCACTATTTCAACTATGGGGTTGCCAACCGCGAGAGTGGCCAGCGCGTCAGCGAGCAGACCCTGTTCGAGATTGGCTCGGTCAGCAAGACCCTGACCGCGACCCTCGGTGCCTATGCTGCGGTCAAGGGGGGCTTTGTGCTGGATGACAAGGTGAGCCAGCACGCCCCCTGGCTCAAAGGTTCCGCCTTGGATGGTGTGACCATGGCCGAGCTTGCCACCTACAGTGCGGGTGGTTTGCCGCTGCAGTTCCCCGATAAGGTGGATTCGAATGACAAGATGCAAACTTACTATCGGAGCTGGTCACCGGTTTATCCGGCAGGGACTCATCGCCAGTATTCCAACCCCAGCATAGGCCTGTTTGGTCACCTGGCCGCAAATAGTCTGGGCCAGCCATTTGAGCAACTGATGAGCCAGACCCTGCTGCCCAAGCTGGGTTTGCACCACACCTATATCCAGGTGCCGGAGTCGGCCATGGCGAACTATGCCTACGGCTATTCGAAGGAAGATAAGCCCATCCGGGTCACTCCGGGCGTGCTGGCGGCCGAGGCTTACGGGATCAAGACCGGCTCGGCGGATCTGCTGAAGTTTGCCGAGGCAAACATGGGGTATCAGGGAGATGCCCTGGTAAAAAGCGCAATCGCGCTGACCCACACCGGTTTCTACTCGGTGGGGGAAATGACCCAGGGGCTGGGCTGGGAGAGTTACGACTATCCCGTCACCGAGCAGGTGCTGCTGGCGGGCAACTCCCCGGCGGTGAGCTTCCAGGCCAATCCGGTTACGCGCTTTGCGGTGCCCAAAGCGATGGGCGAGCAGCGGCTCTATAACAAGACGGGCTCGACTGGCGGCTTTGGCGCCTATGTGGCGTTCGTGCCCGCCAGAGGGATCGCCATCGTCATGCTGGCCAATCGCAACTATCCCATCGAGGCCAGGGTGAAGGCGGCTCACGCCATCCTGAGTCAGTTGGCCGAGTGA</t>
  </si>
  <si>
    <t>FOX-4</t>
  </si>
  <si>
    <t>AJ277535</t>
  </si>
  <si>
    <t>ATGCAACAACGACGTGCGCTCGCGCTACTGATGCTGGGTAGCCTGCTGTTAGCCCCTTGCACTTATGCCAGCGGGGAGGCCCCGCTGACCGCCACTGTGGACGGCATTATCCAGCCGATGCTCAAGGCGTATCGGATCCCGGGGATGGCGGTCGCTGTACTGAAAGATGGCAAGGCCCACTATTTCAACTATGGGGTTGCCAACCGCGAGAGCGGCCAGCGCGTCAGCGAGCAGACCCTGTTCGAGATTGGCTCGGTCAGCAAGACCCTGACCGCGACCCTTGGCGCCTATGCCGCAGTCAAGGGGGGCTTTGAGCTGGATGACAAGGTGAGCCAGCACGCCCCCTGGCTCAAAGGTTCCGCCTTTGATGGTGTGACCATGGCCGAGCTTGCCACCTACAGTGCGGGTGGTTTGCCGCTGCAGTTCCCCGATGAGGTAGATTCGAATGACAAGATGCAAACTTACTATCGGAGCTGGTCACCGGTTTATCCGGCGGGGACTCATCGCCAGTATTCCAACCCCAGCATAGGCCTGTTTGGTCACCTGGCCGCAAATAGTCTGGGCCAGCCATTTGAGCAACTGATGAGCCAGACCCTGCTGCCCAAACTGGGTTTGCACCACACCTATATCCAGGTGCCGGAGTCGGCCATGGCGAACTATGCCTACGGCTATTCGAAGGAAGATAAGCCTATCCGGGCCACTCCGGGCGTGCTGGCTGCCGAGGCTTACGGGATCAAGACCGGTTCGGCGGATCTGCTGAAGTTTGTCGAGGCCAACATGGGGTATCAGGGAGATGCCGCGCTAAAAAGCGCGATCGCGCTGACCCACACCGGCTTCCATTCGGTGGGGGAAATGACCCAGGGGCTGGGCTGGGAGAGTTACGACTATCCCGTCACCGAGCAGGTGCTGCTGGCGGGCAACTCACCAGCGGTGAGCTTCCAGGCCAATCCGGTTACGCGCTTTGCGGTGCCCAAAGCGATGGGCGAGCAGCGGCTCTATAACAAGACGGGCTCGACTGGTGGCTTTGGCGCCTATGTGGCGTTCGTGCCTGCCAGAGGGATAGCCATCGTCATGCTGGCCAATCGCAACTATCCCATCGAGGCCAGGGTGAAGGCGGCTCACGCCATCCTGAGTCAGTTGGCCGAGTGA</t>
  </si>
  <si>
    <t>FOX-5</t>
  </si>
  <si>
    <t>AY007369</t>
  </si>
  <si>
    <t>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G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G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t>
  </si>
  <si>
    <t>FOX-6</t>
  </si>
  <si>
    <t>AY034848</t>
  </si>
  <si>
    <t>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G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C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t>
  </si>
  <si>
    <t>FOX-7</t>
  </si>
  <si>
    <t>AJ703795</t>
  </si>
  <si>
    <t>ATGCAACAACGACGTGCGTTCGCGCTACTGACGCTGGGTAGCCTGCTGCTAGCCCCTTGTACTTATGCCCGCGGGGAGGCTCCGCTGACCGCCGCTGTGGACGGCATTATCCAGCCGATGCTCAAGGAGTATCGGATCCCGGGGATGGCGGTCGCCGTGCTGAAAGATGGCAAGGCCCACTATTTCAACTATGGGGTTGCCAACCGCGAGAGTGGTCAGCGCGTCAGCGAGCAGACCCTGTTCGAGATTGGCTCGGTCAGCAAGACCCTGACCGCGACCCTCGGTGCCTATGCTGCGGTCAAGGGGGGCTTTGAGCTGGATGACAAGGTGAGCCAGCACGCCCCCTGGCTCAAAGGTTCCGCCTTTGATGGTGTGACCATGGCCGAGCTTGCCACCTACAGTGCGGGTGGTTTGCCGCTGCAGTTCCCCGATGAGGTGGATTCGAATGACAAGATGCGCACTTACTATCGGCACTGGTCACCGGTTTATCCGGCGGGGACCCATCGCCAGTATTCCAACCCCAGCATAGGCCTGTTTGGTCACCTGGCCGCAAATAGTCTGGGCCAGCCATTTGAGCAACTGATGAGCCAGACCCTGCTGCCCAAGCTGGGTTTGCACCACACCTATATTCAGGTGCCGGAGTCGGCCATAGCGAACTATGCCTACGGCTATTCGAAGGAAGATAAGCCCGTCCGGGCCACTCCGGGCGTGCTGGCGGCCGAGGCTTACGGGATCAAGACCGGCTCGGCGGATCTGCTGAAGTTTACCGAGGCCAACATGGGGTATCAGGGAGATGCCGCGCTAAAAAGCGCGATCGCGCTGACCCATACCGGTTTCTACTCGGTGGGAGACATGACTCAGGGGCTGGGTTGGGAGAGCTACGCCTATCCGTTGACCGAGCAGGCGCTGCTGGCGGGCAACTCCCCGGCGGTGAGCTTCCAGGCCAATCCGGTTACGCGCTTTGCGGTGCCCAAAGCGATGGGCGAGCAGCGGCTCTATAACAAGACGGGCTCGACTGGCGGCTTTGGCGCCTATGTGGCGTTCGTGCCCGCCAGAGGGATCGCCATCGTCATGCTGGCCAATCGCAACTATCCCATCGAGGCCAGGGTGAAGGCGGCTCACGCCATCCTGAGTCAGTTGGCCGAGTGA</t>
  </si>
  <si>
    <t>FOX-8</t>
  </si>
  <si>
    <t>HM565917</t>
  </si>
  <si>
    <t>ATGCAACAACGACGTGCGTTCGCGCTACTGACGCTGGGTAGCCTGCTGCTAGCCCCTTGTACTTATGCCAGCGGGGAGGCCCCGCTGACCGCCACTGTGGACGGCATTATCCAGCCGATGCTCAAGGAGTATCGGATCCCGGGGATAGCGGTCGCCGTACTGAAAGATGGCAAGGCCCACTATTTCAACTATGGGGTTGCCAACCGCGAGAGTGGCCAGCGCGTCAGCGAGCAGACCCTGTTCGAGATTGGCTCGGTCAGCAAGACCCTGACCGCGACCCTCGGTGCCTATGCTGCGGTCAAGGGGGGCTTTGTGCTGGATGACAAGGTGAGCCAGCACGCCCCCTGGCTCAAAGGTTCCGCCTTGGATGGTGTGACCATGGCCGAGCTTGCCACCTACAGTGCGGGTGGTTTGCCGCTGCAGTTCCCCGATAAGGTGGATTCGAATGACAAGATGCAAACTTACTATCGGAGCTGGTCACCGGTTTATCCGGCAGGGACTCATCGCCAGTATTCCAACCCCAGCATAGGCCTGTTTGGTCACCTGGCCGCAAATAGTCTGGGCCAGCCATTTGAGCAACTGATGAGCCAGACCCTGCTGCCCAAGCTGGGTTTGCACCACACCTATATCCAGGTGCCGGAGTCGGCCATGGCGAACTATGCCTACGGCTATTCGAAGGAAGATAAGCCCATCCGGGTCACTCCGGGCGTGCTGGCGGCCGAGGCTTACGGGATCAAGACCGGCTCGGCGGATCTGCTGAAGTTTGCCGAGGCAAACATGGGGTATCAGGGAGATGCCCTGGTAAAAAGCGCAATCGCGCTGACCCACACCGGTTTCTACTCGGTGGGGGAAATGACCCAGGGGCTGGGCTGGGAGAGTTACGACTATCCCGTCACCGAGCAGGTGCTGCTGGCGGGCAACTCCCCGGCGGTGAGCCTCCAGGCCAATCCGGTTACGCGCTTTGCGGTGCCCAAAGCGATGGGCGAGCAGCGGCTCTATAACAAGACGGGCTCGACTGGCGGCTTTGGCGCCTATGTGGCGTTCGTGCCCGCCAGAGGGATCGCCATCGTCATGCTGGCCAATCGCAACTATCCCATCGAGGCCAGGGTGAAGGCGGCTCACGCCATCCTGAGTCAGTTGGCCGAGTGA</t>
  </si>
  <si>
    <t>FOX-9</t>
  </si>
  <si>
    <t>JF896803</t>
  </si>
  <si>
    <t>ATGCAACAACGACGTGCGTTCGCGCTACTGACGCTGGGTAGCCTGCTGTTAGCCCCTTGTACCTATGCCAGCGGGGAGGCCCCGCTGACCGTCACTGTGGACGGCATTATCCAGCCGATGCTCAAGGCGTATCGGATCCCGGGGATGGCGGTCGCCGTACTGAAAGATGGCAAGGCCCACTATTTCAACTATGGGGTTGCCAACCGCGAGAGTGGTCAGCGCGTCAGCGAGCAGACCCTGTTCGAGATTGGCTCGGTCAGCAAAACCCTGACCGCGACCCTTGGCGCTTATGCAGCGGTCAAGGGAGGCTTTGAGCTGGATGACAAGGTGAGCCAGCACGCCCCCTGGCTGAAAGGTTCCGCCTTTGATGGGGTGACCATGGCCGAGCTTGCCACCTACAGTGCGGGTGGTTTGCCGCTGCAGTTCCCCGAAGAGGTGGATTCGAATGACAAGATGCGCACTTACTATCGGAGTTGGTCACCGGTTTATCCGGCGGGGACCCACCGTCAGTACGCCAATACCAGTATCGGTCTGTTCGGCTATCTGGCTGCCAACTCCCTGGGCCAGTCATTTGAGCAACTGATGAGCCAGACCCTGCTGCCCAAGCTGGGTTTGCACCACACCTATATCCAGGTGCCGGAGTCGGCCATGGCGAACTATGCCTACGGCTATTCGAAGGAAGAGAAGCCCATCCGGGTCACTCCGGGCATGCTGGCGGCCGAGGCTTACGGGATCAAGACCGGTTCGGCGGATCTGCTGAAGTTTGCCGAGGCAAACATGGGGTATCAGGGAGATGCCGCGGTAAAAAGCGCGATCGCGCTGACCCACACCGGTTTCTACTCGGTGGGAGACATGACTCAGGGGCTGGGCTGGGAGAGTTACGACTATCCCGTCACCGAGCAGGTGCTGCTGGCGGACAACTCACCAGCGGTGAGCTTCCAGGCCAATCCGGTTACGCGTTTTGCTGTGCCCAAAGCGATGGGCGAGCAGCGGCTCTATAACAAGACGGGCTCGACCGGCGGCTTTGGCGCCTATGTGGCGTTCGTGCCCGCCAGAGGGATAGCCATCGTCATGCTGGCCAATCGCAACTATCCCATCGAGGCCAGGGTGAAGGCGGCTCACGCCATCCTGAGTCAGTTGGCCGAGTGA</t>
  </si>
  <si>
    <t>FOX-10</t>
  </si>
  <si>
    <t>JX049131</t>
  </si>
  <si>
    <t>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A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G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t>
  </si>
  <si>
    <t>GES</t>
  </si>
  <si>
    <t>GES-1</t>
  </si>
  <si>
    <t>AF156486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</si>
  <si>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T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</si>
  <si>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GES-2</t>
  </si>
  <si>
    <t>AF326355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</si>
  <si>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A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</si>
  <si>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GES-3</t>
  </si>
  <si>
    <t>AB113580</t>
  </si>
  <si>
    <t>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</si>
  <si>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GES-4</t>
  </si>
  <si>
    <t>AB116260</t>
  </si>
  <si>
    <t>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</si>
  <si>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GES-5</t>
  </si>
  <si>
    <t>DQ236171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</si>
  <si>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</si>
  <si>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GES-6</t>
  </si>
  <si>
    <t>AY494718</t>
  </si>
  <si>
    <t>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</si>
  <si>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GES-7</t>
  </si>
  <si>
    <t>AF208529</t>
  </si>
  <si>
    <t>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</si>
  <si>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GES-8</t>
  </si>
  <si>
    <t>AF329699</t>
  </si>
  <si>
    <t>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CTG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</si>
  <si>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GES-9</t>
  </si>
  <si>
    <t>AY920928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</si>
  <si>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CAAAGTCCTCTATGGCGGCGCACTGACGTCCACCTCGACCCACACCATTGAGAGGTGGCTGATCGGAAACCAAACGGGAGACGCGACACTACGAGCGGGTTTTCCTAAAGATTGGGTTGTTGGAGAGAAAACTGGTACCTGCGCCAACGGGAGCCGGAACGACATTGGTTTTTTTAAAGCCCAGGAGAGAGATTACGCTGTAGCGGTGTATACAACGGCCCCGAAACTATCGGCCGTAGAACGTGACGAATTAGTTGCCTCTGTCGGTCAAGTTATTACACAACTCATCCTGAGCACGGACAAATAG</t>
  </si>
  <si>
    <t>GES-10</t>
  </si>
  <si>
    <t>FJ820124</t>
  </si>
  <si>
    <t>ATGCGCTTCATTCACGCACTATTACTGGCAGGGACCGCTCACTCTGCATATGCGTCGGAAAAATTAACCTTCAAGACCGATCTTGAGAAGCTAGAGCGCGAAAAAGCAGCTCAGATCGGTGTTGCGATCGTCGATCCCCAAGGAGAGATCGTCGCGGGCCACCGAACGGCGCAGCGCTTTGCAATGTGCTCAACGTTCAAGTTTCCGCTAGCCGCGCTGGTCTTTGAAAGAATTGACTCAGGCACCGAGCGGGGGGATCGAAAACTTTCATATGGGCCGGACATGATCGTCGAATGGTCTCCTGCCACGGAGCGGTTTCTAGCATCGGGACACATGACGGTTCTCGAGGCAGCGCAAGCTGCGGTGCAGCTTT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</si>
  <si>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GES-11</t>
  </si>
  <si>
    <t>FJ854362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</si>
  <si>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t>
  </si>
  <si>
    <t>GES-12</t>
  </si>
  <si>
    <t>FN554543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</si>
  <si>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GCCTGCGCCAACGGGGCCCGGAACGACATTGGTTTTTTTAAAGCCCAGGAGAGAGATTACGCTGTAGCGGTGTATACAACGGCCCCGAAACTATCGGCCGTAGAACGTGACGAATTAGTTGCCTCTGTCGGTCAAGTTATTACACAACTCATCCTGAGCACGGACAAATAG</t>
  </si>
  <si>
    <t>GES-13</t>
  </si>
  <si>
    <t>GU169702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</si>
  <si>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A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</si>
  <si>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GES-14</t>
  </si>
  <si>
    <t>GU207844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</si>
  <si>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t>
  </si>
  <si>
    <t>GES-15</t>
  </si>
  <si>
    <t>GU208678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</si>
  <si>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T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</si>
  <si>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GES-16</t>
  </si>
  <si>
    <t>HM173356</t>
  </si>
  <si>
    <t>ATGCGCTTCATTCACGCACTATTACTGGCAGGGATCGCTCACTCTGCATATGCGTCGGAAAAATTAACCTTCAAGACCGATCTTGAGAAGCTAGAGCGCGAAAAAGCAGCTG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GCTACGAGCGGGTTTTCCTAAAGATTGGGTTGTTGGAGAGAAAACTGGTACCTGCGCCAACGGGGGCCGGAACGACATTGGTTTTTTTAAAGCCCAGGAGAGAGATTACGCTGTAGCGGTGTATACAACGGCCCCGAAACTATCGGCCGTAGAACGTGACGAATTAGTTGCCTCTGTCGGTCAAGTTATTACACAACTCATCCTGAGCACGGACAAATAG</t>
  </si>
  <si>
    <t>GES-17</t>
  </si>
  <si>
    <t>HQ874631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</si>
  <si>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t>
  </si>
  <si>
    <t>GES-18</t>
  </si>
  <si>
    <t>JQ028729</t>
  </si>
  <si>
    <t>ATGCGCTTCATTCACGCACTATTACTGGCAGGGATCGCTCACTCTGCATATGCGTCGGAAAAATTAACCTTCAAGACCGATCTTGAGAAGCTAGAGCGCGAAAAAGCAGCTCAGATCGGTGTTGCGATCGTCGATCCCCAAGGAGAGATCGTCGCGGGCCACCGAATGGCGCAGCGTTTTGCAATGTGCTCAACGTTCAAGTTTCCGCTAGCCGCGCTGATCTTTGAAAGAATTGACTCAGGCACCGAGCGGGGGGATCGAAAACTTTCATATGGGCCGGACATGATCGTCGAATGGTCTCCTGCCACGGAGCGGTTTCTAGCATCGGGACACATGACGGTTCTCGAGGCAGCGCAAGCTGCGGTGCAGCTTAGCGACAATGGGGCTACTAACCTCTTACTGAGAGAAATTGGCGGACCTGCTGCAATGACGCAGTATTTTCGTAAAATTGGG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</si>
  <si>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GES-19</t>
  </si>
  <si>
    <t>JN596280</t>
  </si>
  <si>
    <t>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t>
  </si>
  <si>
    <t>GES-20</t>
  </si>
  <si>
    <t>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</si>
  <si>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GES-21</t>
  </si>
  <si>
    <t>JQ772478</t>
  </si>
  <si>
    <t>ATGCGCTTCATTCACGCTCTATTACTGGCAGGGATCGCTCACTCTGCATATGCGTCGGAAAAATTAACCTTCAAGACCGATCTTGAGAAGCTAGAGCGCGAAAAAGCAGCTCAGATCGGTGTTGCGATCGTCGATCCCCAAGGAGAGATCGTCGCGGGCCACCGAATGGCGCAGCGTTTTGCAATGTGCTCAACGTTCAAGTTTCCGCTAGCCGCGCTGGTCC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A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</si>
  <si>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GES-22</t>
  </si>
  <si>
    <t>JX023441</t>
  </si>
  <si>
    <t>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C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t>
  </si>
  <si>
    <t>GES-23</t>
  </si>
  <si>
    <t>KF179354</t>
  </si>
  <si>
    <t>ATGCGCTTCATCCACGCCCTGCTGCTGGCCGGCATCGCCCACAGCGCCTACGCCAGCGAGAAGCTGACCTTCAAGACCGACCTGGAGAAGCTGGAGCGCGAGAAGGCCGCCCAGATCGGCGTGGCCATCGTGGACCCGCAGGGCGAGCTGGTGGCCGGCCACCGCATGGCCCAGCGCTTCGCCATGTGCAGCACCTTCAAGTTCCCGCTGGCCGCCCTGGTGTTCGAGCGCATCGACAGCGGCACCGAGCGCGGCGACCGCAAGCTGAGCTACGGCCCGGACATGATCGTGGAGTGGAGCCCGGCCACCGAGCGCTTCCTGGCCAGCGGCCACATGACCGTGCTGGAGGCCGCCCAGGCCGCCGTGCAGCTGAGCGACAACGGCGCCACCAACCTGCTGCTGCGCGAGATCGGCGGCCCGGCCGCCATGACCCAGTACTTCCGCAAGATCGGCGACAGCGTGAGCCGCCTGGACCGCAAGGAGCCGGAGATGGGCGACAACACCCCGGGCGACCTGCGCGACACCACCACCCCGATCGCCATGGCCCGCACCGTGGCCAAGGTGCTGTACGGCGGCGCCCTGACCAGCACCAGCACCCACACCATCGAGCGCTGGCTGATCGGCAACCAGACCGGCGACGCCACCCTGCGCGCCGGCTTCCCGAAGGACTGGGTGGTGGGCGAGAAGACCGGCACCTGCGCCAACGGCGGCCGCAACGACATCGGCTTCTTCAAGGCCCAGGAGCGCGACTACGCCGTGGCCGTGTACACCACCGCCCCGAAGCTGAGCGCCGTGGAGCGCGACGAGCTGGTGGCCAGCGTGGGCCAGGTGATCACCCAGCTGATCCTGAGCACCGACAAG</t>
  </si>
  <si>
    <t>GOB</t>
  </si>
  <si>
    <t>GOB-1</t>
  </si>
  <si>
    <t>AF090141</t>
  </si>
  <si>
    <t>ATGAGAAATTTTGCTACACTGTTTTTCATGTTCATTTGCTTGGGCTTGAATGCTCAGGTAGTAAAAGAACCTGAAAATATGCCCAAAGAATGGAACCAGGCTTATGAACCATTCAGAATTGCAGGTAATTTATATTACGTAGGAACCTATGATTTGGCTTCTTACCTTATTGTGACAGACAAAGGCAATATTCTCATTAATACAGGAACGGCAGAATCGCTTCCAATAATAAAAGCAAATATCCAAAAGCTCGGGTTTAATTATAAAGACATTAAGATCTTGCTGCTTACTCAGGCTCACTACGACCATACAGGTGCATTACAGGATTTTAAAACAGAAACCGCTGCAAAATTCTATGC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GATTTGGAAAAAAGCTATCTCGACAAAATAAAAAAAGATTCCCAAGATAAATAA</t>
  </si>
  <si>
    <t>GOB-2</t>
  </si>
  <si>
    <t>AF189296</t>
  </si>
  <si>
    <t>AAAGAACCTGAAAATATGCCCAATGAATGGAACCAGGCTTATGAACCATTCAGAATTGCAGGTAATTTATATTACCTAGGAACCTATGATTTGGCTTCTTACCTTATTGTGACAGACAAAGGCAATATTCTCATTAATACAGGAACGGCAGAATCGCTTCCAATAATAAAAGCAAATATCCAAAAGCTCGGGTTTAATTATAAAGACATTAAGATCTTGCTGCTTACTCAGGCTCACTACGACCATACAGGTGCATTACAGGATTTTAAAACAGAAACCGCTGCAAAATTCTATGC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</t>
  </si>
  <si>
    <t>GOB-3</t>
  </si>
  <si>
    <t>AF189291</t>
  </si>
  <si>
    <t>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CAGATGCTGATGTCCTGAGAACAGGGGGAAATTCCGATTATGAAATGGGAAAATATGGGGTGACATTTAAACCTGTTACTCCGGATAAAACATTGAAAGATCAGGATAAAATAACACTGGGAAATACAATCCTGACTTTGCTTCATCATCCGGGACATACAAAAGGTTCCTGTAGTTTTATTTTTGAAACAAAAGACGAGAAGAGAAAATATAGAGTTTTGATAGCTAATATGCCCTCCATTATTGTTGATAAGAAATTTTCTGAAGTTACCGCATATCTAAATATTCAGTCCGATTATGCATATACTTTCAAAGCAATGAAGAATCTAGATTTTGACCTTTGGGTGGCATCACATGCAAGTCAGTTCGATCTACATGAAAAACGTAAAGAAGGAGATCCGTACAATCCGCAATTGTTTATGGATAAGCAAAGCTATTTTCAAAACCTTAAT</t>
  </si>
  <si>
    <t>GOB-6</t>
  </si>
  <si>
    <t>AF189292</t>
  </si>
  <si>
    <t>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CTGCAAAATTCTATGCCGATAAAGCAGATGCTGATGTCCTGAGAACAGGGGGAAATTCCGATTATGAAATGGGAAAATATGGTGTGACATTTAAACCTGTTACTCCGGATAAAACATTGAAAGATCAGGATAAAATAAAACTGGGAAATATAACCCTGACTTTGCTTCATCATCCGGGACATACAAAAGGTTCCTGTAGTTTTATTTTTGAAACAAAAGACGAGAAGAGAAAATATAGAGTTTTGATAGCTAATATGCCCTCCGTTATTGTTGATAAGAAATTTTCTGAAGTTACCGCATATCCAAATATTCAGTCCGATTATGCATATACTTTCAAAGCAATGAAGAATCTAGATTTTGACCTTTGGGTGGCATCACATGCAAGTCAGTTCGATCTGCATGAAAAACGTAAAGAAGGAGATCCGTACAATCCGCAATTGTTTATGGATAAGCAAAGCTATTTCCAAAACCTTAAT</t>
  </si>
  <si>
    <t>GOB-7</t>
  </si>
  <si>
    <t>AF189297</t>
  </si>
  <si>
    <t>AAAGAACCTGAGAATATGCCAAAAGAATGGAACCAGACTTATGAACCATTCAGAATTGCAGGTAATTTATATTACGTAGGAACCTATGATTTGGCGTCCTACCTTATTGTGACAGACAAAGGCAATATTCTCATTAATACAGGAACGGCAGAATCATTTCCAATAATAAAAGGAAATATTCAAAAGCTGGGGTTTAATTATAAAGACATTAAGATCTTGCTGCTTACTCAGGCTCATTATGACCATACAGGCGCGTTACAGGATTTTAAAACGGAAACCGGTGCGAAATTTTATGCCGATAAAGCAGATGCTGATGTCCTGAGAACAGGCGGAAAATCTGATTATGAATTAGGTAAATATGGTGTGACATTTAAACCTGTTACCCCAGACAAAACATTGAAGGATCAGGATAAAATAACATTGGGAAATACAACCCTGACTTTGCTTCACCATCCGGGACATACAAAAGGTTCCTGCAGTTTTATTTTTGAAACAAAAGATGAAAACAGGAAATACAAGATTTTAATAGCTAATATGCCTTCCATTATTGTTGATAAGAAATTTTCTGAAGTTACAGCATATCCAGGTATTCAGTCCGATTACGCATATACTTTCAAAGCGATGAAGAATCTGGATTTTGATATCTGGGTTGCCTCGCATGCAAGTCAGTTCGATTTGCATACCAAACGCAAAGAAGGTGACTCTTACAATCCACAGTTGTTTATGGATAAAGAGAATTATTTTAAAAGGCTCGAG</t>
  </si>
  <si>
    <t>GOB-9</t>
  </si>
  <si>
    <t>AY647246</t>
  </si>
  <si>
    <t>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G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AACAAAATAAAAAAAGATTCCCAAGATAAATAA</t>
  </si>
  <si>
    <t>GOB-10</t>
  </si>
  <si>
    <t>AY647247</t>
  </si>
  <si>
    <t>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C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GACAAAATAAAAAAAGATTCCCAAGATAAATAA</t>
  </si>
  <si>
    <t>GOB-11</t>
  </si>
  <si>
    <t>AY647248</t>
  </si>
  <si>
    <t>ATGAGAAATTTTGCTACACTGTTTTTTTTATCAGCTTGTTTGAGTTTAAGTTTGAATGCTCAGGTAGTAAAAGAACCTGAGAATATGCCTAAAGAATGGAATCAGACTTATGAACCATTCAGAATTGCAGGGAACCTATATTACGTAGGAACCTATGATTTGGCTTCTTACCTTATTGTGACAGACAAAGGCAATATTCTTATTAATACAGGAACAGCAGAATCGCTTACAATAATAAAAGGCAATATTCAAAAGCTGGGGTTTAATTATAAAGACATTAAGGTCTTGCTGCTTACCCAGGCTCATTATGACCATACAGGTGCGTTAGAGGATTTTAAAACAGAAACCGGTGCAAAATTCTATGCAGATAAAGCAGATGCTGATGTCCTGAAAACAGGGGGGAAGTCCGATTATGAATTGGGAAAATATGGTGTGACATTTAAACCTATTACTCCGGATAGAACGTTAAAAGATCAGGATAAAATAACACTGGGAAATACAACCCTGACTTTGCTTCATCACCCGGGACATACAAAAGGTTCCTGCAGTTTTATTTTTGAAACAAAAGACGAGAAGAGAAAGTATAGAGTTCTGATAGCTAATATGCCCTCTATTATTGTTGATAAGAAATTTTCTGAAGTTGCAGCATATCCGAATATTCAGTCCGATTATGCTTATACCTTTGGTGCAATGAAAAAGCTTGATTTTGACCTTTGGGTGGCATCGCATGCAAGTCAGTTCGATCTGCATGAAAAACGTAAAGAAGGAGATCCATACAATCCACAATTGTTTATGGATAAGCAAAGCTATTTCCAAAACCTTAATGATTTGGAGAAAAGCTATCTCGACAAAATAAAAAAAGATTCCCAAGATAAATAA</t>
  </si>
  <si>
    <t>GOB-12</t>
  </si>
  <si>
    <t>AY647249</t>
  </si>
  <si>
    <t>ATGAGAAATTTTGCTACACTGTTTTTCATGTTCGTTTGCTTGGGCTTGAATGCTCAGGTAGTAAAAGAACCTGAAAATATGCCCAAAGAATGGAACCAGACTTATGAACCATTCAGAATTGCAGGGAACCTATATTACGTAGGAACCTATGATTTGGCTTCTTACCTTATTGTGACAGACAAAGGCAATATTCTCATTAATACAGGAACGGCAGAATCGCTTCCAATAATAAAAGCAAATATCCAAAAGCTCGGGTTTAATTATAAAGACATTAAGATCTTGCTGCTTACTCAGGCTCACTACGACCATACAGGTGCATTACAAGATCTTAAAACAGAAACCGCTGCAAAATTCTATGCCGATAAAGCAGATGCTGATGTCCTGAGAACAGGGGGGAAGTCCGATTATGAAATGGGAAAATATGGGGTGACATTTAAACCTATTACTCCGGATAGAACGTTAAAAGATCAGGATAAAATAACACTGGGAAATACAACCCTGACTTTGCTTCATCACCCGGGACATACAAAAGGTTCCTGCAGTTTTATTTTTGAAACAAAAGACGAGAAGAGAAAGTATAGAGTTCTGATAGCTAATATGCCCTCTATTATTGTTGATAAGAAATTTTCTGAAGTTACAGCATATCCGAATATTCAGTCCGATTATGCTTATACCTTTGGTGCTATGAAAAAGCTTGATTTTGATCTTTGGGTAGCATCGCATGCAAGTCAGTTCGATCTGCATGAAAAACGTAAAGAAGGGGATCCGTACAATCCACAATTGTTTATGGATAAGCAAAGCTATTTCCAAAACCTTAATGATTTGGAGAAAAGCTATCTCGACAAAATAAAAAAAGATTCCCAAGATAAATAA</t>
  </si>
  <si>
    <t>GOB-13</t>
  </si>
  <si>
    <t>AY647250</t>
  </si>
  <si>
    <t>ATGAGAAATTTTGCTACACTGTTTTTTCTGTCAGTTTGTTTGAATTTGAATTTGAACGCTCAGGTAGTAAAAGAACCTGAGAATATGCCTAAAGAATGGAATCAGACTTATGAACCATTCAGAATTGCAGGTAACTTATATTACGTAGGAACCTATGATTTGGCTTCTTACCTTATTGTGACGGACAAAGGCAATATTCTCATTAATACAGGAACGGCAGAAT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t>
  </si>
  <si>
    <t>GOB-14</t>
  </si>
  <si>
    <t>AY647252</t>
  </si>
  <si>
    <t>ATGAGAAATTTTGCTACACTGTTTTTTCTGTCAGTTTGTTTGGATTTGAATTTGAACGCTCAGGTAGTAAAAGAACCTGAGAATATGCCTAAAGAATGGAATCAGACTTATGAACCATTCAGAATTGCAGGTAACTTATATTACGTAGGAACCTATGATTTGGCTTCTTACCTTATTGTGACGGACAAAGGCAATATTCTCATTAATACAGGAACGGCAGAAT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t>
  </si>
  <si>
    <t>GOB-15</t>
  </si>
  <si>
    <t>AY775547</t>
  </si>
  <si>
    <t>ATGAGAAATTTTGCTACACTGTTTTTTCTGTCAGTTTGTTTGAATTTGAATTTGAACGCTCAGGTAGTAAAAGAACCTGAGAATATGCCTAAAGAATGGAATCAGACTTATGAACCATTCAGAATTGCAGGTAACTTATATTACGTAGGAACCTATGATTTGGCTTCTTACCTTATTGTGACGGACAAAGGCAATATTCTCATTAATACAGGAACGGCAGAAC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t>
  </si>
  <si>
    <t>GOB-16</t>
  </si>
  <si>
    <t>GU188443</t>
  </si>
  <si>
    <t>ATGAGAAACTTTGCAATTTTATTTTTTTTACTAATCACTTTCAGCTGGAAAGCTCAGGTTGTTAAAGAACCGGAAAATACAAATGAAGAATGGTCCCGATCATATGAGCCATTCAGAATTGCGGGTAACTTATACTATGTAGGAACTTACGATCTGGCTTCTTATTTAATAGTTACCGATAAAGGAAATATTCTCATTAATACAGGATTGGCTGGTTCTCTTCCTATGATAAAAGAGAATATTAAAAAACTGGGATTCAATTATAAAGACATTAAAATTCTGCTTTTAACCCAGGCGCATTATGATCATACAGGTGCATTAAAAGATTTGCAAACAGAAACAGGTGCGAAATTTTATGCAGACAGTGCTGATGCTGATGTATTGAAAACGGGCGGTAAATCCGATTATGAAATGGGGAAATACGGGGCAACCTTTAAGCCGATTAAGCCTGATATCCTGTTGAAAGATCAGGATAAAATAAAACTGGGGAATACAACCTTAACTTTACTTCATCATCCGGGGCACACAAAAGGTTCATGCAGTTTTATATTTGAAACAAAGGATGAAAACAGAAATTATAAAGTGCTGATAGCCAATATGCCATCGGTTATAGTTGACCGTAAGTTTTCCGAAATAAAAGATTACCCTAATATTCAGGCCGATTATGCTTATACATTTAAAGCCATGAAAAAACTGGATTTTGATCTTTGGGTCGCTTCACATGCGAGTCAGTTTGATTTACATACAAAACATAAAGAGGGAGACCCTTATAACCCACAGGTATTTATGGATAAGGCCAATTATTTTGCATTCCTCAATAGCCTGGAAACAGATTATCTGGAAAAAATTAAAAACGACTCACAAAAGAAATAA</t>
  </si>
  <si>
    <t>GOB-17</t>
  </si>
  <si>
    <t>AY899332</t>
  </si>
  <si>
    <t>ATGAGAAACTTTGCAATTTTATTTTTTTTACTGATCACTTTCAGCTGGAAAGCACAGGTTGTTAAAGAACCGGAAAATACAAATGAAGAATGGTCCCGATCATATGAGCCATTCAGAATTGCGGGTAACTTATACTATGTAGGAACTTACGATCTGGCTTCTTATTTAATAGTTACCGATAAAGGAAATATTCTCATTAATACAGGATTGGCAGGTTCTCTTCCTATGATAAAAGAGAATATTAAAAAACTGGGATTCAATTATAAAGACATTAAAATTCTGCTTTTAACCCAGGCGCATTATGATCATACAGGTGCATTAAAAGATTTGCAAACAGAAACAGGTGCGAAATTTTATGCAGACAGTGCTGATGCTGATGTATTGAAAACGGGCGGTAAATCCGATTATGAAATGGGGAAATACGGGGCAACCTTTAAGCCGATTAAGCCTGATATCCTGTTGAAAGATCAGGATAAAATAAAACTGGGGAATACAACCTTAACTTTACTTCATCATCCGGGGCACACAAAAGGTTCATGCAGTTTTATATTTGAAACAAAGGATGAAAACAGAAATTACAAAGTGCTGATAGCCAATATGCCATCGGTTATAGTTGACCGTAAGTTTTCCGAAATAAAAGATTACCCTAATATTCAGGCCGATTATGCTTATACATTTAAAGCCATGAAAAAACTGGATTTTGATCTTTGGGTCGCTTCACATGCAAGTCAGTTTGATTTACATACAAAACATAAAGAGGGAGACCCTTATAACCCACAGGTATTTATGGATAAGGCCAATTATTTTGCATTCCTCAATAGCCTGGAAACAGATTATCTGGAAAAAATTAAAAACGACTCACAAAAGAAATAA</t>
  </si>
  <si>
    <t>GOB-18</t>
  </si>
  <si>
    <t>DQ004496</t>
  </si>
  <si>
    <t>ATGAGAAATTTTGCTACACTGTTTTTCATGTTCATTTGCTTGGGCTTGAGTGCTCAGGTAGTAAAAGAACCTGAAAATATGCCCAAAGAATGGAATCAGGCTTATGAACCATTCAGAATTGCAGGTAATTTATATTACGTAGGAACCTATGATTTGGCTTCTTACCTTATTGTGACAGACAAAGGCAATATTCTCATTAATACAGGAACGGCAGAATCGTTTCCAATAATAAAAGCAAATATCCAAAAGCTCGGGTTTAATTATAAAGACATTAAGATCTTGCTGCTTACTCAGGCTCACTACGACCATACAGGTGCATTACAGGATTTTAAAACAGAAACCGCTGCAAAATTCTATGT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GATTTGGAAAAAAGCTATCTCAACAAAATAAAAAAAGATTCCCAAGATAAATAA</t>
  </si>
  <si>
    <t>HERA</t>
  </si>
  <si>
    <t>HERA-1</t>
  </si>
  <si>
    <t>AF311385, AJ536091</t>
  </si>
  <si>
    <t>ATGAAAAAAATCACCCCGCTCTTTGTCATCGCATTTCTGACTCTGATCGCGTTACTGGCCCCGGCG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GCGGCCCTGATGCCGTCACGCAGTTTATGCGCGGGATCGGCGACCATGTGACCCGTCTGGATCGAACGGAGCCCACGCTGAATGAAGCCACGCCAGGCGATGCGCGCGATACCTCTTCGCCGCAGAAGATGGCGGCAGGGCTGCAAAAAATCCTCACCTCCCCTCCCCTGATATCGGCTAACCGGGCGACGCTGGCGCAGTGGATGCGTGACGATAAAGTGGGAGATGCGCTGCTACGCGCCGCGCTGCCGAAAGGCTGGGCAATTGCCGATAAAACCGGGGCGGGCGGCTACGGCTCGCGGGCGATTATCGCGGCGGTCTATCCGCCGGAACGCCCGCCGTTTTATGTCGCGATTTTTATTACGCAAACGGAAGCCTCGATGAAAATGGCAAATGAAACCATTGCTGAAATCGGCAAGCAGTTGTTTGCCGGGCAGCCCTGA</t>
  </si>
  <si>
    <t>HERA-2</t>
  </si>
  <si>
    <t>AF398334</t>
  </si>
  <si>
    <t>ATGAAAAAAATCACCCCGCTCTTTGCCATCGCATTTCTGACCCTGATCGCGTTACTGGCTCCGGCACAGGCCTCCGTCACGCCAGACATGACGGACTTTTTACGCCAGCAAGAGCAACGGCTTCACGCCAGAATTGGCATGGCGGTTGTCAACGCACAAGGCGAAACGGTGTTCGGTTATCGGCAGGACGAGCGTTTCCCGCTGACCAGCACCTTTAAAACCCTGGCCTGCGCCGCGTTGCTTGAGCGATTGCAGAAAAACGGCGGTTCGCTGGATGAACAGGTGACTATTCCGCCAGACGCGTTGCTGGACTATGCGCCAGTGACTAAAAACTACCTCGCCCCTGCCACCATCTCCTTACGCATGTTGTGCGCAGCGGCGGTGAGCTACAGCGACAACACGGCGGGCAACCGCATTCTGACTTACCTTGGCGGCCCGGATGCCGTCACGCAGTTTATGCGCGGGATCGGCGACCATGTGACCCGTGTGGATCGAACGGAGCCCACGCTGAATGAAGCCACGCCAGGCGATGCGCGCGATACCTCTTCGCCGCAAAAGATGGCGGCAGGGCTGCAAAAAATCCTCACCGCCCCTCCCCTGACGCCGGCTAACCGGGCGGTGCTGGCGCAGTGGATGCGTGACGATAAAGTGGGAGATGCGCTGCTACGCGCCGCGCTGCCGAAAGGCTGGGCAATTGCCGATAAAACCGGGGCGGGCGGCTACGGCTCGCGGGCGATTATCGCGGCGGTCTATCCGCCGGAACGCCCGCCGTTTTATGTCGCGATTTTTATTACGCAAACGGAAGCCTCGATGAAAATGGCAAATGAAACCATTGCTGAAATCGGCAAGCAGTTGTTTGCCGGGCAGCCCTGA</t>
  </si>
  <si>
    <t>HERA-3</t>
  </si>
  <si>
    <t>AF398335</t>
  </si>
  <si>
    <t>ATGAAAAAAATCACCCCGCTCTTTGCCATCGCATTTCTGACCCTGATCGCGTTACTGGCTCCGGCACAGGCCTCCGTCACGCCAGACATGACGGACTTTTTACGCCAGCAAGAGCAACGGCTTCACGCCAGAATTGGCATGGCGGTTGTCAACGCACAAGGCGAAACGGTGTTCGGTTATCGGCAGGACGAGCGTTTCCCGCTGACCAGCACCTTTAAAACCCTGGCCTGCGCCGCGTTGCTTGAGCGATTGCAGAAAAACGGCGGTTCGCTGGATGAACAGGTGACTATTCCGCCAGACGCGTTGCTGGACTATGCGCCAGTGACTAAAAACTACCTCGCCCCTGCCACCATCTCCTTACGCATGTTGTGCGCAGCGGCGGTGAGCTACAGCGACAACACGGCGGGCAACCGCATTCTGACTTACCTTGGCGGCCCGGATGCCGTCACGCAGTTTATGCGCGGGATCGGCGACCATGTGACCCGTCTGGATCGAACGGAGCCCACGCTGAATGAAGCCACGCCAGGCGATGCGCGCGATACCTCTTCGCCGCAGAAGATGGCGGCAGGGCTGCAAAAAATCCTCACCGCCCCTCCCCTGACGCCGGCTAACCGGGCGGTGCTGGCGCAGTGGATGCGTGACGATAAAGTGGGAGATGCGCTGCTACGCGCCGCGCTGCCGAAAGGCTGGGCAATTGCCGATAAAACCGGGGCGGGCGGCTACGGCTCGCGGGCGATTATCGCGGCGGTCTATCCGCCGGAACGCCCGCCGTTTTATGTCGCGATTTTTATTACGCAAACGGAAGCCTCGATGAAAATGGCAAATGAAACCATTGCTGAAATCGGCAAGCAGTTGTTTGCCGGGCAGCCCTGA</t>
  </si>
  <si>
    <t>HERA-4</t>
  </si>
  <si>
    <t>AJ536088</t>
  </si>
  <si>
    <t>ATGAAAAAAATCACCCCGCTCTTTGTCATCGCATTTCTGACTCTGATCGCGTTACTGGCCCCGGCG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CCGGCCCTGATGCCGTCACGCAGTTTATGCGCGGGATCGGCGACCATGTGACCCGTCTGGATCGAACGGAGCCCACGCTGAATGAAGCCACGCCAGGCGATGCGCGCGATACCTCTTCGCCGCAGAAGATGGCGGCAGGGCTGCAAAAAATCCTCACCTCCCCTCCCCTGATATCGGCTAACCGGGCGACGCTGGCGCAGTGGATGCGTGACGATAAAGTGGGAGATGCGCTGCTACGCGCCGCGCTGCCGAAAGGCTGGGCAATTGCCGATAAAACCGGGGCGGGCGGCTACGGCTCGCGGGCGATTATCGCGGCGGTCTATCCGCCGGAACGCCCGCCGTTTTATGTCGCGATTTTTATTACGCAAACGGAAGCCTCGATGAAAATGGCAAATGAAACCACTGCTGAAATCGGCAAGCAGTTGTTTGCCGGGCAGCCCTGA</t>
  </si>
  <si>
    <t>HERA-5</t>
  </si>
  <si>
    <t>AJ536089</t>
  </si>
  <si>
    <t>ATGAAAAAAATCACCCCGCTCTTTGCCATCGCATTTCTGACCCTGATCGCGTTACTGGCCCCGGCGCAGGCCTCCGTCACGCCAGATATGACGGACTTTTTACGCCAGCAGGAGCAACGGCTTCACGCCAGAATTGGCATGGCGGTTGTCAACGCGCAAGGCGAAACGGTGTTCGGTTATCGGCAGGACGAGCGTTTCCCGCTGACCAGCACCTTTAAAACCCTGGCCTGCGCCGCGTTGCTTGAGCGATTGCAGAAAAACGGCGGTTCGCTGGATGAACAGGTGACTATTCCGCCAGACGCCTTGCTGGACTATGCGCCAGTGACTAAAAACTACCTCGCCCCTGCCACCATCTCCTTACGCATGTTGTGCGCAGCGGCGGTGAGCTACAGCGACAACACGGCGGGCAACCGCATTCTGACTTACCTTGGCGGCCCGGATGCCGTCACGCAGTTTATGCGCGGGATCGGCGAACATGTGACCCGTCTGGATCGAACGGAGCCCACGCTGAATGAAGCCACGCCAGGCGATGCGCGCGATACCTCTTCGCCGCAGAAGATGGCGGCAGGGCTGCAAAAAATCCTCACCGCCCCTCCCCTGACACCGGCTAACCGGGCGACGCTGGCGCAGTGGATGCGTGACGATAAAGTGGGAGATGCGCTGCTACGCGCCGCGCTGCCGAAAGGCTGGGCAATTGCCGATAAAACCGGGGCGGGCGGCTACGGCTCGCGGGCGATTATCGCGGCGGTCTATCCGCCGGAACGCCCGCCGTTTTATGTCGCGATTTTTATTACGCAAACGGAAGCCTCGATGAAAATGGCAAATGAAACCATTGCTGAAATCGGCAAGCAGTTGTTTGCCGGGCAGCCCTGA</t>
  </si>
  <si>
    <t>HERA-6</t>
  </si>
  <si>
    <t>AJ536090</t>
  </si>
  <si>
    <t>ATGAAAAAAATCACCCCGCTCTTCGCCATCGCATTTCTAACCCTGATCGCGTTACTGGCTCCGGCA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CTTACGCATGTTGTGCGCAGCGGCGGTGAGCTACAGCGACAACACGGCGGGCAACCGCATTCTGACTTACCTTGGCGGCCCGGATGCCGTCACGCAGTTTATGCGCGGGATCGGCGACCATGTGACCCGTCTGGATCGAACGGAGCCCACGCTGAATGAAGCCACGCCAGGCGATGCGCGCGATACCTCTTCGCCGCAGAAGATGGCGGCAGGGCTGCAAAAAATCCTCACCGCCCCGCCCCTGACGCCGGCTAACCGGGCGACGCTGGCGCAATGGATGCGTGACGATAAAGTGGGAGATGCGCTGCTACGCGCCGCGCTGCCGAAAGGCTGGGCGATTGCCGATAAAACCGGGGCGGGCGGCTACGGCTCGCGGGCGATTATCGCGGCGGTCTATCCGCCGGAACGCCCGCCGTTTTATGTCGCGATTTTTATTACGCAAACCGAAGCCTCAATGAAAATGGCAAATGAAGCCATTGCTGCAATCGGCAAGCAGTTGTTTGCCGGGCAGCCCTGA</t>
  </si>
  <si>
    <t>HERA-8</t>
  </si>
  <si>
    <t>AJ536092</t>
  </si>
  <si>
    <t>ATGAAAAAAATCACCCCGCTCTTTGCCATCGCATTTCTGACCCTGATCGCGTTACTGGCTCCGGCACAGGCCTCCGTCACGCCAGAC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GCGGCCCGGATGCCGTCACGCAGTTTATGCGCGGGATCGGCGACCCTGTGACCCGTCTGGATCGGACGGAGCCCACGCTGAATGAAGCCACGCCAGGCGATGCGCGCGATACCTCTTCGCCGCAGAAGATGGCGGCAGGGCTGCAAAAAATCCTCACCGCCCCTCCCCTGACGCCGGCTAACCGGGCGGTGCTGGCGCAGTGGATGCGTGACGATAAAGTGGGAGATGCGCTGCTACGCGCCGCGCTGCCGAAAGGCTGGGCAATTGCCGATAAAACCGGGGCGGGCGGCTACGGCTCGCGGGCGATTATCGCGGCGGTCTATCCGCCGGAACGCCCGCCGTTTTATGTCGCGATTTTTATTACGCAAACGGAAGCCTCAATGAAAATGGCAAATGAAGCCATTCCCGCAATCGGCAAGCAGTTGTTTGCCGGGCAGCCCTGA</t>
  </si>
  <si>
    <t>IBC</t>
  </si>
  <si>
    <t>IBC-1</t>
  </si>
  <si>
    <t>IBC-2</t>
  </si>
  <si>
    <t>IMP</t>
  </si>
  <si>
    <t>IMP-1</t>
  </si>
  <si>
    <t>S71932</t>
  </si>
  <si>
    <t>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t>
  </si>
  <si>
    <t>IMP-2</t>
  </si>
  <si>
    <t>AJ243491</t>
  </si>
  <si>
    <t>ATGAAGAAATTATTTGTTTTATGTGTATGCTTCCTTTGTAGCATTACTGCCGCGGGAGCGCG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t>
  </si>
  <si>
    <t>IMP-3</t>
  </si>
  <si>
    <t>AB010417</t>
  </si>
  <si>
    <t>ATGAGCAAGTTATCTGTATTCTTTATATTTTTGTTTTGCAGCATTGCTACCGCAGCAGAGTCTTTGCCAGATTTAAAAATTGAAAAGCTTGATGAAGGCGTTTATGTTCATACTTCGTTTGAAGAAGTTAACGGGTGGGGCGTTGTTCCTAAACATGGTTTGGTGGTTCTTGTAAATGCTGAGGCTTATTTAATTGACACTCCATTTACGGCTAAAGATACTGAAAAGTTAGTCACTTGGTTTGTGGAGCGTGGCTATAAAATAAAAGGCAGTATTTCCTCTCATTTTCATAGCGACAGCACGGGCGGAATAGGGTGGCTTAATTCTCGATCTATCCCCACGTATGCATCTGAATTAACAAATGAACTGCTTAAAAAAGACGGTAAGGTTCAAGCCACAAATTCATTTAGCGGAGTTAACTATTGGCTAGTTAAAAATAAAATTGAAGTTTTTTATCCAGGCCCGGGACACACTCCAGATAACGTAGTGGTTTGGCTGCCTGAAAGGAAAATATTATTCGGTGGTTGTTTTATTAAACCGTACGGTTTAGGCAATTTGGGTGACGCAAATATAGAAGCTTGGCCAAAGTCCGCCAAATTATTAAAGTCCAAATATGGTAAGGCAAAACTGGTTGTTCCAGGTCACAGTGAAGTTGGAGACGCATCACTCTTGAAACTTACATTAGAGCAGGCGGTTAAAGGATTAAACGAAAGTAAAAAACCATCAAAACCAAGCAACTAA</t>
  </si>
  <si>
    <t>IMP-4</t>
  </si>
  <si>
    <t>AF244145</t>
  </si>
  <si>
    <t>ATGAGCAAGTTATCTGTATTCTTTATATTTTTGTTTTGTAGCATTGCTACCGCAGCAGAGCCTTTGCCAGATTTAAAAATTGAAAAACTTGATGAAGGCGTTTATGTTCATACTTCGTTTGAAGAAGTTAACGGGTGGGGCGTTG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AGTCACAGTGAAGCTGGAGACGCATCACTCTTGAAACTTACATTAGAGCAGGCGGTTAAAGGGTTAAACGAAAGTAAAAAACCATCAAAACTAAGCAACTAA</t>
  </si>
  <si>
    <t>IMP-5</t>
  </si>
  <si>
    <t>AF290912</t>
  </si>
  <si>
    <t>ATGAGCAAGTTATTTGTATTCTTTATGTTTTTGTTTTGTAGCATTACTGCCGCAGCAGAGTCTTTGCCAGATTTAAAAATTGAGAAGCTTGACGAAGGCGTTTATGTTCATACTTCGTTTGAAGAAGTTAACGGTTGGGGTGTTGTTCCTAAACACGGCTTGGTGGTTCTTGTAAATACTGAGGCCTATCTGATTGACACTCCATTTACGGCTAAAGATACTGAAAAGTTAGTCACTTGGTTTGTGGAACGCGGCTATAAAATAAAAGGCAGTATTTCCTCTCATTTTCATAGCGACAGCACGGGCGGAATAGAGTGGCTTAATTCTCAATCTATCCCCACGTATGCATCTGAATTAACAAATGAACTTCTTAAAAAAGACGGTAAAGTACAAGCTAAAAATTCATTTAGCGGAGCTAGCTATTGGCTAGTTAAGAAAAAGATTGAAGTTTTTTATCCTGGTCCAGGGCACACTCCAGATAACGTAGTGGTTTGGCTACCTGAAAATAGAGTTTTGTTCGGTGGTTGTTTTGTTAAACCGTACGGTCTAGGTAATTTGGGTGACGCAAATGTAGAAGCTTGGCCAAAGTCCGCCAAATTATTAATGTCCAAATATGGTAAGGCAAAACTGGTAGTTCCAAGTCACAGTGAAGTTGGAGACGCATCACTCTTGAAACGTACGTTAGAACAGGCGGTTAAAGGGTTAAACGAAAGTAAAAAACCATCAAAACCAAGTAACTAA</t>
  </si>
  <si>
    <t>IMP-6</t>
  </si>
  <si>
    <t>AB040994</t>
  </si>
  <si>
    <t>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GGTCACAGTGAAGTTGGAGACGCATCACTCTTGAAACTTACATTAGAGCAGGCGGTTAAAGGGTTAAACGAAAGTAAAAAACCATCAAAACCAAGCAACTAA</t>
  </si>
  <si>
    <t>IMP-7</t>
  </si>
  <si>
    <t>AF318077</t>
  </si>
  <si>
    <t>ATGAAAAAGTTATCAGTATTCTTTATGTTTTTGTTTTGTAGCATTGCTGCCTCAGGAGAGGCTTTGCCAGATTTAAAAATTGAGAAGCTTGACGAAGGCGTTTATGTTCATACTTCGTTTGAGGAAGTTAACGGCTGGGGCGTGG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AGTCACAGTGAAGTTGGAGATGCATCACTCTTGAAACGTACATTAGAACAGGCTGTTAAAGGATTAAACGAAAGTAAAAAGCTATCAAAACCAAGTAACTAA</t>
  </si>
  <si>
    <t>IMP-8</t>
  </si>
  <si>
    <t>AF322577</t>
  </si>
  <si>
    <t>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GTAAAGCAAAACTGGTTGTTTCAAGTCATAGTGAAATTGGGGACGCATCACTCTTGAAACGTACATGGGAACAGGCTGTTAAAGGGCTAAATGAAAGTAAAAAACCATCACAGCCAAGTAACTAA</t>
  </si>
  <si>
    <t>IMP-10</t>
  </si>
  <si>
    <t>AB074433</t>
  </si>
  <si>
    <t>ATGAGCAAGTTATCTGTATTCTTTATATTTTTGTTTTGCAGCATTGCTACCGCAGCAGAGTCTTTGCCAGATTTAAAAATTGAAAAGCTTGATGAAGGCGTTTATGTTCATACTTCGTTTGAAGAAGTTAACGGGTGGGGCGTTT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t>
  </si>
  <si>
    <t>IMP-11</t>
  </si>
  <si>
    <t>AB074436</t>
  </si>
  <si>
    <t>ATGAAAAAACTATTTGTTTTATGTATATTTTTGTTTTGTAGCATTACTGCCGCAGGAGCGTCTTTGCCTGATTTAAAAATTGAGAAGCTTGAAGAGGGTGTTTATGTTCATACATCGTTTGAAGAAGTTAACGGCTGGGGTGTTGT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t>
  </si>
  <si>
    <t>IMP-12</t>
  </si>
  <si>
    <t>AJ420864</t>
  </si>
  <si>
    <t>ATGAAGAAATTATTTGTTTTATGCATTTTTTTGTTTTTAAGTATTACTGCCTCAGGTGAGGTTTTGCCTGATTTGAAAATTGAGAAGCTTGAAGAGGGTGTTTATCTTCATACATCTTTTGAAGAGGTTAGCGGTTGGGGTGTTGTTACTAAACATGGTTTGGTAGTTCTTGTAAATAATGACGCCTATCTAATTGACACTCCATTTACAAATAAAGATACTGAAAAATTAGTTGCTTGGTTTGTAGGGCGCGGCTTTACAATAAAGGGAAGTGTTTCCTCACATTTTCATAGCGACAGTACGGGTGGAATAGAGTGGCTTAATTCTCAATCTATTCCCACGTATGCATCTGAGTTAACAAATGAACTTCTGAAAAAGAACGGTAAGGTGCAAGCTACAAATTCATTTAGCGGGGTTAGTTATTGGCTAGTTAAAAATAAAATTGAAATTTTTTATCCCGGCCCAGGACATACTCAAGATAACGTAGTGGTTTGGCTACCTGAAAACAAAATTTTATTCGGTGGTTGTTTTGTTAAACCGGACGGTCTTGGTAATTTGGATGACGCAAATTTAAAAGCTTGGCCAAAGTCCGCAAAAATATTAATGTCTAAATATGGTAAAGCAAAGTTAGTTGTTTCAGGTCATAGTGAAATTGGGAACGCATCACTCTTGAAACTTACTTGGGAGCAGGCTGTTAAAGGGCTAAAAGAAAGTAAAAAACCATTACTGCCAAGTAACTAA</t>
  </si>
  <si>
    <t>IMP-13</t>
  </si>
  <si>
    <t>AJ550807</t>
  </si>
  <si>
    <t>ATGAAGAAATTATTTGTTTTATGTGTATGCTTCTTTTGTAGCATTACTGCCGCAGGAGCGGCTTTACCTGATTTAAAAATCGAGAAGCTTGAAGAAGGTGTTTTTGTTCATACATCGTTCGAAGAGGTTAACGGTTGGGGGGTTGTTACTAAACACGGTTTAGTGGTGCTTGTAAACACAGACGCCTATCTAATTGACACTCCATTTACTGCTACAGACACTGAAAAATTAGTCAATTGGTTTGTGGAGCGCGGCTATGAAATCAAAGGCACTATTTCATCACATTTCCATAGCGACAGCACAGGAGGAATAGAGTGGCTTAATTCTCAATCTATTCCCACGTATGCATCTGAATTAACAAATGAACTTTTGAAAAAATCCGGTAAGGTACAAGCTAAATATTCATTTAGCGAAGTTAGCTATTGGCTAGTTAAAAATAAAATTGAAGTTTTCTACCCTGGCCCAGGTCACACTCAAGATAACCTAGTGGTTTGGTTGCCTGAAAGTAAAATTTTATTCGGTGGTTGCTTTATTAAACCTCACGGTCTTGGCAATTTAGGTGACGCAAATTTAGAAGCTTGGCCAAAGTCCGCCAAAATATTAATGTCTAAATATGGCAAAGCAAAGCTTGTTGTTTCAAGTCATAGTGAAAAAGGGGACGCATCACTAATGAAACGTACATGGGAACAAGCCCTTAAAGGGCTTAAAGAAAGTAAAAAAACATCATCACCAAGTAACTAA</t>
  </si>
  <si>
    <t>IMP-14</t>
  </si>
  <si>
    <t>AY553332</t>
  </si>
  <si>
    <t>ATGAAAAAATTATTTGTTTTATGTGTATTCTTCTTCTGCAACATTGCAGTTGCAGAAGAATCTTTGCCTGATTTAAAAATTGAGAAGCTTGAAGAAGGCGTTTATGTTCATACTTCGTTTGAAGAAGTTAAAGGTTGGAGTGTGGTCACTAAACACGGTTTGGTGGTTCTTGTGAAAAATGACGCCTATCTGATTGATACTCCAATTACTGCTAAAGATACTGAAAAATTAGTCAATTGGTTTGTTGAGCGGGGCTATAAAATCAAAGGCAGTATTTCAACACATTTCCATGGTGACAGTACGGCTGGAATAGAGTGGCTTAATTCTCAATCTATCCCCACATATGCTTCTGAATTAACAAATGAACTTCTTAAAAAAGACAATAAGGTACAAGCTAAACACTCTTTTAATGGGGTTAGTTATTCACTAATT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t>
  </si>
  <si>
    <t>IMP-15</t>
  </si>
  <si>
    <t>AY553333</t>
  </si>
  <si>
    <t>ATGAACAAGTTATCTGTATTCTTTATGTTTATGTTTTGTAGCATTACTGCCGCAGGAGAGTCTTTGCCAGATTTAAAAATTGAGAAGCTTGACGAAGGTGTTTATGTTCATACTTCGTTTGAAGAAGTTAACGGTTGGGGTGTTGTTCCTAAACACGGCTTGGTGGTTCTTGTAAATACTGAGGCCTATCTGATTGACACTCCATTTACGGCAAAAGATACTGAAAAGTTAGTCACTTGGTTTGTGGAGCGCGGCTATAAAATAAAAGGCAGTATTTCCTCTCATTTTCATAGCGACAGCACGGGCGGAATAGAGTGGCTTAATTCTCAATCTATCCCCACGTATGCATCTGAATTAACAAATGAACTTCTTAAAAAAGACGGTAAGGTACAAGCTAAAAATTCATTTAGCGGAGGTAGCTATTGGCTAGTTAATAATAAGATTGAAGTTTTTTATCCTGGTCCAGGGCACACTCCAGATAACGTAGTGGTTTGGCTACCTGAAAATAGAGTTTTGTTCGGTGGTTGTTTTGTTAAACCGTACGGTCTTGGTAATTTGGGTGACGCAAATTTAGAAGCTTGGCCAAAGTCCGCCAAAATATTAATGTCTAAATATGGTAAAGCAAAGTTGGTTGTTTCAAGTCATAGTGAAACTGGGAACGCATCACTCTTGAAACTTACTTGGGAGCAGGCTGTTAAAGGGCTAAAAGAAAGTAAAAAACCATCACTGCCAAGTAACTAA</t>
  </si>
  <si>
    <t>IMP-16</t>
  </si>
  <si>
    <t>AJ584652</t>
  </si>
  <si>
    <t>ATGAAAAAATTATTTGTTTTATGTATCTTTTTGTTTTGTAGCATTACTGCCGCAGGAGAGTCTTTGCCTGATTTAAAAATTGAGAAGCTTGAAGACGGTGTTTATGTTCATACATCGTTTGAAGAAGTTAACGGTTGGGGTGTTGTTACTAAACACGGTTTGGTGTTTCTTGTAAACACAGACGCCTATCTGATTGACACTCCATTTGCTGCTAAAGACACTGAAAAGTTAGTAAATTGGTTTGTGGAGCGCGGTTATAAAATAAAAGGCAGTATTTCCTCACATTTTCATAGCGACAGCTCGGGTGGAATAGAATGGCTTAACTCTCAATCTATTCCCACGTATGCATCTGAATTAACAAACGAACTTCTTAAAAAGAACGGTAAGGTGCAAGCTAAAAACTCATTTAGCGGAGTTAGTTATTGGCTACTTAAAAATAAAATTGAAATTTTTTATCCGGGCCCTGGGCACACTCAAGATAACGTAGTGGTTTGGTTGCCTGAAAAGAAAATTTTATTTGGTGGGTGTTTTGTTAAACCGTACGGTCTTGGAAATCTCGATGATGCAAATGTTGAAGCGTGGCCACATTCTGCTGAAATATTAATGTCTAGGTATGGTAATGCAAAACTGGTTGTTCCAAGCCATAGTGACGTCGGAGATGCGTCGCTCTTGAAGCTTACATGGGAGCAGGCTGTTAAAGGGCTAAAAGAAAGTAAAAAACCATCACAGCCAAGTAACTAA</t>
  </si>
  <si>
    <t>IMP-18</t>
  </si>
  <si>
    <t>AY780674</t>
  </si>
  <si>
    <t>ATGAAAAAATTATTTGTTTTATGTGTATTCTTCCTTTGCAACATTGCTGCTGCAGATGATTCTTTGCCTGATTTAAAAATTGAGAAGCTTGAAAAAGGCGTTTATGTTCATACTTCGTTTGAAGAAGTTAAAGGTTGGGGTGTAGTCACAAAACACGGTTTAGTGGTTCTTGTAAAGAATGATGCTTATCTGATAGATACTCCAATTACCGCTAAAGATACTGAAAAATTAGTTAATTGGTTTATTGAGCACGGCTATAGAATCAAAGGCAGTATTTCCACACATTTCCATGGCGACAGTACGGCTGGAATAGAGTGGCTTAATTCTCAATCTATCTCCACGTATGCCTCTGAATTAACAAATGAACTTCTAAAAAAAGACAATAAGGTGCAAGCTACAAATTCTTTTAGTGGAGTTAGTTATTCACTTATCAAAAACAAAATTGAAGTTTTCTATCCAGGTCCAGGACACACTCAAGATAACGTAGTGGTTTGGTTACCTGAAAAGAAAATTTTATTCGGTGGTTGCTTTGTTAAACCGGACGGTCTTGGAAATTTAGGGGATGCAAATTTAGAAGCTTGGCCAAAGTCCGCTAAAATATTAATGTCTAAATATGGTAAAGCAAAACTGGTTGTTTCAAGTCATAGTGAAATTGGAAACGCATCACTCTTGCAGCGCACATGGGAGCAGGCTGTTAAAGGGTTAAATGAAAGTAAAAAACCGTTACAGCCAAGTAGCTAA</t>
  </si>
  <si>
    <t>IMP-19</t>
  </si>
  <si>
    <t>EF118171</t>
  </si>
  <si>
    <t>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t>
  </si>
  <si>
    <t>IMP-20</t>
  </si>
  <si>
    <t>AB196988</t>
  </si>
  <si>
    <t>ATGAAGAAATTATTTGTTTTATGTGTATGCTTCCTTTGTAGCATTACTGCCGCAGGAGCGGCTTTGCCTGATTTAAAAATCGAGAAGCTTGAAGAAGGTGTTTATGTTCATACATCGTTCGAAGAAGTTAACGGTTGGGGTGTTT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t>
  </si>
  <si>
    <t>IMP-21</t>
  </si>
  <si>
    <t>AB204557</t>
  </si>
  <si>
    <t>ATGAAAAAACTATTTGTTTTATGTATATTTTTGTTTTGTAGCATTACTGCCGCAGGAGCGTCTTTGCCTGATTTAAAAATTGAGAAGCTTGAAGAGGGTGTTTATGTTCATACATCGTTTGAAGAAGTTAACGGCTGGGGTGTTGC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t>
  </si>
  <si>
    <t>IMP-22</t>
  </si>
  <si>
    <t>DQ361087</t>
  </si>
  <si>
    <t>ATGAAGAAATTATTTGTTTTATGTGTGTTTTTGTTTTGTAGCATTACTGCCGCAGGAGAGTCTTTGCCCGATTTAAAAATTGAAAAGCTTGAAGAAGGTGTTTATGTTCATACATCGTTTGAAGAAGTTAATGGTTGGGGCGTTGTTTCTAAACACGGTTTGGTTATTCTTGTGAATACTGACGCCTATCTGATTGACACTCCATTCACGGCTAAAGATACTGAAAAGTTAGTCACCTGGTTTGTGGAGCGCGGCTATAAAATCAAAGGTAGCATTTCCTCACATTTCCATAGCGACAGCACGGGTGGAATAGAGTGGCTTAATTCTCAATCAATTCCCACGTATGCATCTGAATTAACAAATGACCTTCTTAAACAAAACGGTAAGGTACAAGCTAAAAACTCATTTAGCGGAGTTAGTTATTGGTTAGTTAAAAATAAAATTGAAGTTTTCTATCCCGGCCCCGGGCACACTCAAGATAACGTAGTGGTTTGGTTGCCTGAAAAGAAAATTTTATTTGGTGGGTGCTTTGTTAAACCGTACGGTCTTGGAAATCTCGATGACGCAAATGTTGTAGCATGGCCACATTCTGCTGAAATATTAATGTCTAGGTATGGTAATGCAAAACTGGTTGTTCCAAGCCATAGTGACATCGGAGATGCGTCGCTCTTGAAGCTTACATGGGAGCAGGCTGTTAAAGGGCTAAAAGAAAGTAAAAAACCATCAGAGCCAAGTAACTAA</t>
  </si>
  <si>
    <t>IMP-24</t>
  </si>
  <si>
    <t>EF192154</t>
  </si>
  <si>
    <t>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GTAAAGCAAAACTGGTTGTTTCAAGTCATAGTGAAATTGGGGACGCATCACTCTTGAAACGTACATGGGAACAGGCTGTTAAAGGGCTAAATGAAAGTAGAAAACCATCACAGCCAAGTAACTAA</t>
  </si>
  <si>
    <t>IMP-25</t>
  </si>
  <si>
    <t>EU541448</t>
  </si>
  <si>
    <t>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AGTGACGCAAATATAGAAGCTTGGCCAAAGTCCGCCAAATTATTAAAGTCCAAATATGGTAAGGCAAAACTGGTTGTTCCAGGTCACAGTGAAGTTGGAGACGCATCACTCTTGAAACTTACATTAGAGCAGGCGGTTAAAGGGTTAAACGAAAGTAAAAAACCATCAAAACCAAGCAACTAA</t>
  </si>
  <si>
    <t>IMP-26</t>
  </si>
  <si>
    <t>GU045307</t>
  </si>
  <si>
    <t>ATGAGCAAGTTATCTGTATTCTTTATATTTTTGTTTTGTAGCATTGCTACCGCAGCAGAGCCTTTGCCAGATTTAAAAATTGAAAAACTTGATGAAGGCGTTTATGTTCATACTTCGTTTGAAGAAGTTAACGGGTGGGGCGTTT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AGTCACAGTGAAGCTGGAGACGCATCACTCTTGAAACTTACATTAGAGCAGGCGGTTAAAGGGTTAAACGAAAGTAAAAAACCATCAAAACTAAGCAACTAA</t>
  </si>
  <si>
    <t>IMP-27</t>
  </si>
  <si>
    <t>JF894248</t>
  </si>
  <si>
    <t>ATGAAAAAATTATTTGTTTTATGTGTCTTTGTCTTTTGTAGTATTACTGTCGCAGGTGAGACTTTGCCTAATTTGAGAGTTGAAAAGCTTGAAGAAGGTGTTTATGTTCATACATCGTATGAAGAAGTTAAAGGTTGGGGTGTTGTTACTAAACACGGTTTGGTGGTTCTCATAGGCGCTGACGCCTATCTGATTGATACTCCATTTACTGCTAAAGATACTGAAAAGTTAGTCAATTGGTTTGTGGAGCGCGGCTATAAAATAAAAGGCACTGTTTCCTCACATTTCCATAGCGACAGTACGGGGGGAATAGAGTGGCTTAACTCTCAGTCTATCCCCACGTATGCGTCTGAATTAACGAATGAACTTCTGAAAAAAGACGGTAAGGTTCAAGCCAAAAACTCATTTGACGGGGTTAGTTATTGGCTGGCGAAAGATAAAATAGAAGTGTTTTATCCTGGCCCTGGCCACACTCAAGACAACGTAGTAGTTTGGCTGCCTGAAAAGGAAATATTATTTGGCGGTTGCTTTGTTAAGCCTCACGGCCTTGGTAATTTGGGTGACGCAAATTTAGAGGCTTGGCCAGAGTCCGCCAAAATATTGATGGAAAAATATGGTAAAGCAAAGCTGGTTGTTTCAGGTCATAGCGAAACCGGAGACGCGACACACTTGAAGCGTACCTGGGAGCAGGCTGTTAAAGGACTTAAAGAAAGTAAAAAGACATTGCAGCCAAGCAACTAA</t>
  </si>
  <si>
    <t>IMP-28</t>
  </si>
  <si>
    <t>JQ407409</t>
  </si>
  <si>
    <t>ATGAGCAAGTTATTTGTATTCTTTATGTTTTTGTTTTGTAGCATTACTGCCGCAGCAGAGTCTTTGCCAGATTTAAAAATTGAGAGGCTTGATGAAGGCGTTTATGTTCATACTTCGTTTGAAGAAGTTAACGGTTGGGGTGTTGTTCCTAAACACGGCTTGGTGGTTCTTGTAAATACTGAGGCCTATCTGATTGACACTCCATTTACGGCTAAAGATACTGAAAAGTTAGTCACTTGGTTTGTGGGACGCGGCTATAAAATAAAAGGCAGTATTTCCTCTCATTTTCATAGCGACAGCACGGGCGGAATAGAGTGGCTTAATTCTCAATCTATCCCCACGTATGCATCTGAATTAACAAATGAACTTCTTAAAAAAGACGGTAAGGTACAAGCTAAAAATTCATTTGGCGGAGTTAGCTATTGGCTAGTTAAGAATAAGATTGAAGTTTTTTATCCTGGTCCAGGGCACACTCCAGATAACGTAGTGGTTTGGCTACCTGAAAATAGAGTTTTGTTCGGTGGTTGTTTTGTTAAACCGTACGGTCTTGGTAATTTGGGTGACGCAAATTTAGAAGCTTGGCCAAAGTCCGCCAAATTATTAATGTCCAAATATGGTAAGGCAAAACTGGTTGTTCCAAGTCACAGTGAAGTTGGAGACGCATCACTCTTGAAGCGAACATTAGAACATGCGGTTAAAGGGTTAAATGAAAGTAAAAAACCATCAAAACCAAGTAACTAA</t>
  </si>
  <si>
    <t>IMP-29</t>
  </si>
  <si>
    <t>HQ438058</t>
  </si>
  <si>
    <t>ATGAGCAAGTTATTTGTATTCCTTATTTTTTTGTTTTGTAGCATTACTGCCGCAGCAGAGTCTTTGCCAGATTTAAAAATTGAGAAGCTCGACGAAGGCGTTTATGTTCATACTTCGTTTGAAGAAGTTAACGGTTGGGGTGTTGTTCCTAAACATGGCTTGGTGGTTCTTGTAAATACTGAGGCCTATCTGATTGACACTCCATTTACGGCTAAAGATACTGAAAAGTTAGTCACTTGGTTTGTGGAACGCGGCTATAAAATAAAAGGCAGTATTTCCTCTCATTTTCATAGCGACAGCACAGGCGGAATAGAGTGGCTTAATTCTCAATCTATCCCCACGTATGCATCTGAATTAACAAATGAACTTCTTAAAAAAGGCGGTAAAGTACAAGCTAAAAATTCATTTAGCGGAGTTAGCTATTGGCTAGTTAAGAAAAAGATTGAAGTTTTTTATCCTGGTCCAGGGCACACTCCAGATAACGTAGTGGTTTGGCTACCTGAAAATAGAGTTTTGTTCGGTGGTTGTTTTGTTAAACCGTACGGTCTTGGAAATCTCGATGACGCAAATGTTGAAGCATGGCCACATTCTGCTGAAATATTAATGTCTAGGTATGGTAATGCAAAACTGGTTGTTCCAAGCCATAGTGACATCGGAAATGCGTCGCTCTTGAAGCTTACATGGGAGCAGGCTGTTAAAGGGCTAAAAGAAAGTAAAAAACCATCACAGCCAAGTAACTAA</t>
  </si>
  <si>
    <t>IMP-30</t>
  </si>
  <si>
    <t>DQ522237</t>
  </si>
  <si>
    <t>ATGAGCAAGTTATCTGTATTCTTTATATTTTTGTTTTGCAGCATTGCTACCGCAGCAGAGTCTTTGCCAGATTTAAAAATTGAAAAGCTTGATGAAGGCGTTTATGTTCATACTTCGTTTA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t>
  </si>
  <si>
    <t>IMP-31</t>
  </si>
  <si>
    <t>KF148593</t>
  </si>
  <si>
    <t>ATGAAAAAAATATTTGTGTTATTTGTATTTTTGTTTTGCAGTATTACTGCCGCCGGAGAGTCTTTGCCTGATATAAAAATTGAGAAACTTGACGAAGATGTTTATGTTCATACTTCTTTTGAAAAGATAACCGGCTGGGGTGTTATTACTAAACACGGCTTGGTGGTTCTTGTAAATACTGATGCCTATATAATTGACACTCCATTTACAGCTAAAGATACTGAAAAATTAGTCCGCTGGTTTGTGGGGCGTGGTTATAAAATCAAAGGCAGTATTTCCTCACATTTTCATAGCGATAGCGCAGGTGGAATTGAGTGGCTTAATTCTCAATCTATCCCCACATATGCATCTAAATTAACAAATGAGCTTCTTAAAAAGAACGGTAATGCGCAAGCCGAAAACTCATTTAGTGGCGTTAGCTATTGGCTAGTTAAACATAAAATTGAAGTTTTCTATCCAGGACCAGGGCACACTCAGGATAATGTAGTGGTTTGGTTGCCTGAAAAGAAAATTTTATTTGGCGGTTGTTTTATTAAGCCGGACGGTCTTGGTTATTTGGGAGACGCAAATCTAGAAGCATGGCCTAAGTCCGCAGAAACATTAATGTCTAAGTATGGTAATGCAAAACTGGTTGTTTCGAGTCATAGTGAAATTGGGGGCGCATCACTATTGAAGCGCACTTGGGAGCAGGCTGTTAAGGGGCTAAAAGAAAGTAAAAACCATCACAGCCCCAAATAA</t>
  </si>
  <si>
    <t>IMP-32</t>
  </si>
  <si>
    <t>JQ002629</t>
  </si>
  <si>
    <t>ATGAAAAAATTATTTGTTTTATGTGTATTCTTCTTCTGCAACATTGCAGTTGCAGAAGAATCTTTGCCTGATTTAAAAATTGAGAAGCTTGAAGAAGGCGTTTATGTTCATACTTCGTTTGAAGAAGTTAAAGGTTGGAGTGTGGTCACTAAACACGGTTTGGTGGTTCTTGTGAAAAATGACGCCTATCTGATTGATACTCCAATTACTGCTAAAGATACTGAAAAATTAGTCAATTGGTTTGTTGAGCGGGGCTATAAAATCAAAGGCAGTATTTCCACACATTTCCATGGTGACAGTACGGCTGGAATAGAGTGGCTTAATTCTCAATCTATCCCCACATATGCTTCTGAATTAACAAATGAACTTCTTAAAAAAGACAATAAGGTACAAGCTAAACACTCTTTTTATGGGGTTAGTTATTCACTAATA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t>
  </si>
  <si>
    <t>IMP-33</t>
  </si>
  <si>
    <t>JN848782</t>
  </si>
  <si>
    <t>ATGAAGAAATTATTTGTTTTATGTGTATGCTTCTTTTGTAGCATTACTGCCGCAGGATCGTCTTTACCTGATTTAAAAATTGAGAAGCTTGAAGAAGGTGTTTTTGTTCATACATCGTTCGAAGAAGTTAACGGTTGGGGGGTTGTTACTAAACACGGTTTGGTGGTGCTTGTAAACACAGACGCCTATCTAATTGACACTCCATTTACTGCTACAGACACTGAAAAATTAGTCAATTGGTTTGTGGAGCGCGGCTATAAAATCAAAGGCACTATTTCATCACATTTCCATAGCGACAGCACAGGAGGAATAGAGTGGCTTAATTCTCAATCTATTCCCACGTATGCATCTGAATTAACAAATGAACTTTTGAAAAAATCCGGTAAGGTACAAGCTAAATATTCATTTAGCGAAGTTAGCTATTGGCTAGTTAAAAATAAAATTGAAGTTTTTTATCCTGGCCCAGGTCACACTCAAGATAACCTAGTGGTTTGGTTGCCTGAAAGTAAAATTTTATTCGGTGGTTGCTTTGTTAAACCTCACGGTCTTGGCAATTTAGGTGACGCAAATTTAGAAGCTTGGCCAAAGTCCGCCAAAATATTAATGTCTAAATATGGCAAAGCAAAGCTTGTTGTTTCAAGTCATAGTGAGAAAGGGGACGCATCACTATTGAAACGTACATGGGAACAAGCTCTTAAAGGGCTTAAAGAAAGTAAAAAAACATCATCACCAAGTAACTAA</t>
  </si>
  <si>
    <t>IMP-34</t>
  </si>
  <si>
    <t>AB715422</t>
  </si>
  <si>
    <t>ATGAGCAAGTTATCTGTATTCTTTATATTTTTGTTTTGCAGCATTGCTACCGCAGCAGAGTCTTTGCCAGATTTAAAAATTGAAAAGCTTGATGAAGGCGTTTATGTTCATACTTCGTTTGAAGAAGTTAACGGGTGGGGCGTTGTTCCTAAACATGGTTTGGTGGTTCTTGTAAATGCTGAGGCTTATTTAATTGACACTCCATTTACGGCTAAAGATACTGAAAAGTTAGTCACTTGGTTTGTGGAGCGTGGCTATAAAATAAAAGGCAGTATTTCCTCTCATTTTCATAGCGACAGCACGGGCGGAATAGGGTGGCTTAATTCTCGATCTATCCCCACGTATGCATCTGAATTAACAAATGAACTGCTTAAAAAAGACGGTAAGGTTCAAGCCACAAATTCATTTAGCGGAGTTAACTATTGGCTAGTTAAAAATAAAATTGAAGTTTTTTATCCAGGCCCGGGACACACTCCAGATAACGTAGTGGTTTGGCTGCCTGAAAGGAAAATATTATTCGGTGGTTGTTTTATTAAACCGTACGGTTTAGGCAATTTGGGTGACGCAAATATAGAAGCTTGGCCAAAGTCCGCCAAATTATTAAAGTCCAAATATGGTAAGGCAAAACTGGTTGTTCCAAGTCACAGTGAAGTTGGAGACGCATCACTCTTGAAACTTACATTAGAGCAGGCGGTTAAAGGATTAAACGAAAGTAAAAAACCATCAAAACCAAGCAACTAA</t>
  </si>
  <si>
    <t>IMP-35</t>
  </si>
  <si>
    <t>JF816544</t>
  </si>
  <si>
    <t>ATGAAAAAAATATTTGTGTTATTTGTATTTTTGTTTTGCAGTATTACTGCCGCCGGAGAGTCTTTGCCTGATATAAAAATTGAGAAACTTGACGAAGATGTTTATGTTCATACTTCTTTTGAAGAAGATAACGGCTGGGGTGTTATTACTAAACACGGCTTGGTGGTTCTTGTAAATACTGATGCCTATATAATTGACACTCCATTTACAGCTAAAGATACTGAAAAATTAGTCCGCTGGTTTGTGGGGCGTGGTTATAAAATCAAAGGCAGTATTTCCTCACATTTTCATAGCGATAGCGCAGGTGGAATTGAGTGGCTTAATTCTCAATCTATCCCCACATATGCATCTAAATTAACAAATGAGCTTCTTAAAAAGAACGGTAATGCGCAAGCCGAAAACTCATTTAGTGGCGTTAGCTATTGGCTAGTTAAACATAAAATTGAAGTTTTCTATCCAGGACCAGGGCACACTCAGGATAATGTAGTGGTTTGGTTGCCTGAAAAGAAAATTTTATTTGGCGGTTGTTTTATTAAGCCGGACGGTCTTGGTTATTTGGGAGACGCAAATCTAGAAGCATGGCCTAAGTCCGCAGAAACATTAATGTCTAAGTATGGTAATGCAAAACTGGTTGTTTCGAGTCATAGTGAAATTGGGGGCGCATCACTATTGAAGCGCACTTGGGAGCAGGCTGTTAAGGGGCTAAAAGAAAGTAAAAAACCATCACAGCCAAATAACTAA</t>
  </si>
  <si>
    <t>IMP-37</t>
  </si>
  <si>
    <t>JX131372</t>
  </si>
  <si>
    <t>ATGAAGAAATTATTTGTTTTATGTGTATGCTTCTTTTGTAGCATTACTGCCGCAGGAGCGGCTTTACCTGATTTAAAAATCGAGAAGCTTGAAGAAGGTGTTTTTGTTCATACATCGTTCGAAGAGGTTAACGGTTGGGGGGTTGTTACTAAACACGGTTTAGTGGTGCTTGTAAACACAGACGCCTATCTAATTGACACTCCATTTACTGCTACAGACACTGAAAAATTAGTCAATTGGTTTGTGGAGCGCGGCTATGAAATCAAAGGCACTATTTCATCACATTTCCATAGCGACAGCACAGGAGGAATAGAGTGGCTTAATTCTCAATCTATTCCCACGTATGCATCTGAATTAACAAATGAACTTTTGAAAAAATCCGGTAAGGTACAAGCTAAATATTCATTTAGCGAAGTTAGCTATTGGCTAGTTAAAAATAAAATTGAAGTTTTCTACCCTGGCCCAGGTCACACTCAAGATAACCTAGTGGTTTGGTTGCCTGAAAGTAAAATTTTATTCGGTGGTTGCTTTATTAAACCTCACGGTCTTGGCAATTTAGGTGACGCAAATTTAGAAGCTTGGCCAAAGTCCGCCAAAATATTAATGTCTAAATATGGCAAAGCAAAGCTTGTTGTTTCAAGTCATAGTGAAAAAGGGGACGCATCACTAATGAAACGTACATGGGAACAAGCCCTTAAAGGGCTTAAAGAAAGTAAAAAAACATCATCACAAAGTACAGCATCGTGA</t>
  </si>
  <si>
    <t>IMP-38</t>
  </si>
  <si>
    <t>HQ875573</t>
  </si>
  <si>
    <t>ATGAGCAAGTTATCTGTATTCTTTATATTTTTGTTTTGTAGCATTGCTACCGCAGCAGAGCCTTTGCCAGATTTAAAAATTGAAAAACTTGATGAAGGCGTTTATGTTCATACTTCGTTTGAAGAAGTTAACGGGTGGGGCGTTG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GGTCACAGTGAAGCTGGAGACGCATCACTCTTGAAACTTACATTAGAGCAGGCGGTTAAAGGGTTAAACGAAAGTAAAAAACCATCAAAACTAAGCAACTAA</t>
  </si>
  <si>
    <t>IMP-40</t>
  </si>
  <si>
    <t>AB753457</t>
  </si>
  <si>
    <t>ATGAGCAAGTTATCTGTATTCTTTATATTTTTGTTTTGCAGCATTGCTACCGCAGCAGAGTCTTTGCCAGATTTAAAAATTGAAAAGCTTGATGAAGGCGTTTATGTTCATACTTCGTTTGAAGAAGTTAACGGGTGGGGCGTTTTTCCTAAACATGGTTTGGTGGTTCTTGTAAATGCTGAGGCTTACCTAATTGACACTCCATC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t>
  </si>
  <si>
    <t>IMP-41</t>
  </si>
  <si>
    <t>AB753458</t>
  </si>
  <si>
    <t>ATGAAAAAACTATTTGTTTTATGTATATTTTTGTTTTGTAGCATTACTGCCGCAGGAGCGTCTTTGCCTGATTTAAAAATTGAGAAGCTTGAAGAGGGTGTTTATGTTCATACATCGTTTGAAGAAGTTAACGGCTGGGGTGTTTT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t>
  </si>
  <si>
    <t>IMP-42</t>
  </si>
  <si>
    <t>AB753456</t>
  </si>
  <si>
    <t>ATGAGCAAGTTATCTGTATTCTTTATATTTTTGTTTTGCAGCATTGCTACCGCAGCAGAGTCTTTGCCAGATTTAAAAATTGAAAAGCTTGATGAAGGCGTTTATGTTCATACTTCGTTTGAAGAAGTTAACA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t>
  </si>
  <si>
    <t>IMP-43</t>
  </si>
  <si>
    <t>AB777500</t>
  </si>
  <si>
    <t>ATGAAAAAGTTATCAGTATTCTTTATGTTTTTGTTTTGTAGCATTGCTGCCTCAGGAGAGGCTTTGCCAGATTTAAAAATTGAGAAGCTTGACGAAGGCGTTTATGTTCATACTTCGTTTGAGGAAGTTAACGGCTGGGGCGTGT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AGTCACAGTGAAGTTGGAGATGCATCACTCTTGAAACGTACATTAGAACAGGCTGTTAAAGGATTAAACGAAAGTAAAAAGCTATCAAAACCAAGTAACTAA</t>
  </si>
  <si>
    <t>IMP-44</t>
  </si>
  <si>
    <t>AB777501</t>
  </si>
  <si>
    <t>ATGAAAAAACTATTTGTTTTATGTATATTTTTGTTTTGTAGCATTACTGCCGCAGGAGCGTCTTTGCCTGATTTAAAAATTGAGAAGCTTGAAGAGGGTGTTTATGTTCATACATCGTTTGAAGAAGTTAACGGCTGGGGTGTTTTTTCTAAACACGGTTTGGTGGTTCTTGTAAATACTGACGCCTATCTGATTGACACTCCATC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t>
  </si>
  <si>
    <t>IND</t>
  </si>
  <si>
    <t>IND-1</t>
  </si>
  <si>
    <t>AF099139</t>
  </si>
  <si>
    <t>ATGAAAAAAAGCATCCGTTTTTTTATTGTTTCGATATTGTTGAGCCCTTTTGCAAGTGCACAGGTAAAAGATTTTGTAATAGAACCACCCATCAAAAATAACCTGCATATTTATAAAACTTTTGGAGTATTTGGTGGTAAAGAATATTCTGCAAATTCAATGTATCTGGTTACTAAAAAAGGAGTTGTTCTCTTTGATGTTCCATGGGAAAAAATACAGTACCAAAGCCTCATGGATACCATTAAAAAACGTCATAATTTACCGGTTGTAGCGGTATTTGCCACACACTCCCATGATGACCGCGCCGGTGACCTTAGTTTTTTCAATAATAAAGGGATTAAAACATATGCAACTGCCAAAACCAACGAGTTCTTGAAAAAAGACGGAAAAGCAACATCCACAGAAATCATCAAAACCGGAAAACCGTACCGCATTGGCGGAGAAGAATTTGTGGTAGATTTTCTTGGTGAAGGGCATACTGCTGATAATGTAGTGGTATGGTTCCCTAAATACAATGTATTGGATGGTGGCTGTCTTGTAAAAAGTAATTCAGCTACTGATTTAGGATATATTAAGGAAGCCAATGTAGAACAGTGGCCCAAAACTATAAATAAATTAAAAGCCAAATATTCTAAAGCAACATTAATTATTCCGGGACATGATGAATGGAAAGGCGGTGGACATGTTGAACACACTTTAGAACTTCTGAATAAAAAATAG</t>
  </si>
  <si>
    <t>IND-2</t>
  </si>
  <si>
    <t>AF219127</t>
  </si>
  <si>
    <t>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CGATCTAAGCTTTTACAATCAAAAAGGAATTAAAACATATGCGACCGCCAAGACCAATGAACTGTTGAAAAAAGACGGAAAAGCAACCTCAACCGAAATTATAAAAACAGGAAAACCTTACAAAATTGGTGGTGAAGAATTTATGGTAGACTTTCTTGGAGAAGGACATACAGTTGATAATGTTGTTGTATGGTTCCCCAAATATAAAGTACTGGACGGAGGATGTCTTGTAAAAAGCAGGACAGCCACTGACCTGGGATATACAGGTGAAGCAAACGTAAAACAATGGCCGGAAACCATGCGAAAACTAAAAACGAAATATGCTCAGGCCACTCTGGTAATCCCGGGACACGACGAATGGAAAGGCGGTGGCCATGTACAGCATACTCTGGATCTTCTGGATAAGAATAAAAAGCCGGAATAA</t>
  </si>
  <si>
    <t>IND-2a</t>
  </si>
  <si>
    <t>AF219130</t>
  </si>
  <si>
    <t>ATGAAAAAAAGTATTCAGCTTTTGATGATGTCAATGTTTTTAAGCCCATTGATCAATGCCCAGGTTAAAGATTTTGTAATTGAGCCGCCTGTTAAACCCAACCTGTATCTTTATAAAAGTTTCGGAGTTTTCGGGGGTAAAGAATATTCTGCCAATGCTGTATATCTTACCACTAAGAAAGGAGTTGTCTTATTTGATGTCCCATGGCAAAAGGAACAATATCAAACCCTTATGGACACTATACAAAAGCGTCATCACCTTCCTGTAATTGCTGTATTTGCCACCCACTCTCATGATGACAGAGCGGGCGATCTAAGCTTTTACAATCAAAAAGGAATTAAAACATATGCGACCGCCAAGACCAATGAACTGTTGAAAAAAGACGGAAAAGCAACCTCAACCGAAATTATAAAAACAGGAAAACCTTACAAAATTGGTGGTGAAGAATTTATGGTAGACTTTCTTGGAGAAGGACATACAGTTGATAATGTTGTTGTATGGTTCCCCAAATATAAAGTACTGGACGGAGGATGTCTTGTAAAAAGCAGGACAGCCACTGACCTGGGATATACCGGTGAAGCAAACGTAAAACAATGGCCGGAAACCATGCGAAAACTAAAAACGAAATATGCTCAGGCCACTCTGGTAATCCCGGGACACGAGGAATGGAAAGGCGGTGGCCATGTACAGCATACTCTGGATCTTCTGGATAAGAATAAAAAGCCGGAATAA</t>
  </si>
  <si>
    <t>IND-3</t>
  </si>
  <si>
    <t>AF219131</t>
  </si>
  <si>
    <t>ATGAAAAAAAGAATTCAGTTCTTTATGGTTTCAATGATGCTAAGTTCATTATTCAGTGCCCAGGTAAAAGATTTTGTCATCGAACCACCGATTAAAAAGAATTTACATATTTACAAAACTTTTGGTGTATTCGGAGGTAAAGAATATTCTGCCAATTCAGTATATCTTGTTACCCAAAAAGGAGTTGTCTTATTTGACGTCCCGTGGGAAAAGGTACAGTACCAAAGCCTGATGGATACCATCCAAAAACGCCACAATTTACCCGTAATAGCTGTGTTTGCCACTCACTCCCATGATGACCGTGCCGGAGATCTGAGCTTTTTTAACAACAAAGGAATTAAAACCTACGCTACTTCCAAAACCAATGAATTCCTGAAAAAAGACGGAAAAGCAACATCCACAGAGATCATTAAGACCGGAAAGCCATATCGCATAGGAGGTGAGGAATTTGTGGTTGATTTTCTTGGAGAAGGGCATACTGCTGATAATGTAGTGGTATGGTTTCCCAAATACAACGTCCTGGATGGCGGATGCCTTGTAAAAAGTAAAGCTGCAACCGATCTTGGATATATTAAGGAAGCCAATGTAGAGCAATGGCCCAAGACCATCAATAAACTGAAATCCAAATATTCAAAAGCAAGCCTGGTTATTCCCGGACATGATGAATGGAAAGGTGGAGGCCATGTAAAACATACTCTTGAACTTCTTAACAAAAAATAA</t>
  </si>
  <si>
    <t>IND-4</t>
  </si>
  <si>
    <t>AF219135</t>
  </si>
  <si>
    <t>ATGAGGAAAAATGTTAGGATTTTTACTGTGTTGTCTCTGTTCTTAATTAATTTTTTTAATGCGCAGGCCCGTGACTTTGTAATTGAGCAGCCTTTTGGCAAACAACTTTATCTGTATAAAACCTTCGGAGTTTTTGACGGCAAAGAATATTCAACCAATGCGCTTTATCTGGTCACTAAAAAAGGAGTAGTCCTTTTTGATGTCCCATGGCAGAAAACCCAGTATCAAAGTCTTATGGATACGATAAAGAAACGTCATAACTTACCGGTGATCGCTGTATTTGCAACACATTCACACTCAGACAGAGCCGGAGACCTGAGTTTTTACAATAAAAAAGGCATCCCGACCTATGCCACGGCCAAAACCAATGAACTGCTGAAGAAAGAAGGAAAAGCAACTTCCAGTAAATTAACAAAGATTGGAAAGAAATATAAAATAGGCGGTGAAGAATTCACTGTAGACTTCTTAGGTGAAGGTCACACAGCAGATAACGTGGTGGTTTGGTTTCCAAAATATAACGTCCTGGACGGTGGCTGCTTAGTGAAAAGCAGTGCAGCAGTTGATCTTGGATATACAGGAGAAGCTAATGTAGAACAATGGCCGGCAACCATGAAAAAGCTGCAGGCTAAATACCCCTCCACTGCAAAGGTAATTCCGGGACACGACGAGTGGAAAGGCAACGACCATGTAAAACATACACTGGAGCTTTTAGATCAACAAAAACAGTAG</t>
  </si>
  <si>
    <t>IND-5</t>
  </si>
  <si>
    <t>AY504627</t>
  </si>
  <si>
    <t>ATGAAAAAAAGAATTCAGTTCTTTATGGTTTCAATGATGCTTGCTCCAATGTTTAATGCGCAGGTAAAGGATTTTGTAATTGAGCCACCCATTAAAAATAACTTACATATTTATAAAACATTTGGAGTATTTGGTGGTAAAGAATATTCTGCCAACTCAGTATATCTTGTCACTAAAAAAGGAGTCGTTTTATTTGATGTTCCCTGGGAAAAAGCACAATACCAAAGCCTGATGGATACAATCAAAAAACGTCATAACCTACCGGTTATTGCTGTATTTGCTACGCATTCCCATGATGACCGCGCTGGAGATCTAAGCTTTTTCAATAATAAAGGGATTAAAACCTATGCTACCAGCAAAACCAATGAGTTTTTGAAAAAAGACGGAAAAGCAACATCCACTGAAATCATAAAAACAGGAAAGCCTTACCGCATTGGAGGCGAAGAATTTACTGTTGATTTTCTGGGTGAAGGGCATACTGCTGATAATGTAGTGGTATGGTTTCCAAAATACAATGTACTGGATGGTGGTTGTCTGGTAAAAAGTAATTCAGCTACTGATTTAGGATATATTAAAGAAGCCAATGTGGAACAATGGCCAATAACCATAGATAAACTGAAGGCTAAATATTCAAAGGCAACATTGATTATTCCAGGACATGATGACTGGAAAGGCGGAGGACATGTTGAGCACACTCTTGAACTTCTTAACAAAAAATAA</t>
  </si>
  <si>
    <t>IND-7</t>
  </si>
  <si>
    <t>AB529520</t>
  </si>
  <si>
    <t>ATGAAAAAAAGCATCCGTTTTTTTATTGTTTCGATATTGTTGAGCCCTTTTGCAAGTGCGCAGGTAAAAGATTTTGTAATAGAACCACCCATCAAAAATAACCTGCATATTTATAAAACTTTTGGAGTATTTGGTGGTAAAGAATATTCTGCAAATTCAATGTATCTGGTTACTAAAAAAGGAGTTGTTCTCTTTGACGTTCCATGGGAAAAAGTACAGTACCAAAGCCTCATGGATACCATTAAAAAACGTCATAATTTACCGGTTGTAGCGGTATTTGCCACACACTCCCATGATGACCGCGCCGGTGACCTTAGCTTTTTCAATAATAAAGGGATTAAAACATATGCAACTGCCAAAACCAACGAGTTCTTGAAAAAAGACGGAAAAGCAACATCCACAGAAATCATCAAAACCGGAAAACCGTACCGCATTGGCGGAGAAGAATTTGTGGTAGATTTTCTTGGTGAAGGGCATACTGCTGATAATGTAGTGGTATGGTTCCCTAAATACAATGTATTGGATGGTGGCTGTCTTGTAAAAAGTAATTCAGCTACTGATTTAGGATATATTAAGGAAGCCAATGTAGAACAGTGGCCCAAAACTATAAATAAATTAAAAGCCAAATATTCTAAAGCAACATTAATTATTCCGGGACATGATGAATGGAAAGGCGGTGGACATGTTGAACACACTTTAGAACTTCTGAATAAAAAATAG</t>
  </si>
  <si>
    <t>IND-8</t>
  </si>
  <si>
    <t>GU186044</t>
  </si>
  <si>
    <t>ATGAAAAAAAGCATTCAATTTTTTATTGTTTCCATGTTGTTGAGCCCTTTTGCCAATTCACAGGTAAAAGATTTTGTAATTGAGCCACCTATTAAATCCAATCTATATATTTACAAGACTTTTGGAGTATTCGGAGGTAAAGAATATTCTGCCAATGCAGCCTATCTTAAGACTAAAAAAGGTGTAATTCTGTTTGATGTACCCTGGGAAAAAGTACAGTATCAAAGCCTGATGGATACCATCAAAAAACGTCATAACTTACCGGTAATTGCCGTATTTGCTACGCATTCCCATGATGACCGTGCAGGAGACTTAAGCTTTTTCAATAATAAAGGCATTAAGACGTATGCTACCCTGAAAACCAATGAGTTTCTGAAGAAAGATGGAAAAGCAACATCCACAGAGATCATCCAAACCGGAAAACCTTATCACATTGGCGGAGAAGAATTTGTGGTCGATTTTCTTGGTGAAGGACATACTGCTGATAATGTAGTGGTATGGTTTCCAAAATATAATGTTTTGGATGGCGGATGTCTTGTAAAAAGTAATTCTGCTACTGACTTAGGATACATTAAAGAAGCCAATGTAGAACAATGGCCCAAGACGATGAATAAATTAAAAACCAAATATTCAAAAGCCACATTAATTATTCCCGGGCATGATGAATGGAAAGGGGGTGGACATGTTGAACACACTTTAGAGCTTTTGAACAAAAAATAA</t>
  </si>
  <si>
    <t>IND-9</t>
  </si>
  <si>
    <t>GU186045</t>
  </si>
  <si>
    <t>ATGAAAAAAAGCATACAGTTTTTTATTGTTTCCCTATTATTAAGTCCGTTTGCTAATGCTCAGGTAAAGGATTTTGTAATAGAACCTCCTATCAGCAAGAACTTATATATTTATAAAACTTTTGGTGTATTCGGAGGAAAAGAATATTCTGCCAACGCTGTTTACCTTGTCACAAAAAAAGGAGTAGTCCTGTTTGATGTTCCCTGGGAAAAAGTTCAGTACCAAAGCTTGATGGATACCATAAAAAAACGTCATAATTTACCTGTAGTGGCAGTATTTGCTACCCATTCTCATGATGACAGAGCCGGAGATTTAAGCTTCTTCAACAAAAAAGGGATTAAGACCTATGCCACGGCAAAAACCAATGAGTTATTGAAAAAAGAAGGTAAAGCGGTGTCCAGCAATATTATAAATACAGGGAAAGCTTATCATATAGGCGGAGAAGAATTTGTGGTTGATTTTATTGGAGAAGGACATACCGTAGATAATGTAGTGGTATGGTTTCCAAAATATAAAGTTCTTGATGGCGGCTGCTTAGTAAAAAGTACTTCTGCAACAGATTTAGGATATATCAAGGAAGCAAACGTTGAACAATGGCCACAAACTATGAATACTTTAAAATCCAAATACTCTCAGGCAACCTTAATCATTCCGGGACATGACGAATGGAAAGGCGGCGGACATGTAGAACATACATTAGAGCTTTTGAATAAAAAATAA</t>
  </si>
  <si>
    <t>IND-11</t>
  </si>
  <si>
    <t>HM245379</t>
  </si>
  <si>
    <t>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TGATCTAAGCTTTTACAATCAAAAAGGAATTAAAACATATGCGACCGCCAAGACCAATGAACTGTTGAAAAAAGACGGAAAAGCAACCTCAACCGAAATTATAAAAACAGGAAAACCTTACAAAATTGGTGGTGAAGAATTTATGGTAGACTTTCTTGGAGAAGGACATACAGTTGATAATGTTGTTGTATGGTTCCCCAAATATAAAGTACTGGACGGAGGATGTCTTGTAAAAAGCAGGACAGCCACTGACCTGGGATATACCGGTGAAGCAAATGTAAAACAATGGCCGGAAACCATGCGAAAACTAAAAACGAAATATGCTCATGCCACTCTGGTAATCCCGGGACACGACGAATGGAAAGGCGGTGGCCATGTACAGCATACTCTGGATCTTCTGGATAAGAATAAAAAGCCGGAATAA</t>
  </si>
  <si>
    <t>IND-12</t>
  </si>
  <si>
    <t>HM245380</t>
  </si>
  <si>
    <t>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TGATCTAAGCTTTTACAATCAAAAAGGAATTAAAACATATGCGACCGCCAAGACCAATGAACTGTTGAAAAAAGACGGAAAAGCAACCTCAACCGAAATTATAAAAACAGGAAAACCTTACAAAATTGGTGGTGAAGAATTTATGGTAGACTTTCTTGGAGAAGGACATACAGTTGATAATGTTGTTGTATGGTTCCCCAAATATAAAGTACTGGACGGAGGATGTCTTGTAAAAAGCAGGACAGCCACTGACCTGGGATATACCGGTGAAGCAAATGTAAAACAATGGCCGGAAACCATGCGAAAACTAAAAACGAAATATGCTCAGGCCACTCTGGTAATCCCGGGACACGACGAATGGAAAGGCGGTGGCCATGTACAGCATTCTCTGGATCTTCTGGATAAGAATAAAAAGCCGGAATAA</t>
  </si>
  <si>
    <t>IND-14</t>
  </si>
  <si>
    <t>HM367709</t>
  </si>
  <si>
    <t>ATGAAAAAAAGAATTCAGTTCTTTATGGTTTCAATGATGCTAAGTCCATTATTCAGTGCCCAGGTAAAAGATTTTGTCATCGAACCACCGATTAAAAAGAATTTACATATTTACAAAACTTTTGGTGTATTCGGAGGTAAAGAATATTCTGCCAATTCAGTATATCTTGTTACCCAAAAAGGAGTTGTCTTATTTGATGTTCCGTGGGAAAAGGTACAGTACCAAAGCCTGATGGATACCATCCAAAAACGCCACAATTTACCCGTAATAGCGGTGTTTGCCACTCACTCCCATGATGACCGTGCCGGAGATCTGAGCTTTTTTAACAACAAAGGAATTAAAACCTACGCTACTGCCAAAACCAATGAGTTCCTGAAAAAAGACGGAAAAGCAACATCCACAGAGATCATTAAGACCGGAAAACCTTATCGCATAGGAGGTGAGGAATTTGTGGTTGATTTTCTTGGAGAAGGGCATACTGCTGATAATGTAGTGGTATGGTTTCCCAAATATAACGTCCTGGATGGCGGATGCCTTGTAAAAAGTAAAGCTGCAACCGATCTTGGATATATTAAGGAAGCCAATGTAGAGCAATGGCCCAAGACCATCAATAAACTGAAATCCAAATATTCAAAAGCAAGCCTGGTTATTCCCGGACATGATGAATGGAAAGGTGGAGGCCATATAGAGCATACTCTTGAACTTCTTAACAAAAAATAA</t>
  </si>
  <si>
    <t>IND-15</t>
  </si>
  <si>
    <t>AB563173</t>
  </si>
  <si>
    <t>ATGAAAAAAAGTATTCAGCTTTTGATGATGTCAATGTTTTTAAGCCCATTGATCAATGCCCAGGTTAAAGATTTTGTAATTGAGCCGCCTGTTAAACCCAACCTGTATCTTTATAAAAGTTTCGGAGTTTTCGGGGGTAAAGAATATTCTGCCAATGCTGTATATCTTACCACTAAGAAAGGAGTGGTCTTATTTGATGTCCCATGGCAAAAGGAACAATATCAAACCCTTATGGACACTATACAAAAGCGTCATCACCTTCCTGTAATTGCTGTATTTGCCACCCACTCTCATGATGACAGAGCGGGCGATCTAAGCTTTTACAATCAAAAAGGAATTAAAACATATGCGACCGCCAAGACCAATGAACTGTTGAAAAAAGACGGAAAAGCAACCTCAACCGAAATTATAAAAACAGGAAAACCTTACAAAATTGGTGGTGAAGAATTTATGGTAGACTTTCTTGGAGAAGGACATACAGTTGATAATGTTGTTGTACGGTTCCCCAAATATAAAGTACTGGACGGAGGATGTCTTGTAAAAAGCAGGACAGCCACTGACCTGGGATATACCGGTGAAGCAAACGTAAAACAATGGCCGGAAACCATGCGAAAACTAAAAATGAAATATGCTCAGGCTACTCTGGTAATCCCGGGACACGACGAATGGAAAGGCGGTGGTCATGTACAGCATACTCTGGATCTTCTGGATAAGAATAAAAAGCCGGAATAA</t>
  </si>
  <si>
    <t>JOHN</t>
  </si>
  <si>
    <t>JOHN-1</t>
  </si>
  <si>
    <t>AY028464</t>
  </si>
  <si>
    <t>ATGCGAAAATTAGCTTCGATAATTTTATTCTTAGCCGCGGTTTCAAATAGTTTGGGACAATCTAAGAATTCGCCATTACAAATAAGTCATCTTACAGGTGACTTTTATGTTTATAGAACTTTTAATGATTACAAAGGAACTAAGATTTCTGCCAATGCTATGTATGTTGTTACAGATAAAGGCGTTGTGCTTTTTGATGCGCCTTGGGATAAAACACAGTTTCAGCCGTTATTAGACAGCATAAAAGCAAAACACAATAAAGAGGTTGTGATGCTTTTTGGCACGCATTCTCATGAAGATCGTGCAGGAGGATTTGATTTTTACAAGAAAAAAGGAATCAAAACGTACTCAATTAAACTGACTGATGATATTCTTAAAAAGAATAAGGAACCAAGAGCAGAATTTATAATTTCAAATGATACAACATTTACTGTTGGAAATCATACTTTTGAAGTTTATTACCCAGGAAAAGGACATGCTCCTGATAATATTGTAGCATGGTTTAAAAAAGAGAAAATTCTTTACGGAGGCTGTTTTGTAAAAAGTGCAGAAGCATTAGATTTAGGTTATCTGGGTGATGCTGATGTTAAAGAATGGCAGAAATCTATAAAAAAAGTGCAGGCAAAATTCAAAAAACCGGATTATATAATTTCGGGACATGATGACTGGACTAGTAAAGAATCTTTAAATCATACTTTGAAATTGGTTGACGAGTATTTGGCTCAAAAATCTGCCGGAAAAAAGTAA</t>
  </si>
  <si>
    <t>KPC</t>
  </si>
  <si>
    <t>KPC-2</t>
  </si>
  <si>
    <t>AY034847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</si>
  <si>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</si>
  <si>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KPC-3</t>
  </si>
  <si>
    <t>AF395881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</si>
  <si>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t>
  </si>
  <si>
    <t>KPC-5</t>
  </si>
  <si>
    <t>EU400222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</si>
  <si>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</si>
  <si>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KPC-6</t>
  </si>
  <si>
    <t>EU555534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</si>
  <si>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CACAGCGAGGCCGTCATCGCCGCTGCGGCTAGACTCGCGCTCGAGGGATTGGGCGTCAACGGGCAGTAA</t>
  </si>
  <si>
    <t>KPC-7</t>
  </si>
  <si>
    <t>EU729727</t>
  </si>
  <si>
    <t>ATGTCACTGTATCGCCGTCTAGTTCTGCTGTCTTGTCTCTCATGGCCGCTGGCTGGCTTTTCTGCCACCGCGCTGACCAACCTCGTCGCGGAACCATTCGCTAAACTCGAACAGGACTTTGGCGGCTCCATCGGTGTGTACGCGATA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t>
  </si>
  <si>
    <t>KPC-8</t>
  </si>
  <si>
    <t>FJ234412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</si>
  <si>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TACAGCGAGGCCGTCATCGCCGCTGCGGCTAGACTCGCGCTCGAGGGATTGGGCGTCAACGGGCAGTAA</t>
  </si>
  <si>
    <t>KPC-9</t>
  </si>
  <si>
    <t>FJ624872</t>
  </si>
  <si>
    <t>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CGTATGGCACGGCAAATGACTATGCCGTCGTCTGGCCCACTGGGCGCGCACCTATTGTGTTGGCCGTCTACACCCGGGCGCCTAACAAGGATGACAAGTACAGCGAGGCCGTCATCGCCGCTGCGGCTAGACTCGCGCTCGAGGGATTGGGC</t>
  </si>
  <si>
    <t>KPC-10</t>
  </si>
  <si>
    <t>GQ140348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</si>
  <si>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t>
  </si>
  <si>
    <t>KPC-11</t>
  </si>
  <si>
    <t>HM066995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</si>
  <si>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T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</si>
  <si>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KPC-13</t>
  </si>
  <si>
    <t>HQ342889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</si>
  <si>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GCACACCCATCCGTTACGGCAAAAATGCGCTGGTTCCGTGGTCACCCATCTCGGAAAAATATCTGACAACAGGCATGACGGTGGCGGAGCTGTCCGCGGCCGCCGTGCAATACAGTGATAACGCCGCCGCCAATTTGTTGCTGAAGGAGTTGGGCGGCCCGGCCGGGCTGACGGCCTTCATGCGCTCTATCGGCGATACCACGTTCCGTCTGGACCGCTGGGAGCTGGAGCTGAACTCCGCT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t>
  </si>
  <si>
    <t>KPC-14</t>
  </si>
  <si>
    <t>JX524191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</si>
  <si>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CAAATGACTATGCCGTCGTCTGGCCCACTGGGCGCGCACCTATTGTGTTGGCCGTCTACACCCGGGCGCCTAACAAGGATGACAAGCACAGCGAGGCCGTCATCGCCGCTGCGGCTAGACTCGCGCTCGAGGGATTGGGCGTCAACGGGCAGTAA</t>
  </si>
  <si>
    <t>KPC-15</t>
  </si>
  <si>
    <t>KC433553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</si>
  <si>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TTTGGAGCTGTCCGCGGCCGCCGTGCAATACAGTGATAACGCCGCCGCCAATTTGTTGCTGAAGGAGTTGGGCGGCCCGGCCAAA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TACAGCGAGGCCGTCATCGCCGCTGCGGCTAGACTCGCGCTCGAGGGATTGGGCGTCAACGGGCAGTAA</t>
  </si>
  <si>
    <t>KPC-16</t>
  </si>
  <si>
    <t>KC465199</t>
  </si>
  <si>
    <t>ATGTCACTGTATCGCCGTCTAGTTCTGCTGTCTTGTCTCTCATGGCCGCTGGCTGGCTTTTCTGCCACCGCGCTGACCAACCTCGTCGCGGAACCATTCGCTAAACTCGAACAGGACTTTGGCGGCTCCATCGGTGTGTACGCGATGGATACCGGT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T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</si>
  <si>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KPC-17</t>
  </si>
  <si>
    <t>KC465200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</si>
  <si>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</si>
  <si>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KLUC</t>
  </si>
  <si>
    <t>KLUC-2</t>
  </si>
  <si>
    <t>EF057432</t>
  </si>
  <si>
    <t>ATGGTTAAAAAATCATTACGCCAGTTTGCGCTGTTGGCCGCGACGGTTTTTCCGCTGCTGGCAGGCAGCGTATCGCTACAGGCACAAACGCTAAGCGTAGAGCAGAAACTTGCGGCTTTAGAGCAGCGTTCAGGGGGACGGCTTGGGGTCGCGTTGATAGATACTGCGGATGGTTCGCAAATTCTCTATCGTGGCGATGAGCGTTTCGCGATGTGTAGTACCAGCAAAGTGATGGCCGCTGCCGCGGTGCTAAAGCAAAGTGAAAGTCAGCACGATCTTTTAAATCAGCGCATTGAGATCAAAAAGGGTGACCTGACTAACTATAACCCGATTGCGGAAAAACATGTCGGTAGGTCGATGTCGTTGTCTGAGCTCAGCGCCGCGGCCTTGCAGTACAGCGATAACGTGGCGATGAATAAGCTTATCGCTCAACTGGGTGGCCCGCAGGGGGTTACCGCGTTTGCCCGTAAGATTGGGGATGAGACGTTTCGTCTCGATCGCACGGAACCGACGCTGAACACTGCAATTCCCGGCGATCCACGCGATACCACATCACCACGGGCTATGGCACAAACGCTGCGCAACCTGACGCTGGGAAAAGCGCTTGGTGACGCTCAAAGGGCGCAGTTGGTGACCTGGATGAAAGGGAATACGACTGGAACGGCCAGTATTCAGGCTGGACTACCGGCTTCGTGGGTGGTGGGCGATAAAACCGGCAGCGGTGATTACGGCACCACCAACGACATTGCGGTGATTTGGCCGAAAGATCGTGCACCATTGGTTTTGGTTACCTACTTCACGCAGCCTCAGCCTGAGGCGGAAAGCCGTCGTGATGTATTAGCCTCGGCGGCGAAAATCGTCACTGAGGGATTATAG</t>
  </si>
  <si>
    <t>KLUG</t>
  </si>
  <si>
    <t>KLUG-1</t>
  </si>
  <si>
    <t>AF501233</t>
  </si>
  <si>
    <t>ATGATGAGACATCGCGTTAAGCGGGTAATGCTAATGACAACGACCTGTATTTCGCTGTTGCTGGGGAGTGCGCCGCTGTATGCGCAGGCGAACGACGTTCAGCAAAAGCTGGCGGCGCTGGAGAAAAGCAGCGGGGGGCGGTTGGGAGTGGCGCTGATTGACACCGCCGATAACGCACAGACGCTCTACCGCGCCGATGAGCGCTTTGCCATGTGCAGCACCAGTAAGGTGATGGCGGCAGCGGCGGTGCTCAAGCAAAGTGAAACGCAAAAGAAGGTGTTGAGTCAGAAGGTTGAGATTAAATCTTCAGACCTGATTAACTACAATCCCATCACTGAAAAACACGTCAACGGCACGATGACGCTGGCGGAATTGAGCGCCGCGGCGTTGCAGTACAGCGACAATACGGCCATGAACAAACTGATTGCCCATCTTGGGGGGCCGGATAAAGTGACGGCGTTTGCCCGTGCGATTGGGGATAACACCTTCCGGCTCGATCGTACTGAGCCGACGCTCAACACCGCGATCCCCGGCGACCCGCGCGATACCACCACGCCATTAGCGATGGCGCAGACGCTTCGCAATCTGACGTTGGGCAGTGCCTTAGGTGAAACTCAGCGTGCGCAACTGGTGACGTGGCTGAAAGGCAATACCACCGGCGCTGCCAGCATTCAGGCTGGGCTACCCACATCGTGGGTTGTCGGGGATAAAACCGGCAGCGGTGATTATGGTACGACGAATGACATCGCCGTTATCTGGCCGGAAGGGCGTGCGCCGCTTATTCTGGTCACTTACTTCACCCAACCGGAGCAGAAGGCAGAAAGTCGTCGTGACGTACTCGCTGCTGCCGCGAAAATCGTCACTGACGGTAATTAG</t>
  </si>
  <si>
    <t>L</t>
  </si>
  <si>
    <t>L-1</t>
  </si>
  <si>
    <t>AJ272109</t>
  </si>
  <si>
    <t>ATGCGTTCTACCCTGCTCGCCTTCGCCCTCTCGTCGCTCGCCCTGGCCGCCACGCTCTTCACCTTCGACGGCGCCGCCGCCGACGCATCGCTGCCACAGCTGCAGGCCTACACGGTGGACCCTTCCTGGCTGCAAACGATGGCGCCGTTGCAGATTGCCGATCACACCTGGCAGATCGGCACGCATGACCTGACGGCACTGCTGGTCCAGACGGCTGATGGCCTCGTCCTGATCGATGGTGGCATGCCGCAAATGGCCTCTTACCTGCTGACCAACATGAAGGCCAGGGGAACCAATACCGGTCCCCTGCGCATGGTCCTGCTCAGCCACGCGCACACCGATCACGCCGGCCCTGTGGCCGAGATCAAGCGCCGCACGGGGGCGCAGGTGGTCGTGAACGCCGAAACCGCAGTGCTGCTGGCCCGAGGCGGCAGCGACGACCTTCATTTCGGCGACGAAATCACGTTTCCACCGGTCAATGCAGACCGCATCGTCATGGATCGGGAGGTCGTCAAGCTGGGCGGCATCGCGTTCACCGCCCATTTCATGCCCGGGCACACGCCGGGGAGCACCGCCTGGACCTGGACCGATACGCGCGATGGCAAGCCGGTGCGCATCGCCTATGCCGACAGCCTGAGCGCGCCGGGCTACCAGCTGCAGGGCAATGCCCGCTATCCCCGCCTGGTTGAGGACTACCGACGCAGCTTCGCTACGGTGCGCGGCCTGCCCTGCGACCTGTTGCTGACCCCGCATCCGGGCGCCAGCAACTGGAACTATGCTGCTGGCAGCAACGCCAGCGAGAAGGTACTGAGCTGCAAAGCCTACGCGGATGCGGCCGAGAAGAAGTTCGACGCGCAGCTGGCCAAGGAAACGGCCGGGGCCCGCTGA</t>
  </si>
  <si>
    <t>L-2</t>
  </si>
  <si>
    <t>EF126086</t>
  </si>
  <si>
    <t>ATGCTCGCCCGTCGCCGATTCCTGCAGTTCAGTGGTGCTGCCGTTGCTTCCTCGCTGCTTGCCCCGGCGTTGGCGCGAGCTGTTTCCCCATCGTCCGGCATATCCGCCGCGAACGCCGCCATTGCCGGCGCCGCCGATTTCGCCGCGCTGGAGAAAGCCAGTGGTGGCCGTCTGGGCGTCACCGTGCTGAACACCGGTAACGGCCGTCGCATCGGCGGACATCGTCAGGACGAGCGCTTCCCGATGTGCAGCACGTTCAAGTCGATGCTGGTTGCCCATGTGCTGAGCCTTGCCGATGCAGGCCGCGTTTCGCTCGACACACGTGTGCCCATCGCCGAAAAGGATCTGCTGTCCTACGCCCCGGTGGCGCGCCGCCATGTGGGCAAGGACCTGACGGTGCGCGACCTGTGCCGGGGCACGCTGACCACCAGCGACAACACGGCGGCCAACCTGCTGCTGGAGGTGGTGGGCGGGCCGTCGGCGCTGACTGCATTCCTGCGCGGGCAGGGCGACAGCGTTACCCGCAATGACCGCAACGAGCCGGACGTGAATCTGTTCGCGAAGGGAGACCCGCGCGATACCACCAGCCCGGCCGCGATGGCCACCAGCTTGGCCCGCTTCGCGGTGGGCAATGGCCTGCAGCCGGCATCGCGCCAGCAGTTCACTGATTGGCTCATCGACAACCAGACCGGCGATGCCTGCCTGCGCGCCGGGCTGGCCAAGCGCTGGCGGGTGGGGGACAAGACCGGCAGCAACGGTGATGACACGCGCAACGACATTGCCGTGCTGTGGCCGCATGCGGGCGGCGCAGCGTGGGTGGTCACCGCCTATCTGCAGGGCGCGTCGGTCGATGACGATCAGCGCGCAGCGGTGCTTGCACGGGTGGGGGCGCTGGCCGACGCGATGATCGGATGA</t>
  </si>
  <si>
    <t>LAP</t>
  </si>
  <si>
    <t>LAP-1</t>
  </si>
  <si>
    <t>EF026092</t>
  </si>
  <si>
    <t>ATGAAAAAGATCCGCCTTATTATAATCTCTTTACTGGCTGGAATGTGTACTCCAGCATTATCTACACCAGTCAATGTTACTGATACAATACAAAGCACAGAAGACCATATCAAAGGTCGGGTTGGTTTTACTGAAATAGACTTTTTATCCGGGAAGGTTCTGAGTAGTCATCGCCGTGAAGAACGTTTTCCTATGATGAGCACATTCAAAGTTTTGTTATGTGGAGCAATATTAGTACGTGTTGATAAAGGGCTTGAACAACTTGAACGCCGAATTACCTATAATAAGCATGACCTGGACGACTATTCTCCACTAACCAGTCAGCACATTGCAGATGGAATGACGGTTTCTGAGTTATGCAATGCTGCCATTACCACCAGTGATAACACTGCTGCAAATTTATTGCTATCAACTATTGGCGGGCCGGAGGGATTAACTCATTTTCTGCGTAGCACTGGTGATAGTTATACAAGGCTTGATCGACACGAACCCAGCCTTAATGAGGCGAAGCCTGGCGATGAGCGTGATACCACCACTCCGGCAGCGATGGCTCAAACGCTACAAAAATTGTTAAACGGAAGTGTACTTACAGAAAAATCTCGAAAAAAATTAATAAGCTGGATGCAGGAAGATAAAGTCGGCGGGCCTCTGTTCCGCTCTGTACTGCCAGCTGGCTGGATGATAGCGGATAAAACAGGAGCAGGTGATCACGGATCTCGGGGCATCGTTGCACTGTTGGGCCCCGGAGGCAAGCCATCTCGTATAGTAGTCCTGTATATTACAAATACTCATTCATCTATGAATGAACTCAACGAGCATATTGCAGGGATCGGAGATTCAGTAATTAAGAACTGGTAA</t>
  </si>
  <si>
    <t>LAP-2</t>
  </si>
  <si>
    <t>EU159120</t>
  </si>
  <si>
    <t>ATGAAAAAGATCCGCCTTATTATAATCTCTTTACTGGCTGGAATGTGTACTCCAGCATTATCTACACCAGTCAATGTTACTGATACAATACAAAGCACAGAAGACCATATCAAAGGTCGGGTTGGTTTTACTGAAATAGACTTTTTATCCGGGAAGGTTCTGAGTAGTCATCGCCGTGAAGAACGTTTTCCTATGATGAGCACATTCAAAGTTTTGTTATGTGGAGCAATATTAGTACGTGTTGATAAAGGGCTTGAACAACTTGAACGCCGAATTACCTATAATAAGCATGACCTGGACGACTATTCTCCACTAACCAGTCAGCACATTGCAGATGGAATGACGGTTTCTGAGTTATGCAATGCTGCCATTACCACCAGTGATAACACTGCTGCAAATTTATTGCTATCAACTATTGGCGGGCCGGAGGGATTAACTCATTTTCTGCGTAGCACTGGTGATAGTTATACAAGGCTTGATCGACACGAACCCAGCCTTAATGAGGCGAAGCCTGGCGATGAGCGTGATACCACCACTCCGGCAGCGATGGCTCAAACGCTACAAAAATTGTTAAACGAAAGTGTACTTACAGAAAAATCTCGAAAAAAATTAATAAGCTGGATGCAGGAAGATAAAGTCGGCGGGCCTCTGTTCCGCTCTGTACTGCCAGCTGGCTGGATGATAGCGGATAAAACAGGAGCAGGTGATCACGGATCTCGGGGCATCGTTGCACTGTTGGGCCCCGGAGGCAAGCCATCTCGTATAGTAGTCCTGTATATTACAAATACTCATTCATCTATGAATGAACTCAACGAGCATATTGCAGGGATCGGAGATTCAGTAATTAAGAACTGGTAA</t>
  </si>
  <si>
    <t>LAT</t>
  </si>
  <si>
    <t>LAT-1</t>
  </si>
  <si>
    <t>X78117</t>
  </si>
  <si>
    <t>ATGATGAAAAAATCGTTATGCTCCGCTCTGCTGCTGACAGCCTCTTTCTCCACATTTGCTGCCGCAAAAACAGAACAACAGATTGCCGATATCGTTAACCGCACCATCACCCCGTTGATGCAGGAGCAGGCTATTCCGGGTATGGCCGTTGCCGTTATCTACCAGGGGAAACCCTATTATTTCACCTGGGGTAAAGCCGATATCGCCAATAACCACCCAGTCACGCAGCAAACGCTGTTTGAGCTAGGATCGGTTAGTAAGACGTTTAACGGCGTGTTGGGCGGCGACTGTATCGCCCGCGGCGAAATTAAGCTCAGCGATCCGGTCACGAAATACTGGCCAGAACTGACAGGCAAAAAGTGGCAGGGTATCCGCCTGCTGCACTTAGCCACCTATACGGCAGGCGGCCTACCGCTGCAGATCCCCGATGACGTTAGGGATAAAGCCGCATTACTGCATTTTTATCAAAACTGGCAGCCGCAATGGACTCCGGGCGCTAAGCGACTTTACGCTAACTCCAGCATTGGTCTGTTTGGCGCGCTGGCGGTGAAACCTTCAGGAATGAGTTACGAAGAGGCAATGACCAGACGCGTCCTGCAACCATTAAAACTGGCGCATACCTGGATTACGGTTCCGCAGAACGAACAAAAAGATTATGCCTGGGGCTATCGCGAAGGGAAGCCCGTACACGTTTCTCCGGGACG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</si>
  <si>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LEN</t>
  </si>
  <si>
    <t>LEN-2</t>
  </si>
  <si>
    <t>AY037780</t>
  </si>
  <si>
    <t>ATGCGTTATGTTCGCCTGTGTGTTATCTCCCTGTTAGCCACCCTGCCACTGGCGGTAGACGCCGGTCCACAGCCGCTTGAGCAGATTAAACAAAGCGAAAGCCAGCTGTCGGGCCGCGTGGGGATGGTGGAAATGGATCTGGCCAGCGGCCGCACGCTGGCCGCCTGGCGCGCCGATGAACGCTTTCCCATGGTGAGCACCTTTAAAGTGCTGCTGTGCGGCGCGGTGCTGGCGCGGGTGGATGCAGGGGTCGAACAACTGGATCGGCGGATCCACTACCGCCAGCAGGATCTGGTGGACTACTCCCCGGTCAGCGAAAAACACCTTGTCGACGGGATGACGATCGGCGAACTCTGCGCCGCCGCCATCACCCTGAGCGATAACAGCGCTGGCAATCTGCTGCTGGCCACCGTCGGCGGCCCCGCGGGATTAACTGCCTTTT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t>
  </si>
  <si>
    <t>LEN-3</t>
  </si>
  <si>
    <t>AY130286</t>
  </si>
  <si>
    <t>GTTATCTCCCTGTTA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AATCGCCGGGATCGGCGCGGCGCTGATC</t>
  </si>
  <si>
    <t>LEN-4</t>
  </si>
  <si>
    <t>AY130287</t>
  </si>
  <si>
    <t>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AATCGCCGGGATCGGCGCGGCGCTGATC</t>
  </si>
  <si>
    <t>LEN-5</t>
  </si>
  <si>
    <t>AY633109</t>
  </si>
  <si>
    <t>ATGCGTTATATTCGCCTGTGTGTTATC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TTGCGCCGCCGCCATCACCCTGAGCGATAACAGCGCTGGCAATCTGCTGCTGGCCACCGTCGGCGGCCCCGCGGGATTAACTGCCTTTCTGCGCCAGATCGGTGACAACGTCACCCGC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t>
  </si>
  <si>
    <t>LEN-6</t>
  </si>
  <si>
    <t>AY265890</t>
  </si>
  <si>
    <t>A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AAC</t>
  </si>
  <si>
    <t>LEN-7</t>
  </si>
  <si>
    <t>AJ635425</t>
  </si>
  <si>
    <t>GCCACCCTGCCACTGGCGGTAGACGCCGGTCCACAGCCGCTTGAGCAGATTAAACAAAGCGAAAGCCAGCTGTCGGGCCGCGTGGGGATGGTGGAAATGGATCTGGCCAGCGGCCGCACGCTGGCCGCCTGGCGCGCCGATGAACGCTTTCCCATGGTGAGCACCTTTAAAGTGCTGCTGTGCGGCGCGGTGCTGGCGCGGGTGGATGCAGGGGTCGAACAACTGGATCGGCGGATCCACTACCGCCAGCAGGATCTGGTGGACTACTCCCCGGTCAGCGAAAAACACCTTACCGACGGGATGACGATCGGCGAACTCTGCGCCGCCGCCATCACCCTGAGCGATAACAGCGCTGGCAATCTGCTGCTGGCCACCGTCGGCGGCCCCGCGGGATTAACTGCCTTTCTGCGCCAGATCGGTGACAACGTCACCCGTCTTGACCGCTGGGAAACGGCG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</t>
  </si>
  <si>
    <t>LEN-8</t>
  </si>
  <si>
    <t>AJ635424</t>
  </si>
  <si>
    <t>GCCACCCTGCCACTGGTGGTATACGCCGGTCCACAGCCGCTTGAGCAGATTAAACAAAGCGAAAGCCAGCTGC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TTTTCTGCGCCAGATCGGTGACAACGTCACCCA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CAATCAACATATCGCCGGG</t>
  </si>
  <si>
    <t>LEN-9</t>
  </si>
  <si>
    <t>AJ635405</t>
  </si>
  <si>
    <t>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T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</t>
  </si>
  <si>
    <t>LEN-10</t>
  </si>
  <si>
    <t>AJ635419</t>
  </si>
  <si>
    <t>GCCACCCTGCCACTGGCGGTAG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</t>
  </si>
  <si>
    <t>LEN-11</t>
  </si>
  <si>
    <t>AJ635417</t>
  </si>
  <si>
    <t>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</t>
  </si>
  <si>
    <t>LEN-12</t>
  </si>
  <si>
    <t>AJ635406</t>
  </si>
  <si>
    <t>GCCACCCTGCCACTGGC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</t>
  </si>
  <si>
    <t>LEN-13</t>
  </si>
  <si>
    <t>AJ635403</t>
  </si>
  <si>
    <t>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</t>
  </si>
  <si>
    <t>LEN-14</t>
  </si>
  <si>
    <t>AY265889</t>
  </si>
  <si>
    <t>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TGCGCTGGCAATCTGCTGCTGGCCACCGTCGGCGGCCCCGCGGGATTAACTGCCTTTCTGCGCCAGATCGGTGACAACGTCACCCGTCTTGACCGCTGGGA</t>
  </si>
  <si>
    <t>LEN-15</t>
  </si>
  <si>
    <t>AF452105</t>
  </si>
  <si>
    <t>ATGCGTTATGTTCGCCTGTGTGTTATCTCCCTGTTA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CCCCGTTCGCAACAGCAACTCCTGCAGTGGATGGTGGACGATCGGGTTGCCGGCCCGCTGATCCGCGCCGTGCTGCCGGCGGGCTGGTTTATCGCCGACAAGACCGGGGCTGGCGAACGGGGTGCGCGCGGCATTGTCGCCCTGCTCGGCCCGGACGGCAAACCGGAGCGCATTGTGGTGATCTATCTGCGGGATACCCCGGCGAGTATGGCCGAGCGTAATCAACATATCGCCGGGATCGGCCAGCGCTGA</t>
  </si>
  <si>
    <t>LEN-16</t>
  </si>
  <si>
    <t>AY743416</t>
  </si>
  <si>
    <t>ATGCGTTATGTTCGCCTGTGTGTTATC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t>
  </si>
  <si>
    <t>LEN-18</t>
  </si>
  <si>
    <t>AM850908</t>
  </si>
  <si>
    <t>ATGCGTTATGTTCGCCTT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ATCGGCGCAGCGCTGATCGAGCACTGGCAACGCTAA</t>
  </si>
  <si>
    <t>LEN-19</t>
  </si>
  <si>
    <t>AM850909</t>
  </si>
  <si>
    <t>ATGCGTTATGTTCGCCTGTGTGTTATCTCCCTGTTAGCCACCCTGCCACTGGCGGTAT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t>
  </si>
  <si>
    <t>LEN-20</t>
  </si>
  <si>
    <t>AM850910</t>
  </si>
  <si>
    <t>ATGCGTTATGTTCGCCTG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TGAGTATGGCCGAGCGTAATCAACATATCGCCGGGATCGGCGCAGCGCTGATCGAGCACTGGCAACGCTAA</t>
  </si>
  <si>
    <t>LEN-21</t>
  </si>
  <si>
    <t>AM850911</t>
  </si>
  <si>
    <t>ATGCGTTATGTTCGCCTGTGTGTTATCTCCCTGTTAGCCACCCTGCCACTGGCGGTAGACGCCGGTCCACAGCCGCTTGAGCAGATTAAACAAAGCGAAAGCCAGCTGTCGGGCCGCGTGGGGATGGTGGAAATGGATCTGGCCAGCGGCCGCACGCTGGCCGCCTGGCGCGCCGATGAACGCTTTCCCATGGTGAGCACCTTTAAAGTGCTGCTGTGCGGCGCGGTGCTGGCGCGGGTGGATGCAGGGGTCGAACAACTGGT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ATCGGCGCAGCGCTGATCGAGCACTGGCAACGCTAA</t>
  </si>
  <si>
    <t>LEN-22</t>
  </si>
  <si>
    <t>AM850912</t>
  </si>
  <si>
    <t>ATGCGTTATGTTCGCCTG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CCCCGTTCGCAACAGCAACTCCTGCAGTGGATGGTGGACGATCGGGTTGCCGGCCCGCTGATCCGCGCCGTGCTGCCGGCGGGCTGGTTTATCGCCGACAAGACCGGGGCTGGCGAACGGGGTGCGCGCGGCATTGTCGCCCTGCTCGGCCCGGACGGCAAACCGGAGCGCATTGTGGTGATCTATCTGCGGGATACCCCGGCGAGTATGGCCGAGCGTAATCAACATATCGCCGGGATCGGCGCAGCGCTGATCGAGCACTGGCAACGCTAA</t>
  </si>
  <si>
    <t>LEN-23</t>
  </si>
  <si>
    <t>AM850913</t>
  </si>
  <si>
    <t>ATGCGTTATGTTCGCCTGTGTGTTATCTCCCTGTTAGCCACCCTGCCACTGGCGGTATACGCCGGTCCACAGCCGCTTGAGCAGATTAAACAAAGCGAAAGCCAGCTGTCGGGCCGCGTGGGGATGGTGGAAATGGATCTGGCCAGCGGCCGCACGCTGGCGGCCTGGCGCGCCGATGAACGCTTTCCCATGGTGAGCACCTTTAAAGTGCTGCTGTGCGGCGCGGTGCTGGCGCGGGTA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ATCGGCGCAGCGCTGATCGAGCACTGGCAACGCTAA</t>
  </si>
  <si>
    <t>LUT</t>
  </si>
  <si>
    <t>LUT-1</t>
  </si>
  <si>
    <t>AY695112</t>
  </si>
  <si>
    <t>ATGAATGTCATCCTGAACCGTCGAACGTTTTTATTGGCTAGCGCTGTGGTGTCTGCGTCTTATTCGCTAGGTACGCTGGCTGGCGCTAATCGGGATGATGCTTCCTTTCAAGATCGGCTGGCTAAGTTGGAGCAGCAGCTGAACGGACGGCTTGGAGTATGCGCCATCGATACCGCAAATGGAGCACAGTTGGGCTATCGCGCCAATGAGCGGTTTGCCATGAACAGCACGTTCAAGGTCATGCTCGCCTCAGCGTTTCTCGCCCGAAGCCAAGACGAACCGGGGCTCCTCGAAGAACGGCTCACGTACACCCGGGCCGATCTGGTCACATACTCTCCCGTGACGGAAAAGCACGTTTCCACTGGGATGACCGTTGCCGAATTGTGCGCCGCAGGCATTCAGTACAGTGATAACACCGCGGCCAATGTGCTCATGAAAAAGCTGGGGGGCCCTGAAGCGGTCACCGCATTTGCCCGTTCGATAGGCGATACGCATTTTCGCCTCGATCGGTGGGAAACCGAACTCAATTCGGCTATTCCGGGAGATCCTCGTGATACGAGCACCCCTCAGGCCATGGCAATGAGCCTGCAACGTCTGGCATTGGGTGACATGCTGGCTGCGGATAAACAGCATCAGTTGCAGGCGTGGTTGAAAGGCAATACCACAGGTGGCAAGCGTATCCGGGCCGGGGTACCGGCTGGCTGGCAGGTAGGCGATAAGACAGGTACGGGTGATTACGGCTCGGCCAACGACGTGGCTATCCTCTGGCCGCCTCGCCGTGCACCCGTTGTGCTGGCTCTCTATTCCGCTCTTGAAAACCAGCAGGCGGAAGCGCGCAATGACGTACTGGCCGATGCGGCGCGCATTGTGGCTGAATGGGTGACAGGCTGA</t>
  </si>
  <si>
    <t>M</t>
  </si>
  <si>
    <t>M-1</t>
  </si>
  <si>
    <t>HQ605913</t>
  </si>
  <si>
    <t>ATGTGGCGAGAAGTTAAACAGCATATGAGTAATAAATTTATAAAAAGGGTAGTTAAAATGAAATATTGGAAAATATTAAGCTTGGTGTTTTGCACATTTGCTTTTGCAGTTAATTGCAAAGCACACGCAGGAGTGAAGCAGATTGAGACAAAGTACAATGTTAAAATTGGCGTTTATGCAATTGACACCAATAATGGTAACAGCTTTTCTTATCGTCAGGATGAGCGCTTTCCATTTCAAAGCACTGTTAAGATGGTAGTTGCAGCTGCTGCTTTAAAAAATATTGAAGCTGATGAGAGAATAAAAATTTCTTCAGATGATATTGTGTTTTGGAGTCCTATCGTTCGCCTGAATTTAGATAGAGGTTACATGACGATAAAGGAGCTTGCAGAAGCAGCAATGAGTTATAGTGATAATGCTGCAACTAATATTCTGATTACAAGGCTTGGAGGAACTAAAAGCATTAATGAATTTGCAAAATCAATAGGAAACGCATCGTTTTATTTAGAAAATTTAGAGCCTAATTTAAACTCAGATCCAAATAACATTCATGATAGCTCTACTCCCAAAGATATGGCCCAAAGTGTTCAAAAACTATTGATAGAAAATAATGTTTTAAGTCAAGAAAATCAGCATATATTAAAAACTTGGATGATGAACAATACTACAGGTTACAAAAAAATCAGATATGGATTGCCTCTAGGTTGGAGCGCTGCAGAAAAAACAGGTGGAGGCTCTGGTACTTCTCATGATATAGGAATTGTATGGTCGCCTGCATGTAAGCCAATAGTACTAGCAATTTATACATTTTCAAATAAAAAAGATAATGCGCAGCAGGCTGATAAAGCGATTGCTGAAACGACTAAATTTATTCTTGATGAATTTTCTAAGAAAAACATATGTTTCTCAGCAACGGATTTTAAATAA</t>
  </si>
  <si>
    <t>MAL</t>
  </si>
  <si>
    <t>MAL-1</t>
  </si>
  <si>
    <t>AJ277209</t>
  </si>
  <si>
    <t>ATGAGAAACGAGGAAGTCATTAGTATGTGGCAACGGATGAAATGGGGTTTGTGTGTGCTGGCGGCACTCAGCGGTTCTGCGATGGCCGCACCGCTGACGGCGCAATACGTGTCGACTATCGCGACGCAGGAAGAACAGCGTCTTCATGCCCGGATTGGCATTGCGGTACTTGATACGGCGACCAACAGTATCACCCATTATCGGGGAGAAGAACGGTTCCCGTTAAACAGTACGCACAAGCCGCTGTTATGCGCAGCGTTATTACGCGAAGTCGACAGGAAGGCGCTGGCGCTTTCTGCTTCAACGCAGTTTGAATCCTCGCAGCTGGTGGAGTATTCGCCGATTACTGAAAAACATGTGGCGCCAGACGCCATGAGCTGGGCGCAATTGTGCAGCGCGGCGGTAAGCTACAGCGATAACACGGCCGCCAATCTCATCGCCAGGAAGCTCAACGGGCCGCAGGCCGTCACGCAGTTTTTGCGTGATTCGGGGGATACAATAACCCGCCTCGATCGCTATGAGCCTGAACTGAACAGCGCCATTCCCGGCGATGAACGCGACTCCACGACGCCTGTCGCGATAGCGCAGACGCTCAATACGCTACTGCTGGGGAACGTGTTGCAGCCATCCTCAAGAGAGCAGCTTATGCAGTGGATGCGGGACGACAAAGTGGCTGACGGTCTGCTGCGTTCGGTCTTGCCGGATGGCTGGAAAATCGCGGATAAAACCGGGGCGGGCGACAACGGCTCGCGTTCTATTGTCAGCGTTGTCTGGCCGACATCACAAAAACCTCTGCTCGTGGTTATCTATATTACACAAACTCCGGCGACAATGGCGCAGCGTGACGCCGCGATTGTCCGCATCGGGGAGTCGCTGTTTTCAACACTCGCAGTCTATGATTAA</t>
  </si>
  <si>
    <t>MAL-2</t>
  </si>
  <si>
    <t>AF359512</t>
  </si>
  <si>
    <t>ATGAGAAATGAGGAAGTCATTAGTATGTGGCAACGGATGAAATGGGGTCTGTGTGTGCTGGCACTCAGCGGTTCTGCGATGGCCGCACCGCTGACGGCGCAATACGTGTCGGCTATCGCGACGCAGGAAGAACAGCGTCTTCATGCCCGGATTGGCATTGCGGTACTTGATACGGCGACCAACAGTATCACCCATTATCGGGGAGAAGAACGGTTCCCGTTAAACAGTACGCACAAGCCGCTGTTATGCGCAGCGTTATTACGCGAAGTCGACAGGAAGGCGCTGGCGCTTTCTGCTTCAACGCAGTTTGAACCCTCGCAGCTGGTGGAGTATTCGCCGATTACTGAAAAACATGTGGCGCCAGACGCCATGAACTGGGCGCAATTGTGCAGCGCGGCGGTAAGCTACAGCGATAACACGGCCGCCAATCTCATCGCCAGGAAGCTCAACGGGCCGCAGGCCGTCACGCAGTTTTTGCGTGATTCGGGGGATACGATAACCCGCCTCGATCGCTATGAGCCCGAACTGAACAGCGCCATTCCCGGTGATGAACGCGACTCCACGACGCCTGTCGCGATAGCGAAGACGCTCAATACGCTACTGCTGGGGAATGTGTTGCAGCCATCCTCAAGAGAGCAGCTTATGCAATGGATGCGGGACGACAAAGTGGCTGACGGTCTGCTGCGTTCGGTCTTGCCGGACGGCTGGAAAATCGCGGATAAAACCGGGGCGGGCGACAACGGTTCGCGTTCTATTGTCAGCGTTGTCTGGCCGACATCACAAAAACCTTTGCTCGTGGTTATCTATATTACACAAACTCCGGCGACAATGGCGCAGCGTGACGCCGCGATTGTCCGCATCGGGGAGTCGCTGTTTTCAACACTCGCAGTCTATGATTAA</t>
  </si>
  <si>
    <t>MIR</t>
  </si>
  <si>
    <t>MIR-1</t>
  </si>
  <si>
    <t>M37839</t>
  </si>
  <si>
    <t>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TCGCCTGGGGATACCGTGAGGGTAAAGCGGTCCACGTTTCGCCAGGGATGCTGGACGCGGAAGCCTATGGCGTAAAAACTAACGTGAAGGATATGGCGAGCTGGC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t>
  </si>
  <si>
    <t>MIR-2</t>
  </si>
  <si>
    <t>AY227752</t>
  </si>
  <si>
    <t>ATGATGACAAAATCCCTAAGCTGTGCCCTGCTGCTCAGCGTCGCCAGCGCTGCATTCGCCGCACCGATGTCCGAAAC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ATATCCTCGACGCGCTACAGTAA</t>
  </si>
  <si>
    <t>MIR-3</t>
  </si>
  <si>
    <t>AY743435</t>
  </si>
  <si>
    <t>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CTGGATTAACGTCCCGAAAGCGGAAGAGGCGCATTACGCCTGGGGATACCGTGAGGGTAAAGCGGTCCACGTTTCGCCAGGGATGCTGGACGCGGAAGCCTATGGCGTAAAAACTAACGTGAAGGATATGGCGAGCTGGCTGATAGCCAACATGAAGCCGGATTCTCTTCACGCTCCCTCACTCAAGCAAGGCATTGCTCTGGCGCAGTCTCGCTACTGGCGCGTGGGTGCTATGTATCAGGGGTTA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t>
  </si>
  <si>
    <t>MIR-4</t>
  </si>
  <si>
    <t>EF417572</t>
  </si>
  <si>
    <t>ATGATGACAAAATCCCTAAGCTGTGCCCTGCTGCTCAGCGTCGCCAGCGCTGCATTCGCCGCACCGATGTT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CTGGATTAACGTCCCGAAAGCGGAAGAGGCGCATTACGCCTGGGGATACCGTGAGGGTAAAGCGGTCCACGTTTCGCCAGGGATGCTGGACGCGGAAGCCTATGGCGTAAAAACTAACGTGAAGGATATGGCGAGCTGGCTGATAGCCAACATGAAGCCGGATTCTCTTCACGCTCCCTCACTCAAGCAAGGCATTGCTCTGGCGCAGTCTCGCTACTGGCGCGTGGGTGCTATGTATCAGGGGTTAGGCTGGGAGATGCTCAACTGGCCGGTCGATGCCAAAACCGTCGTCGGAGGCAGTGATAACAAGGTGGCGCTGGCACCATTGCCCGTGGCAGAAGTGAATCCACCCGCGCCGCCGGTCAAAGCCTCCTGGGTCCATAAAACAGGCTCGACGGGCGGGTTTGGCAGCTACGTGGCATTTATTCCTGAAAAGCAGCTAGGCATTGTGATGCTGGCGAATAAAAGCTATCCGAACCCGGCACGCGTTGAGGCGGCATACCGTATCCTCGACGCGCTGCAGTAA</t>
  </si>
  <si>
    <t>MIR-5</t>
  </si>
  <si>
    <t>FJ237367</t>
  </si>
  <si>
    <t>ATGATGACAAAATCCCTAAGCTGTGCCCTGCTGCTCAGCGTCG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CACCGCAGGCGGTCTGCCGTTACAGGTGCCGGATGAGGTCACGGATACCGCCTCTCTGCTGCGCTTTTATCAAAACTGGCAGCCGCAGTGGAAGCCGGGT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C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t>
  </si>
  <si>
    <t>MIR-6</t>
  </si>
  <si>
    <t>JQ664733</t>
  </si>
  <si>
    <t>ATGATGACAAAATCCCTAAGCTGTGCCCTGCTGCTCAGCGTCACCAGCGCTGCATTCGCCGCACCGATGTCCGAAACACAGCTGGCTGAGGTGGTGGAACGTACCGTTACGCCGCTGATGAACGCGCAGGCCATTCCGGGTATGGCGGTGGCGGTAATTTATCAGGGTCAGCCACACTACTTTACCTTCGGTAAAGCCGATGTTGCGGCGAACAAACCCGTCACCCCGCAAACCCTGTTTGAGCTGGGCTCTATAAGTAAAACCTCCACCGGCGTACTGGGCGGCGATGCCATTGCCCGGGGTGAAATAGCGCTGGGCGATCCGGTAGCAAAATACTGGCCTGAGCTCACGGGCAAG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CTG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t>
  </si>
  <si>
    <t>MOR</t>
  </si>
  <si>
    <t>MOR-2</t>
  </si>
  <si>
    <t>AY235804</t>
  </si>
  <si>
    <t>ATGACAAAATCTGTATCTGCAACACTGATTTCCGCCCTGCTGGCATTTTCCGCCCCGGGGTTTTCTGCCGCTGATAATGTCGCGGCGGTGGTGGACAGCACCATTAAACCGCTGATGGCACAGCAGGATATTCCCGGGATGGCGGTTGCCGTCTCCGTAAAGGGTAAGCCCTATTATTTCAATTACGGTTTTGCCGATGTTCAGGCAAAACAGCCTGTCACTGAAAATACACTATTTGAGCTCGGATCTGTAAGTAAAACTTTCACAGGTGTGCTGGGTGCGGTTTCCGTGGCGAAAAAAGAGATGACGCTGAATGACCCGGCAGAAAAATACCAGCCGGAGCTGGCTCTGCCGCAGTGGAAGGGGATCACGCTGCTGGATCTGGCCACCTACACCGCAGGCGGGCTGCCGTTACAGGTACCGGATGCGGTGAAAAGCCGTGCGGATCTGCTGAATTTCTATCAGCAGTGGCAGCCGTCCCGGAAACCGGGCGATATGCGTCTGTATGCAAACAGCAGTATCGGCCTGTTTGGTGCTCTGACCGCCAACGCAGCGGGGATGCCGTATGAGCAGTTGCTGACTGCACGGATCCTGGCACCGCTGGGGTTATCTCACACCTTTATTACTGTGCCGGAAAGC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CCCGGTAACAGACAACCAGGTTCAGCCGTATAACCGTGCTTCCTGGGTGCATAAAACGGGGGCAACAACTGGTTTCGGCGCCTATGTGGCCTTTATTCCGGAAAAACAGGTGGCGATTGTGATTCTGGCGAATAAAAACTACCCGAATACCGAAAGAGTCAAAGCCGCACAGGCTATTTTGAGTGCACTGGAATAA</t>
  </si>
  <si>
    <t>MOX</t>
  </si>
  <si>
    <t>MOX-1</t>
  </si>
  <si>
    <t>D13304</t>
  </si>
  <si>
    <t>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GCAATGGCTTTGGCGCCTATGTGGCCTTCGTGCCGGCCAGGGGGATCGGCATCGTCATGCTGGCCAATCGCAACTATCCCATCCCGGCCAGGGTGAAGGCGGCCCACGCCATCCTGGCGCAGTTGGCCGGTTGA</t>
  </si>
  <si>
    <t>MOX-2</t>
  </si>
  <si>
    <t>AJ276453</t>
  </si>
  <si>
    <t>ATGCAACAACGACAATCCATCCTGTGGGGCGCTCTGGCCACCCTGATGTGGGCCGGTCTGGCCCATGCAGGTGAGACTTCACCGGTCGATCCCCTGCGCCCCGTGGTGGATGCCAGCATCCGGCCGCTGCTCAAGGAGCACAGGATCCCGGGCATGGCGGTGGCCGTGCTCAAGGATGGCAAGGCCCACTATTTCAACTACGGTGTGGCCGATCGGGAGCGCGCA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CATGACAAGGCGTTGCAGCAGGCCATCTCCCTGACCCACAAAGGGCACTACTCGGTAGGCGGGATGACCCAGGGACTGGGTTGGGAGAGTTACGCCTATCCCGTCAGCGAGCAGACATTGCTGGCGGGCAATTCGGCCAAGGTGATCCTCGAAGCCAATCCGACGGCGGCGCCCCGGGAGTCGGGGAGCCAGATGCTCTTCAACAAGACCGGCTCGACCAGCGGCTTCGGCGCCTATGTGGCCTTCGTGCCGGCCAAAGGGATCGGCATCGTCATGCTGGCCAACCGCAACTATCCTATCCCGGCCAGGGTGAAAGCGGCCCACGCCATCCTGACGCAACTGGCCAGGTAA</t>
  </si>
  <si>
    <t>MOX-3</t>
  </si>
  <si>
    <t>EU515248</t>
  </si>
  <si>
    <t>ATGCAACAACGACAATCCATCCTGTGGGGGGCCGTGGCCACCCTGATGTGGGCCGGTCTGGCCCATGCAGGTGAGACTTCACCGGTCGATCCCCTGCGCCCCGTGGTGGATGCCAGCATCCAGCCGCTGCTCAAGGAGCACAGGATCCCGGGCATGGCGGTGGCCGTGCTCAAGGATGGCAAGGCCCACTATTTCAACTACGGTGTGGCCGATCGGGAGCGCGCA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CTGAAGCAGCCGTTTGCCCAGTTGATGGAGCAGACGCTCCTGCCGGGGCTTGGCCTGCACCACACCTATGTCAATGTGCCGAAGCAGGCCATGGCGAGTTATGCCTATGGCTATTCGAAAGAGGACAAGCCCATCAGGGTCAGCCCCGGCATGCTGGCGGACGAGGCCTACGGCATCAAAACCAGCTCGGCGGATCTGCTGCGCTTTGTGAAGGCCAACATCAGCGGGGTTGATGACAAGGCGTTGCAGCAGGCCATCTCCCTGACCCACAAAGGGCACTACTCGGTAGGCGGGATGACCCAGGGACTGGGTTGGGAGCGTTACGCCTATCCCGTCAGCGAGCAGACATTGCTGGCGGGCAATTCGGCCAAGGTGATCCTCGAAGCCAATCCGACGGCGGCGCCCCGGGAGTCGGGGAGCCAGATGCTCTTCAACAAGACCGGCTCGACCAGCGGCTTCGGCGCCTATGTGGCCTTCGTGCCGGCCAAAGGGATCGGCATCGTCATGCTGGCCAACCGCAACTATCCTATCCCGGCCAGGGTGAAAGCGGCCCACGCCATCCTGACGCAACTGGCCAGGTAA</t>
  </si>
  <si>
    <t>MOX-4</t>
  </si>
  <si>
    <t>FJ262599</t>
  </si>
  <si>
    <t>ATGCAACAACGACAATCCATCCTGTGGGGCGCTTTGGCCACCCTGATGTGGGCCGGTCTGGCTCATGCCGGTGACACTTCAGCGGTCGATCCCCTGCGCCCCGTGGTGGATGCCAGCATCCGGCCGCTGCTCAAGGAGCACAGGATCCCGGGCATGGCGGTGGCCGTGCTCAAGGATGGCAAGGCCCACTATTTCAACTACGGTGTGGCCGATCGGGAGCGCGCG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GATGACAAGGCGTTGCAGCAGGCCATCTCCCTGACCCACAAAGGGCACTACTCGGTAGGCGGGATGACCCAGGGACTGGGTTGGGAGAGTTACGCCTATCCCGTCAGCGAGCAGACATTGCTGGCGGGCAATTCGGCCGAGGTGATTCTCGAAGCCAATCCGACGGCGGCGCCCCGGGAGTCGGGGAACCTGATGCTCTTCAACAAGACCGGCTCGACCAGCGGCTTCGGCGCCTATGTGGCCTTCGTGCCGGCCAAAGGGATCGGCATCGTCATGCTGGCCAACCGCAACTATCCTATCCCGGCCAGGGTGAAAGCGGCCCACGCCATCCTGACGCAACTGGCCAGGTAA</t>
  </si>
  <si>
    <t>MOX-5</t>
  </si>
  <si>
    <t>GQ152600</t>
  </si>
  <si>
    <t>ATGCAACAACGACAATCCATCCTGTGGGGCGCTCTGGCCACCCTGATGTGGGCCGGTTTGGCCCATGCCGGTGACAAGGCGGCGACCGATCCCCTGCGCCCCGTGGTGGATGCCAGCATCCGGCCGCTGCTCAAGGAGCACAGGATCCCGGGCATGGCGGTGGCCGTGCTCAAGGATGGCAAGGCCCACTATTTCAACTACGGTGTGGCCGATCGGGAGCGCGCGGTCGGTGTCAGCGAGCAGACCCTGTTCGAGATAGGCTCCGTGAGCAAGACCCTGACCGCGACGCTGGGGGCCTACGCCGTGGTGCAGGGGGGCTTCGAGCTCGATGACAAGGCGAGTCTGTTCGCCCCCTGGCTCAAGGGATCCGCCTTTGACAACATCACCATGGGGGAGCTGGCTACCTACAGCGCGGGCGGCTTGCCGCTGCAATTCCCCGAGGAGGTGGATTCGCTCGAGAAGATGCAGGCCTACTACCGCCAGTGGACCCCAGCCTACTCGCGGGGTTCCCATCGCCAGTACGCCAACCCCAGCATCGGGCTTTTTGGCTATCTGGCGGCGAGCAGCATGAAGCAGCCGTTCGATCGCTTGATGGAGCAGACGATGCTGCCGGGGCTTGGCCTGTACCATACCTACCTCAATGTGCCCGAGCAGCCCATGGGGCACTACGCCTACGGTTACTGGAAGGAGGACAAGCCATTCCGCGTCACTCCCGCCATGCTGGCGGAGGAGCCTTACGGCATCAAGACCAGCTCGGCGGATCTGCTGCGCTTCGTGAAGGCGAACATCAGCGGGGTGGATAATGCGGCCATGCAGCAGGCCATCGATCTGACTCACCAGGGCCAGTATGCGGTGGGGGAGATGACCCAGGGACTGGGCTGGGAGCGTTACCCCTATCCCGTCAGCGAGCAGACGCTGCTGGCGGGCAACTCCCCGGCGATGATTTACAATGCCAACCCGGCGGCGCCCGCGCCCGCTGCGGCAGGGCACCCTGTGCTCTTCAAAAAGACCGGCTCGACCAATGGCTTCGGGGCCTATGTGGCCTTCGTGCCGGCCAAAGGGATCGGCGTCGTCATGCTGGCCAATCGCAACTACCCCAACGAGGGCACGCTCAAGGCGGGCCACGCCATCCTGACGCAACTGGCCAGGTAA</t>
  </si>
  <si>
    <t>MOX-6</t>
  </si>
  <si>
    <t>GQ152601</t>
  </si>
  <si>
    <t>ATGCAACAACGACAATCCATCCTGTGGGGCGTTCTGCCCACCCTGATGTGGGCCGGCCTGGCCCATGCAGGTGACAGGGCGGCGACCGATCCCCTGCGCCCCGTGGTGGATGCCAGCATCCGGCCGCTGCTCAAGGAGCACAGGATCCCGGGCATGGCGGTGGCCGTGCTCAAGGATGGCAAGGCCCACTATTTCAACTACGGTGTGGCCGATCGGGAGCGCGCAGTCGGTGTCAGCGAGCAGACCCTGTTCGAGATAGGTTCCGTGAGCAAGACCCTGACCGCGACGCTGGGGGCCTACGCCGTGGTGCAGGGGAGCTTCGAGCTCGATGACAAGGCGAGTCTGTTCGCCCCCTGGCTCAAGGGATCCGTCTTTGACAACATCACCATGGGGGAGCTGGCTACCTACAGCGCGGGCGGCTTGCCGCTGCAATTCCCCGAGGAGGTGGATTCGCTCGAGAAGATGCAGGCCTACTACCGCCAGTGGACCCCAGCCTACTCGCCGGGTTCCCATCGCCAGTACGCCAACCCCAGCATCGGGCTCTTTGGCTATCTGGCGGCGAGCAGCATGAAGCAGCCGTTCGATCGCCTGATGGAGCAGACGATCCTGCCGGGGCTTGGCCTGTACCATACCTACCTCAATGTGCCCGAGCAGGCCATGGGGCACTACGCCTACGGCTACTCGAAGGAGGACAAGCCCATCCGCGTCACTCCCGGCATGCTGGCGGACGAGGCCTACGGCATCAAGACCAGCTCGGCGGATCTGCTGCGCTTTGTGAAGGCCAACATCAGCGGGGTGGATAATGCGGCCATGCAGCAGGCCATCGACCTGACTCACCAGGGGCAGTATGCGGTGGGGGAGATGACCCAGGGACTGGGCTGGGAGCGTTACGCCTATCCCGTCAGCGAGCAGACGCTGCTGGCGGGCAACTCCGCGGCGATGATTTACAATGCGAACCCGGCTGCGCCCGCGCCCGCTGCAAGGGGGCACCCTGTGCTCTTCAACAAGACCGGCTCGACCAACGGCTTCGGGGCCTATGTGGCCTTCGTGCCGGCCAAAGGGATCGGCATCGTCATGCTGGCCAATCGCAACTCTCCCATCGAGGGCACGCTCAAGGCGGGCCACGCCATCCTGACGCAACTGGCCAGGTAA</t>
  </si>
  <si>
    <t>MOX-7</t>
  </si>
  <si>
    <t>GQ152602</t>
  </si>
  <si>
    <t>ATGCAACAACGACAATCCATCCTGTGGGGCGCTCTGGCCACCTTGATGTGGGCCGGCTTGGTTCATGCCGGTGACAAGGCGGCGACCGATCCCCTGCGCCCCGTGGTGGATGCCAGCATCCGGCCGCTGCTCAAGGAGCACAGGATCCCGGGCATGGCGGTGGCCGTGCTCAAGGATGGCAAGGCCCACTATTTCAACTACGGTGTGGCCGATCGGGAGCGCGCAGTCGGTGTCAGCGAGCAGACCCTGTTCGAGATAGGTTCCGTGAGCAAGACCCTGACCGCGACGCTGGGGGCCTACGCCGTGGTGCAGGGGAGCTTCGAGCTCGATGACAAGGCGAGTCTGTTCGCCCCCTGGCTCAAGGGATCCGTCTTTGACAACATCACCATGGGGGAGCTGGCTACCTACAGCGCAGGCGGCTTGCCGCTGCAATTCCCCGAGGAGGTGGATTCGCTCGAGAAGATGCAGGCCTACTACCGCCAGTGGACTCCAGCCTACTCGCCGGGTTCCCATCGCCAGTACGCCAACCCCAGCATCGGGCTCTTTGGCTATCTGGCGGCGAGCAGCATGAAGCAGCCGTTCGATCGCCTGATGGAGCAGACGATGCTGCCGGGGCTAGGCCTGTACCATACTTACCTCACTGTGCCCGAGCAGGCCATGGGGCACTACGCCTACGGCTACTCGAAGGAGGACAAGCCGATCCGCGTCACTCCCGGCATGCTGGCGGACGAGGCCTACGGCATCAAGACCAGTTCGGCGGATCTGCTGCGCTTTGTGAAGGCGAACATCGGCGGGGTGGATAATGCGGCCATGCAGCAGGCCATCGACCTGACTCACCAGGGCCAGTATGCGGTGGGGGAGATGACCCAGGGACTGGGCTGGGAGCGTTACGCCTATCCCGTCAGCGAGCAGACGCTGCTGGCGGGCAACTCCCCGGCGATGATTTACAATGCCATCCCGGCTGTGCCCGCGCCCGCTGCGGCAGGCCACCCTGTGCTTTTCAACAAGACCGGCTCGACCAATGGCTTCGGGGCTTATGTGGCCTTCGTGCCGGCCAAAGGGATCGGCATCGTCATGCTGGCCAATCGCAACTCTCCCATCGAGGCGCGCATCAAGGCGGCTCACGCAATCCTGACGCAACTGGCCAGGTAA</t>
  </si>
  <si>
    <t>MUS</t>
  </si>
  <si>
    <t>MUS-1</t>
  </si>
  <si>
    <t>AF441286</t>
  </si>
  <si>
    <t>ATGCACAGAATACTTAGTGTCATAACGATGTTAATCTGTACTACATTAGTACACGCTCAATCTGACAAACTAAAAATCAAACAACTCAATGATAATATGTATATATACACTACTTATCAAGAGTTTCAAGGAGTAACATACTCTTCTAATTCGATGTACGTACTGACAGACGAAGGCGTTATTCTAATAGACACACCTTGGGATAAAGATCAGTACGAACCTCTATTAGAGTACATCAGATCGAATCATAACAAAGAGGTTAAATGGGTCATCACTACCCACTTCCACGAAGATCGTTCTGGTGGATTAGGTTACTTTAACAGTATAGGAGCACAGACGTATACCTATGCATTGACCAATGAAATATTAAAAGAACGCAATGAACCACAAGCTCAACATTCTTTTAATAAAGAAAAACAGTTTACCTTTGGCAATGAGAAGTTGGCTGTATACTTTTTAGGAGAAGGACATTCACTAGATAATACCGTAGTCTGGTTTCCAAAAGAAGAAGTATTATACGGAGGATGCCTGATTAAGAGTGCCGAAGCTACCACTATAGGTAATATAGCCGATGGTAACGTGATAGCTTGGCCTAAGACTATCGAAGCCGTAAAACAAAAATTTAAGAATGCTAAAGTCATTATACCAGGACATGATGAATGGGATATGACAGGCCATATCGAGAATACTGAGCGTATATTATCAGCATACAATCAACAACATTCAACTAAAAACGATTAA</t>
  </si>
  <si>
    <t>NDM</t>
  </si>
  <si>
    <t>NDM-2</t>
  </si>
  <si>
    <t>JF703135</t>
  </si>
  <si>
    <t>ATGGAATTGCCCAATATTATGCACCCGGTCGCGAAGCTGAGCACCGCATTAGCCGCTGCATTGATGCTGAGCGGGTGCATGG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</si>
  <si>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NDM-3</t>
  </si>
  <si>
    <t>JQ734687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</si>
  <si>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A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</si>
  <si>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NDM-4</t>
  </si>
  <si>
    <t>JQ348841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</si>
  <si>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</si>
  <si>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NDM-5</t>
  </si>
  <si>
    <t>JN104597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</si>
  <si>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T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</si>
  <si>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NDM-6</t>
  </si>
  <si>
    <t>JN967644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</si>
  <si>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TGCGCGCGTTTGGTGCGGCGTTCCCCAAGGCCAGCATGATCGTGATGAGCCATTCCGCCCCCGATAGCCGCGCCGCAATCACTCATACGGCCCGCATGGCCGACAAGCTGCGCTGA</t>
  </si>
  <si>
    <t>NDM-7</t>
  </si>
  <si>
    <t>JX262694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</si>
  <si>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A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</si>
  <si>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NDM-8</t>
  </si>
  <si>
    <t>AB744718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</si>
  <si>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G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</si>
  <si>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NDM-9</t>
  </si>
  <si>
    <t>KC999080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</si>
  <si>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A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</si>
  <si>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NDM-10</t>
  </si>
  <si>
    <t>KF361506</t>
  </si>
  <si>
    <t>ATGGAATTGCCCAATATTATGCACCCGGTCGCGAAGCTGAGCACCGCATTAGCCGCTGCATTGATGCTGAGCGGGTGCATGCCCGGTGAAATCAGCCCGACGATTGACCAGCAAATGGAAACTGGCGACCAACGGTTTGGCGATCTGGTTTTCCGCCAGCTCGCACCGAATGTCTGGCAGCACACTTCCTATCTCGACATGCCGAGTTTCGGGGCAGTCA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CGCACCGACATCGCTTTTGGTGGCTGCCTGATCAAGGACAGCAAGGCCAAGTCGCTCGGCAATCTCGGTGATGCCGACACTGAGCACTACGCCGCGTCAGCGCGCGCGTTTGGTGCGGCGTTCCCCAAGGCCAGCATGATCGTGATGAGCCATTCCGCCCCCGATAGCCGCGCCGCAATCACTCATACGGCCCGCATGGCCGACAAGCTGCGCTGA</t>
  </si>
  <si>
    <t>NMC</t>
  </si>
  <si>
    <t>NMC-A</t>
  </si>
  <si>
    <t>Z21956</t>
  </si>
  <si>
    <t>ATGTCACTTAATGTAAAGCAAAGTAGAATAGCCATCTTGTTTAGCTCTTGTTTAATTTCAATATCATTTTTCTCACAGGCCAATACGAAGGGCATTGATGAGATTAAAAACCTTGAAACAGATTTCAATGGCAGGATTGGTGTCTACGCTTTAGACACTGGCTCGGGTAAATCATTTTCGTACAGAGCAAATGAACGATTTCCATTATGTAGTTCTTTTAAAGGTTTTTTAGCTGCTGCTGTATTAAAAGGCTCTCAAGATAATCGACTTAATCTTAATCAGATTGTGAATTATAATACAAGAAGTTTAGAGTTCCATTCACCCATCACAACTAAATATAAAGATAATGGAATGTCATTAGGTGATATGGCTGCTGCTGCTTTACAATATAGCGACAATGGTGCTACTAATATTATTCTTGAACGTTATATCGGTGGTCCAGAGGGTATGACTAAATTCATGCGGTCGATTGGAGATGAAGATTTTAGACTCGATCGTTGGGAGTTAGATCTAAACACAGCTATTCCAGGCGATGAGCGTGACACATCTACACCTGCAGCAGTAGCCAAGAGTCTGAAAACCCTTGCTCTGGGTAACATACTTAGTGAACATGAAAAGGAAACCTATCAGACATGGTTAAAGGGTAACACAACCGGTGCAGCGCGTATTCGTGCTAGCGTACCAAGCGATTGGGTAGTTGGCGATAAAACTGGTAGTTGCGGAGCATACGGTACGGCAAATGATTATGCGGTAGTCTGGCCAAAGAACCGGGCTCCTCTTATAATTTCTGTATACACAACAAAAAACGAAAAAGAAGCCAAGCATGAGGATAAAGTAATCGCAGAAGCTTCAAGAATTGCAATTGATAACCTTAAATAA</t>
  </si>
  <si>
    <t>NPS</t>
  </si>
  <si>
    <t>NPS-1</t>
  </si>
  <si>
    <t>AY027589</t>
  </si>
  <si>
    <t>ATGCTGAAGAGCACCCTTCTGGCCTTTGGTCTCTTTATCGCACTCTCAGCGCGTGCAGAGAACCAGGCAATCGCCCAGCTTTTCCAGAGGGCAGGAGTCGATGGGACCATCGTCATCGAGTCTCTAACCACCAGACAGCGCTTGGTTCACAACGATCCTCGTGCGCAACAACGATACCCGGCAGCTTCCACGTTCAAGGTACTCAATACCTTGATTGCTCTCGAAGAGGGCGCCATTTCAGGTGAGAACCAGATCTTTCACTGGAACGGTACCCAGTATTCGATTGCGAATTGGAACCAGGACCAGACTCTAGACAGTGCGTTTAAAGTGAGTTGTGTCTGGTGCTACCAGCAGATTGCCCTTCGAGTGGGGGCACTCAAGTACCCAGCCTATATTCAACAGACAAACTATGGTCATTTACTGGAACCCTTCAATGGAACGGAGTTTTGGCTGGATGGCTCTTTGACGATCAGCGCGGAAGAACAGGTTGCCTTTCTCCGACGGGTTGTTGAGCGAAAACTACCGTTCAAAGCGAGCAGCTATGATTCCCTGAAGAAAGTCATGTTCGCCGATGAGAATGCCCAGTATCGCCTTTATGCAAAAACGGGTTGGGCGACCCGCATCACTCCCTCGGTGGGTTGGTATGTTGGCTATGTTGAAGCACAGGACGATGTTTGGCTGTTTGCCCTGAATCTTGCTACCCGCGACGCAAATGACCTGCCCCTACGAACGCAGATAGCCAAAGACGCGCTGAAGGCGATAGGTGCGTTTCATGCGAAGTAA</t>
  </si>
  <si>
    <t>OCH</t>
  </si>
  <si>
    <t>OCH-2</t>
  </si>
  <si>
    <t>AJ295340</t>
  </si>
  <si>
    <t>ATGAGAACATCTACGACACTTTTGATCGGTTTCCTCACCACTGCCGCTGTTATCCCGAATAACGGCGCGCTGGCTGCGAGCAAGGTGAATGATGGCGACTTGCGCCGTATTGTCGATGAAACGGTGCGCCCGCTCATGGCCGAGCAGAAAATCCCCGGCATGGCCGTCGCTATAACCATCGACGGCAAGAGCCACTTCTTCGGTTATGGTGTGGCATCGAAGGAAAGCGGGCAAAAAGTCACCGAAGACACGATTTTCGAGATCGGCTCGGTCAGCAAGACCTTCACTGCAATGCTCGGCGGCTACGGGCTTGCGACCGGCGCGTTCTCCCTGTCCGATCCCGCGACCAAATGGGCTCCCGAACTGGCAGGCAGCAGCTTCGACAAGATCACCATGCTTGATCTTGGGACCTACACGCCGGGCGGATTGCCCCTCCAGTTTCCCGATGCTGTCACCGATGACAGTTCGATGCTGGCATATTTCAAGAACTGGAAACCCGATTACCCGGCAGGG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T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CCGGAATTATCCGATCGATGAGCGCATAAAGGCTGCCTATCGGATATTGCAGGCGCTCGACAACAAGCAATAG</t>
  </si>
  <si>
    <t>OCH-3</t>
  </si>
  <si>
    <t>AJ295341</t>
  </si>
  <si>
    <t>ATGAGAAAATCTACGACACTTTTGATCGGTTTCCTCACCACTGCCGCTATTATCCCGAATAATGGCGCGCTGGCTGCGAGCAAGGCGAATGATGGCGACTTGCGCCGTATTGTCGATGAAACGGTGCGCCCGCTCATGGCCGAGCAGAAAATCCCCGGCATGGCCGTCGCTATAACCATCGACGGCAAGAGCCACTTCTTCGGTTATGGTGTGGCATCGAAGGAAAGCGGGCAAAAAGTCACCGAAGACACGATTTTCGAGATCGGCTCGGTCAGCAAGACCTTCACTGCAATGCTCGGCGGCTACGGGCTGGCGACAGGCGCGTTCACTCTGTCCGATCCCGCGACCAAATGGGCCCCCGAACTGGCAGACAGCAGCTTCGACAAGATCACCATGCTTGATCTTGGGACCTACACGCCGGGCGGATTGCCCCTCCAGTTTCCCGATGCTGTCTCCGATGACAGTTCGATGCTGGCATATTTCAAGAAATGGAAGCCGGACTATCCGGCAGGC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GTGTCGATGCGAACAATCAGGGGCTTGGCTGGGAGTTCTACAACTATCCGACCGCGCTCAAGACGCTTCTTGAGGGCAACTCGTCGGACATGGCGCTGAAGTCGCACAAAATCGAGAAATTCGATACACCTAGCCAACCGTCAGCTGATGTGTGGCTCAACAAGACAGGCTCAACCAACGGCTTTGGCGCTTATGCGGCCTTTATTCCTGCGAAGAAGATCGGAATTGTTCTGCTTGCCAACCGGAACTATCCGATTGATGAGCGCGTAAAGGCTGCCTATCGGATATTGCAGGCGCTCGACAACAAGCAATAG</t>
  </si>
  <si>
    <t>OCH-4</t>
  </si>
  <si>
    <t>AJ295342</t>
  </si>
  <si>
    <t>ATGAGAAAATCTACGACACTTTTGATCGGTTTCCTCACCACTGCCGCTATTATCCCGAATAATGGCGCGCTGGCTACGAGCAAGGCGAATGATGGCGACTTGCGCCGTATTGTCGATGAAACGGTGCGCCCGCTCATGGCCGAGCAGAAAATCCCCGGCATGGCCGTCGCT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CACGCAGCGTCGCTATTCGAATCCCAGCATCGGCCTGTTCGGCTATCTGGCGGCACGAAGCATGGACAAGCCGTTCGACGTTTTGATGGAGCAAAAGCTTCTGCCTGCATTCGGCCTGAAGAACACCTTCATCAATGTGCCGGCAAGCCAGATGAAGAACTACGCCTACGGA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CTGATCAATAAGACAGGCTCAACCAACGGCTTTGGCGCTTATGCGGCCTTTATTCCTGCGAAGAAGATCGGAATTGTTCTGCTTGCCAACCGGAATTATCCGATCGATGAGCGCGTAAAGGCTGCCTATCGGATATTGCAGGCGCTCGACAACAAGCAATAG</t>
  </si>
  <si>
    <t>OCH-5</t>
  </si>
  <si>
    <t>AJ295343</t>
  </si>
  <si>
    <t>ATGAGAAAATCTACGACACTTTTGATCGGTTTCCTCACCACTGCCGCTATTATCCCGAATAACGGCGCGCTGGCTGCGAGCAAGGCGAATGATGGCGACTTGCGCCGTATTGTCGATGAAACGGTGCGCCCGCTCATGGCCGAGCAGAAAATCCCCGGCATGGCGGTTGCCATAACCATCGACGGCAAGAGCCACTTCTTCGGTTATGGTGTGGCATCGAAGGAAAGCGGGCAAAAAGTCACTGAAGACACGATTTTCGAGATCGGCTCGGTCAGCAAGACCTTCACTGCAATGCTTGGCGGCTACGGGCTGGCGACGGGCGCGTTCTCCCTGTCCGATCCCGCGACCAAATGGGCTCCTGAACTGGCAGGCAGCAGCTTCGACAAGATCACCATGCTTGATCTTGGGACCTACACGCCGGGCGGATTGCCCCTCCAGTTTCCCGATGCTGTCACCGATGACAGTTCGATGCTGGCATATTTCAAGAAATGGAGGCCGGACTATCCGGCAGGCACGCAGCATCGCTATTCGAATCCCAGCATCGGCCTGTTCGGCTATCTGGCGGCACGAAGCATGGACAAGCCGTTCGACGTTTTGATGGAGCAAAAGCTTCTGCCTGCATTCGGCCTGAAGAACACCTTCATCAATGTGCCGGAAAGCCAGATGAAGAACTACGCCTACGGCTATTCCAAAGCCAACAAGCCGATCCGGGTATCGGGCGGGACGCTGGATGCACAAGCCTATGGCATCAAGACCACCGCGCTTGATCTTGCCCGCTTCGTCGAACTGAACATTGACAGCTCATCTCTGGAGCCTGATTTCCAGAAAGCCGTCGCCGCAACACACACGGGTTACTACCATGTCGATGCGAACAATCAGGGACTTGGCTGGGAGTTCTACAACTATCCGACTGCGCTCAAGACACTTCTTGCCGGCAATTCGTCGGACATGGCGCTGAAGTCGCACAAAATCGAGAAATTCGATACACCTCGCCAACCGTCAGCTGATGTGCTGATCAATAAGACAGGCTCAACCAACGGCTTTGGCGCTTATGCGGCCTTTATTCCTGCGAAGAAGATCGGAATTGTTGTGCTTGCCAACCGGAATTATCCGATCGATGAGCGCGTAAAGGCTGCCTATCGGATATTGCAGGCGCTCGACAACAAGCAATAG</t>
  </si>
  <si>
    <t>OCH-6</t>
  </si>
  <si>
    <t>AJ295344</t>
  </si>
  <si>
    <t>ATGAGAAAATCTACGACACTTTTGATCGGTTTCCTCACCACTGCCGCTATTATCCCGAATAATGGCGCGCTGGCTGCGAGCAAGGCGAATGATGGCGACTTGCGCCGTATTGTCGATGAAACGGTGCGCCCGCTCATGGCCGAGCAGAAAATCCCCGGCATGGCCGTCGCT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C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TCGGAATTATCCGATCGATGAGCGCGTAAAGGCTGCCTATCGGATATTGCAGGCGCTCGACAACAAGCAATAG</t>
  </si>
  <si>
    <t>OCH-7</t>
  </si>
  <si>
    <t>AJ295345</t>
  </si>
  <si>
    <t>ATGAGAAAATCTACGACACTTTTGATCGGTTTCCTCACCACTGCCGCTATTATCCCGAATAGCGGCGCGCTGGCTGCGAGCAAGGTGAATGATGGCGACTTGCGCCGTATTGTCGATGAAACGGTGCGCCCGCTCATGGCCGAGCAGAAAATCCCCGGCATGGCGGTTGCC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GACGCAGCGTCGCTATTCGAATCCCAGCATCGGCCTGTTCGGCTATCTGGCGGCACGAAGCATGGACAAGCCGTTCGACGTTTTGATGGAGCAAAAGCTTCTGCCTGCATTCGGCCTGAAGAACACCTTCATCAATGTGCCGGC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CCGGAATTATCCGATCGATGAGCGCGTAAAGGCTGCCTATCGGATATTGCAGGCGCTCGACAACAAGCAATAG</t>
  </si>
  <si>
    <t>OCH-8</t>
  </si>
  <si>
    <t>DQ489307</t>
  </si>
  <si>
    <t>ATGAGAAAATCTACGACACTTTTGATCGGTTTCCTCACCACTGCCGCTATTATCCCGAATAATGGCGCGCTGGCTACGAGCAAGGCGAATGATGGCGACTTGCGCCGTATTGTCGATGAAACGGTGCGCCCGCTCATGGCCGAGCAGAAAATCCCCGGCATGGCGGTTGCCATAACCATCGACGGCAAGAGCCACTTCTTCGGTTATGGTGTGGCATCGAAAGAAAGCGGGCAAAAAGTCACTGAAGACACGATTTTCGAGATCGGTTCGGTCAGCAAGACCTTCACTGCAATGCTTGGCGGTTACGGGCTGGCGACAGGCGCGTTCTCCCTGTCCGATCCCGCGACCAAATGGGCTCCTGAACTGGCAGGCAGCAGCTTCGACAAGATCACCATGCTTGATCTTGGGACCTACACGCCGGGCGGATTGCCCCTCCAGTTTCCCGATGCTGTCACCGATGACAGTTCGATGCTGGCATATTTCAAGAAATGGAAACCCGATTATCCGGCAGGGACGCAGCGTCGT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CTGATCAATAAGACAGGCTCAACCAACGGCTTTGGCGCTTATGCGGCCTTTATTCCTGCGAAGAAGATCGGAATTGTTCTGCTTGCCAACCGGAATTATCCGATCGATGAGCGCGTAAAGGCTGCCTATCGGATATTGCAGGCGCTCGACAACAAGCAATAG</t>
  </si>
  <si>
    <t>OHIO</t>
  </si>
  <si>
    <t>OHIO-1</t>
  </si>
  <si>
    <t>M33655</t>
  </si>
  <si>
    <t>ATGCGTTATTTTCGCCTGTGTATTATCTCCCTGTTAGCCACCCTGCCGCTGCGGGTACACGCCGGACCGCAGCCGCTTGAGCAAATTAAACTAAGCGAAAGCCAGCTGTCGGGCAGCGTAGGCATGATAGAAATGGATCTGGCCAGGCCCGGCACGCTGACCGCCTGGCGCGCCGATGAACGCTTTCCCATGATGAGCACCTTTAAAGTAGTGCTCTGCGGCGCAGGTCTGGCGCGGGTGGATGCCGGTGACGAACAGCTGGAGCGAAAGATCCACTATCGCCGACAGGATCTGGTGGACTACTCGCCGGTCAGCGAAAAACACCTTGCCGACGGCATGACGGTCGGCGAACTCTGTGCCGCCGCCATTACCATGAGCGATAACAGCGCCGCCAATCTGCTGCTGCCAGCCGTCGGCGGCCCCGCAGGATTGACTGCCTTTTTGCGCCAGATCGGCGACAACGTCACCCGCCTTGACCGCTGGGAAACGGAACTGAATGAGGCGCTTCCCGGCGACGCCCGCGACACCACTACCGCCCGCAGCATGGCCGCGACCCTGCGCAAGCTGCTGACCAGCCAGCGTCTGAGCGCCCGTTCGCAACGGCAGCTGCTGCAGTGGATGGTGGACGATCGGGTCGCCGGACGTTTGATCCGCTCCGTGCTGCCGGCGGGCTGGTTTATCGCCGATAAGACCGGAGCTGGCGAACGGGGTGCGCGCGGGATTGTCGCCCTGCTTGGCCCGAATAACAAAGCAGAGCGGATTGTGGTGATTTATCTGCGGGATACGCCGGCGAGCATGGCCGAGCGAAATCAGCAAATCGCCGGGATCGCCGGGGCGCTGATCGAGCACTGGCAACGCTAA</t>
  </si>
  <si>
    <t>OKP-A</t>
  </si>
  <si>
    <t>OKP-A-1</t>
  </si>
  <si>
    <t>AM051138</t>
  </si>
  <si>
    <t>ATGCGTTATGTTCGCCTGTGCCTTATCTCCCTGATTGCCGCCCTGCCACTGGCGGTATTCGCCAGCCCTCCGCCGCTTGAGCAAATTACACGCAGCGAAAGTCAGCTGGCGGGCCGCGTGGGCTATGTTGAAATGGATCTGGTCAGCGGCCGCACGCTGGCCGCCTGGCGCGCCAATGAGCGCTTTCCGCTGATGAGCACCTTTAAAGTGCTGCTCTGCGGCGCGGTGCTGGCCCGGGTGGATGCCGGAGACGAACAGCTGGATCGGCGGATCCGCTACCGCCAGCAGGATCTGGTGGACTACTCCCCGGTCAGCGAAAAACACCTTGCCGACGGGATGACCGTTGGCGAACTCTGCGCCGCCGCCATCACCATGAGCGACAACAGCGCCGGCAATCTGCTGTTGAAGAGCGTTGGCGGCCCCGCTGGATTGACCGCTTTTCTGCGCCAGATCGGTGACAACGTCACCCGCCTTGACCGCTGGGAAACGGAGCTCAATGAAGCGCTTCCCGGCGACGTGCGCGACACCACCACCCCAGCCAGCATGGCCGCCACCCTGCGCAAGCTGCTAACCAGCCACACTCTGAGCGCCCGTTCGCAGCAGCAGCTGCTGCAGTGGATGGTGGACGACCAGGTAGCCGGTCCGCTGATCCGCGCCGTGCTGCCGGCGGGCTGGTTTATCGCCGAAAAAACCGGGGCCGGCGAGCGGGGCTCACGCGGCATTGTCGCCCTGCTCGGCCCGAACGGCAAAGCGGAGCGCATCGTGGTGATCTATCTGCGGGATACGCCGGCGTCCATGGCCGAGCGTAACCAGCAGATCGCCAGAATAGGCGCGGCGCTGATCGAGCACTGGCAGCGCTAG</t>
  </si>
  <si>
    <t>OKP-A-2</t>
  </si>
  <si>
    <t>AM051139</t>
  </si>
  <si>
    <t>ATGCGTTATGTTCGCCTGTGCCTTTTCTCCCTGATTGCCGCCCTGCCACTGGCGGTATTCGCCAGCCCTCA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GCGCTAG</t>
  </si>
  <si>
    <t>OKP-A-3</t>
  </si>
  <si>
    <t>AM051140</t>
  </si>
  <si>
    <t>ATGCGTTATGTTCGCCTGTGCCTTATCTCCCTGATTGCCGCCCTGCCACTGGCGGTATTCGCCAGCCCTCCGCCGCTTGAGCAAATTACACGCAGCGAAAGTCAGCTGGCGGGCCGCGTGGGCTATGTTGAAATGGATCTGGCG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t>
  </si>
  <si>
    <t>OKP-A-4</t>
  </si>
  <si>
    <t>AM051142</t>
  </si>
  <si>
    <t>ATGCGTTATGTTCGCCTGTGCCTTTTCTCCCTGATTGCCGCCCTGCCACTGGCGGTATTCGCCAGCCCTCCGCCA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GCGCTAG</t>
  </si>
  <si>
    <t>OKP-A-5</t>
  </si>
  <si>
    <t>AM051143</t>
  </si>
  <si>
    <t>ATGCGTTATGTTCGCCTGTGCCTTATCTCCCTGATTGCCGCCCTGCCACTGGCGGTATTCGCCAGCCCTCAGCCGCTCGAACAAATTACACTCAGCGAAAGTCAGCTGGCGGGCCGCGTGGGCTATGTTGAAATGGATCTGGCCAGCGGCCGCACGCTGGCCGCCTGGCGCGCCAGTGAGCGCTTTCCGCTGATGAGCACCTTTAAAGTGCTGCTCTGCGGCGCGGTGCTGGCCCGGGTGGATGCCGGAGACGAACG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GAATAGGCGCGGCGCTGATCGAGCACTGGCAGCGCTAG</t>
  </si>
  <si>
    <t>OKP-A-6</t>
  </si>
  <si>
    <t>AM051144</t>
  </si>
  <si>
    <t>ATGCGTTATGTTCGCCTGTGCCTTATCTCCCTGATTGCCGCCCTGCCACTGGCGGCATTCGCCAGCCCTCAGCCGCTCGAGCAAGTTACACGCAGCGAAAGTCAGCTGGCGGGCCGCGTGGGCTATGTTGAAATGGATCTGGCCAGCGGCCGCACGCTGGCCGCCTGGCGCGCCAGTGAGCGCTTTCCGCTGATGAGCACCTTTAAAGTGCTGCTCTGCGGCGCGGTGCTGGCACGGGTGGATGCCGGAGACGAACGGCTGGATCGGCGGATCCGCTACCGCCAGCAGGATCTGGTGGACTACTCCCCGGTCAGCGAAAAACACCTTGCCGACGGGATGACCGTTGGCGAACTCTGCGCCGCCGCCATCACCATGAGCGACAACAGCGCCGGCAATCTGCTGTTGAAGC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t>
  </si>
  <si>
    <t>OKP-A-7</t>
  </si>
  <si>
    <t>AM051145</t>
  </si>
  <si>
    <t>ATGCGTTGTGTTCGCCTGTGCCTTATCTCCCTGATTGCCGCCCTGCCACTGGCGGTATTCGCCAGCCCTCAGCCGCTCGAACAAATTACACTCAGCGAAAGTCAGCTGGCGGGCCGCGTGGGCTATGTTGAAATGGATCTGGCGAGCGGCCGCACGCTGGCCGCCTGGCGCGCCAGTGAGCGCTTTCCGCTGATGAGCACCTTTAAAGTGCTGCTCTGCGGCGCGGTGCTGGCCCGGGTGGATGCCGGAGACGAACGGCTGGATCGGCGGATCCGCTACCCCCAGCAGGATCTGGTGGACTACTCCCCGGTCAGCGAAAAACACCTTGCCGACGGGATGACCGTTGGCGAACTCTGCGCCGCCGCCATCACCATGAGCGACAACAGCGCCGGCAATCTGCTGTTGAAGAGCGTTGGCGGCCCCGCGGGATTGACCGCTTTTCTGCGCCAGATCGGTGATAACGTCACCCGCCTTGACCGCTGGGAAACGGAGCTCAATGAG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GCCATGGCCGAGCGTAACCAGCAGATCGCCAAAATAGGCGCGGCGCTGATCGAGCACTGGCAGCGCTAG</t>
  </si>
  <si>
    <t>OKP-A-8</t>
  </si>
  <si>
    <t>AM051147</t>
  </si>
  <si>
    <t>ATGCGTTATGTTCGCCTGTGCCTTATCTCCCTGATTGCCGCCCTGCCACTGGCGGCATTCGCCAGCCCTCC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CGGCATTGTCGCCCTGCTCGGCCCGAACGGCAAAGCGGAGCGCATCGTGGTGATCTATCTGCGGGATACGCCGGCGACCATGGCCGAGCGTAACCAGCAGATCGCCAGAATAGGCGCGGCGCTGATCGAGCACTGGCAGCGCTAG</t>
  </si>
  <si>
    <t>OKP-A-9</t>
  </si>
  <si>
    <t>AM051148</t>
  </si>
  <si>
    <t>ATGCGTTATGTTCGCCTGTGCCTTATCTCCCTGATTGCCGCCCTGCCACTGGCGGTATTCGCCAGCCCTCCGCCGCTTGAGCAAATTACACGCAGCGAAAGTCAGCTGGCGGGCCGCGTGGGCTATGTTGAAATGGATCTGGCGAGCGGCCGCACGCTGGCCGCCTGGCGCGCCAGTGAGCGCTTTCCGCTGATGAGCACCTTTAAAGC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t>
  </si>
  <si>
    <t>OKP-A-10</t>
  </si>
  <si>
    <t>AM051149</t>
  </si>
  <si>
    <t>ATGCGTTGTGTTCGCCTGTGCCTTATCCCCCTGATTGCCGCCCTGCCACTGGCGGTATTCGCCAGCCCTCCGCCGCTTGAGCAAATTACACTCAGCGAAAGTCAGCTGGCGGGCCGCGTGGGCTATGTTGAAATGGATCTGGCG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TCAGGTGGCCGGTCCGCTGATCCGCGCCGTGCTGCCGGCGGGCTGGTTTATCGCCGATAAAACCGGGGCCGGCGAGCGGGGCTCACGCGGCATTGTCGCCCTGCTCGGCCCGAACGGCAAAGCGGAGCGCATCGTGATGATCTATCTGCGGGATACGCCGGCGACCATGGCCGAGCGTAACCAGCAGATCGCCAAAATAGGCGCGGCGCTGATCGAGCACTGGCAGCGCTAG</t>
  </si>
  <si>
    <t>OKP-A-13</t>
  </si>
  <si>
    <t>FJ534513</t>
  </si>
  <si>
    <t>ATGCGTTATATTCGCCTGTGCCTTTTCTCCCTGATTGCCGCCCTGCCACTGGCGGTATTCGCCAGCCCTCCGCCG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ACGCTAA</t>
  </si>
  <si>
    <t>OKP-A-14</t>
  </si>
  <si>
    <t>FJ534512</t>
  </si>
  <si>
    <t>ATGCGTTATATTCGCCTGTGCCTTTTCTCCCTGATTGCCGCCCTGCCACTGGCGGTATTCGCCAGCCCTCCGCCG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ACCACCCTGCGCAAGCTGCTAACCAGCCACACTCTGAGCGCCCGTTCGCAGCAGCAGCTGCTGCAGTGGATGGTGGACGACCAGGTAGCCGGTCCGCTGATCCGCGCCGTGCTGCCGGCGGGCTGGTTTATCGCCGATAAAACCGGGGCCGGCGAGCGGGGCTCACGTGGCATTGTCGCCCTGCTCGGCCCGAACGGCAAAGCGGAGCGCATCGTGGTGATCTATCTGCGGGATACGCCGGCGACCATAGCCGAGCGTAACCAGCAGATCGCCAGAATAGGCGCGGCGCTGATCGAGCACTGGCAACGCTAA</t>
  </si>
  <si>
    <t>OKP-A-15</t>
  </si>
  <si>
    <t>FJ755841</t>
  </si>
  <si>
    <t>ATGCGTTATGTTCGCCTGTGCCTTTTCTCCCTGATTGCCGCCCTGCCACTGGCGGTATTCGCCAGCCCTCCGCCGCTTGAGCAAATTACACGCAGCGAAAGTCAGCTGGCGGGCCGCGTGGGCTATGTTGAAATGGATCT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ACGCTAA</t>
  </si>
  <si>
    <t>OKP-A-16</t>
  </si>
  <si>
    <t>FJ755840</t>
  </si>
  <si>
    <t>ATGCGTTATGTTCGCCTGTGCCTTATCTCCCTGATTGCCGCCCTGCCACTGGTGGCATTCGCCAGCCCTCAGCCGCTCGAGCAAGTTACACGCAGCGAAAGTCAGCTGGCGGGCCGCGTGGGCTATGTTGAAATGGATCTGGCCAGCGGCCGCACGCTGGCCGCCTGGCGCGCCAGTGAGCGCTTTCCGCTGATGAGCACCTTTAAAGTGCTGCTCTGCGGCGCGGTGCTGGCCCGGGTGGATGCCGGAGACGAACAGCTGGATCGGCGGATCCGCTACCGCCAGCAGGATCTGGTGGACTACTCCCCGGTCAGCGAAAAACACCTTGCCGACGGGATGACCGTTGGTGAACTCTGCGCCGCCGCCATCACCATGAGCGACAACAGCGCCGGCAATCTGCTGTTGAAGAGCGTTGGCGGCCCCGCGGGATTGACCGCTTTTCTGCGCCAGATCGGTGACAACGTCACCCGACTTGACCGCTGGGAAACGGAGCTCAATGAGGCGCTTCCCGGCGACGTGCGCGACACCACCACCCCAGCCAGCATGGCCGCCACCCTGCGCAAGCTGCTAACCAGCCACGCGCTGAGCGCCCGTTCGCAGCAGCAGCTGCTGCAGTGGATGGTGGACGACCAGGTAGCCGGTCCGCTGATCCGCGCCGTGCTGCCGGCGGGCTGGTTTATCGCCGATAAAACCGGGGCCGGCGAGCGGGGCTCACGCGGCATTGTCGCCCTGCTCGGCCCGAACGGCAAAGCGGAGCGCATCGTGGTGATCTATCTGCGGGATACGCCGGCGACCATGGCCGAGCGTAACCAGCAGATCGCCAGAATAGGCGCGGCGCTGATCGAGCACTGGCAACGCTAA</t>
  </si>
  <si>
    <t>OKP-B</t>
  </si>
  <si>
    <t>OKP-B-1</t>
  </si>
  <si>
    <t>AM051150</t>
  </si>
  <si>
    <t>ATGCGTTATGTTCGCCTGTGCCTTATCTCCCTGATTGCCGCCCTGCCACTGGCGGTATTCGCCAGCCCTCAGCCGCTTGAGCAGATTAAAATCAGCGAAGGTCAGCTGGCGGGCCGGGTGGGCTATGTTGAAATGGATCTGGCCAGCGGCCGCATGCTGGCCGCCTGGCGCGCCAGTGAGCGCTTTCCGCTGATGAGCACCTTTAAAGTGCTGCTCTGCGGCGCGGTGCTGGCCCGGGTGGATGCCGGCGACGAACAGCTGGATCGGCGGATCCACTACCGCCAGCAGGATCTGGTGGACTACTCCCCC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GGCGACCATGGCCGAACGTAACCAGCAGATCGCCGGGATAGGCGCGGCGCTGATCGAGCACTGGCAGCGCTAG</t>
  </si>
  <si>
    <t>OKP-B-2</t>
  </si>
  <si>
    <t>AM051151</t>
  </si>
  <si>
    <t>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AGCGACCATGGCCGAACGTAACCAGCAGATCGCCGGGATAGGCGCGGCGCTGATCGAGCACTGGCAGCGCTAG</t>
  </si>
  <si>
    <t>OKP-B-3</t>
  </si>
  <si>
    <t>AM051152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</si>
  <si>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GGCGACCATGGTCGAGCGTAACCAGCAGATCGCCGGGATAGGCGCGGCGCTGATCGAGCACTGGCAGCGCTAG</t>
  </si>
  <si>
    <t>OKP-B-4</t>
  </si>
  <si>
    <t>AM051153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</si>
  <si>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TGATACCCCGGCGACCATGGTCGAGCGTAACCAGCAGATCGCCGGGATAGGCGCGGCGCTGATCGAGCACTGGCAGCGCTAG</t>
  </si>
  <si>
    <t>OKP-B-5</t>
  </si>
  <si>
    <t>AY512506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</si>
  <si>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TCTAACCACCCCCTCTCTGAGCGCCCGTTCGCAGCAGCAGCTGCTGCAGTGGATGGTTGACGACCGGGTGGCCGGCCCGTTGATCCGCGCCGTGCTGCCGGCGGGCTGGTTTATCGCCGATAAAACCGGGGCCGGTGAGCGGGGCTCACGCGGCATTGTCGCCCTGCTCGGCCCGGACGGCAAAGCGGAGCGTATCGTGGTGATCTATCTGCGTGATACCCCGGCGACCATGGTCGAGCGTAACCAGCAGATCGCCGGGATAGGCGCGGCGCTGATCGAGCACTGGCAACGCTAA</t>
  </si>
  <si>
    <t>OKP-B-6</t>
  </si>
  <si>
    <t>AY850171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</si>
  <si>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C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AGACGGCAAAGCGGAGCGTATCGTGGTGATCTATCTACGGGATACCGCGGCGACCATGGCCGAACGTAACCAGCAGATCGCCGGGATAGGCGCGGCGCTGATCGAGCACTGGCAACGCTAA</t>
  </si>
  <si>
    <t>OKP-B-7</t>
  </si>
  <si>
    <t>AM051156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</si>
  <si>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CGCGGGATTGACAGCTTTTCTGCGCCAGATCGGTGACAACGTCACCCGTCTTGAT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GGATAGGCGCGGCGCTGATCGAGCACTGGCAGCGCTAG</t>
  </si>
  <si>
    <t>OKP-B-8</t>
  </si>
  <si>
    <t>AM051157</t>
  </si>
  <si>
    <t>ATGCGTTATGTTCGT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GGCGACCATGGCCGAACGTAACCAGCAGATCGCCGGGATAGGCGCGGCGCTGATCGAGCACTGGCAGCGCTAG</t>
  </si>
  <si>
    <t>OKP-B-9</t>
  </si>
  <si>
    <t>AM051159</t>
  </si>
  <si>
    <t>ATGCGTTATGTTCGCCTGTGCCTTATCTCCCTGATTGCCGCCCTGCCACTGGCGGTATTCGCCAGCCCTCAGCCGCTTGAGCAGATTAAAATCAGCGAAAGTCAGCTGGCGGGCCGGGTGGGCTATA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TGCGGGATTGACCGCTTTTCTGCGCCAGATCGGTGACAACGTCACCCGTCTTGACCGCTGGGAAACGGAACTCAATGAGGCGCTTCCCGGCGACGTGCGCGACACCACCACCCCGGCCAGCATGGCCACCACCCTGCGCAGGCTGCTAACCACCCCCTCTCTGAGCGCCCGTTCGCAGCAGCAGCTGCTGCAGTGGATGGTGGACGACCGGGTGGCCGGCCCGTTGATCCGCGCCGTGCTGCCGGCGGGCTGGTTTATCGCCGATAAAACCGGGGCCGGTGAGCGGGGCTCACGCGGCATTGTCGCCCTGCTCGGCCCGGACGGCAAAGCGGAGCGTATCGTGGTGATCTATCTGCGGGATACCGCGGCGACCATGGTCGAGCGTAACCAGCAGATCGCCGGGATAGGCGCGGCGCTGATCGAGCACTGGCAGCGCTAG</t>
  </si>
  <si>
    <t>OKP-B-10</t>
  </si>
  <si>
    <t>AM051160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</si>
  <si>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A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TGATAGGCGCGGCGCTGATCGAGCACTGGCAGCGCTAG</t>
  </si>
  <si>
    <t>OKP-B-11</t>
  </si>
  <si>
    <t>AM051161</t>
  </si>
  <si>
    <t>ATGCGTTATGTTCGCCTGTGCCTTATCTCCCTGATTACCGCCCTGCCACTGGCGGTATTCGCCAGCCCTCAGCCGCTTGAGCAGATTAAAATCAGCGAAAGTCAGCTGGCGGGCCGGGTGGGCTATGTTGAAATGGATCTGGCCAGCGGCCGCACGCTGGCCACCTGGCGCGCCAGTGAGCGCTTTCCGCTGATGAGCACCTTTAAAGTGCTGCTCTGCGGCGCGGTGCTGGCCCGGGTGGATGCCGGCGACGAACAGCTGGATCGGCGGATTCACTACCGCCAGCAGGATCTGGTGGACTACTCCCCGGTCAGCGAAAAACACCTTGCCGACGGGATGACCGTTGGCGAACTCTGCGCCGCCGCCATCACCATGAGCGACAACAGCGCCGGCAATCTGCTGTTGAAGATCGTCGGCGGCCCTGCGGGATTGACCGCTTTTCTGCGCCAGATCGGTGACAACGTCACCCGCCTTGACCGCTGGGAAACGGAACTCAATGAGGCGCTTCCCGGCGACGTGCGCGACACCACCACCCCGGCCAGCATGGCCACCACCCTGCGCAAGCTGCTAACCACCCCCTCTCTGAGCGCCCGTTCGCAGCAGCAGCTGCTGCAGTGGATGGTGGACGACCGAGTGGCCGGCCCGTTGATCCGCGCCGTGCTGCCGGCGGGCTGGTTTATCGCCGATAAAACCGGGGCCGGTGAGCGGGGCTCACGCGGCATTGTCGCCCTGCTCGGCCCGGACGGCAAAGCGGAGCGTATCGTGGTGATCTATCTGCGTGATACCCCGGCGACCATGGTCGAGCGTAACCAGCAGATCGCCGGGATAGGCGCGGCGCTGATCGAACACTGGCAGCGCTAG</t>
  </si>
  <si>
    <t>OKP-B-12</t>
  </si>
  <si>
    <t>AJ635420</t>
  </si>
  <si>
    <t>ACCGCCCTGCCACTGGCGGTATTCGCCAGCCCTCAGCCGCTTGAGCAGATTAAAATCAGCGAAGGTCAGCTGGCGGGCCGGGTGGGCTATGTTGAAATGGATCTGGCCAGCGGCCGCATGCTGGCCGCCTGGCGCGCCAGTGAGCGCTTTCCGCTGATGAGCACCTTTAAAGTGCTGCTCTGCGGCGCTGTGCTGGCCCGGGTGGATGCCGGCGACGAACAGCTGGATCGGCGGATCCACTACCGCCAGCAGGATCTGGTGGACTACTCCCCGGTCAGCGAAAAACACCTTGCCGACGGGATGACCGTTGGCGAACTCTGCGCCGCCGCCATCACCATGAGCGATAACAGCGCCGGCAATCTGCTGTTGAAGAGCGTCGGCGGCCCCGCGGGATTGACCACTTTTCTGCGCCAGATCGGTGACAACGTCACCCGCCTTGACCGCTGGGAAACGGAACTCAATGAGGCGCTTCCCGGCGACGTGCGCGACACCACCACCCCGGCCAGCATGGCCACCACCCTGCGCAAGTTGCTAACCACCCCCTCTCTGAGCGCCCGTTCGCAGCAGCAGCTGCTGCAGTGGATGGTGGACGACCAGGTGGCCGGCCCGTTGATCCGCGCCGTGCTGCCGGCGGGCTGGTTTATCGCCGATAAAACCGGGGCCGGTGAGCGGGGCTCACGCGGCATTGTCGCCCTGCTCGGCCCGGACGGCAAAGCGGAGCGTATCGTGGTGATCTATCTGCGGGATACCGCTGCGACCATGGCCGAACGTAACCAGCAGATCGCCGGG</t>
  </si>
  <si>
    <t>OKP-B-13</t>
  </si>
  <si>
    <t>AY825330</t>
  </si>
  <si>
    <t>ATGCGTTATA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TGATAGGCGCGGCGCTGATCGAGCACTGGCAACGCTAA</t>
  </si>
  <si>
    <t>OKP-B-14</t>
  </si>
  <si>
    <t>DQ995288</t>
  </si>
  <si>
    <t>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TGCGGGATTGACCGCTTTTCTGCGCCAGATCGGTGACAACGTCACCCGTCTTGACCGCTGGGAAACGGAACTCAATGAGGCGCTTCCCGGCGACGTGCGCGACACCACCACCCCGGCCAGCATGGCCACCACCCTGCGCAAGTTGCTAACCACCCCCTCTCTGAGCGCCCGTTCGCAGCAGCTGCTGCTGCAGTGGATGGTTGACGACCGGGTGGCCGGCCCGTTGATCCGCGCCGTGCTGCCGGCGGGCTGGTTTATCGCCGATAAAACCGGGGCCGGTGAGCGGGGCTCACGCGGCATTGTCGCCCTGCTCGGCCCGGACGGCAAAGCGGAGCGTATCGTGGTGATCTATCTACGGGATACCGCGGCGACCATGGCCGAACGTAACCAGCAGATCGCCGGGATAGGCGCGGCGCTG</t>
  </si>
  <si>
    <t>OKP-B-15</t>
  </si>
  <si>
    <t>AM850917</t>
  </si>
  <si>
    <t>OKP-B-17</t>
  </si>
  <si>
    <t>AM850919</t>
  </si>
  <si>
    <t>OKP-B-18</t>
  </si>
  <si>
    <t>AM850920</t>
  </si>
  <si>
    <t>OKP-B-19</t>
  </si>
  <si>
    <t>AM850921</t>
  </si>
  <si>
    <t>OKP-B-20</t>
  </si>
  <si>
    <t>AM850922</t>
  </si>
  <si>
    <t>OXA</t>
  </si>
  <si>
    <t>OXA-1</t>
  </si>
  <si>
    <t>J02967</t>
  </si>
  <si>
    <t>ATGAAAAACACAATACATATCAACTTCGCTATTTTTTTAATAATTGCAAATATTATCTACAGCAGCGCCAGTGCATCAACAGATATCTCTACTGTTGCATCTCCATTATTTGAAGGAACTGAAGGTTGTTTTTTACTTTACGATGC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TAATAGTACAAAACTGTATGGGAAAACTGGTGCAGGATTCACAGCAAATAGAACCTTACAAAACGGATGGTTTGAAGGGTTTATTATAAGCAAATCAGGACATAAATATGTTTTTGTGTCCGCACTTACAGGAAACTTGGGGTCGAATTTAACATCAAGCATAAAAGCCAAGAAAAATGCGATCACCATTCTAAACACACTAAATTTATAA</t>
  </si>
  <si>
    <t>OXA-2</t>
  </si>
  <si>
    <t>X07260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</si>
  <si>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</si>
  <si>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OXA-3</t>
  </si>
  <si>
    <t>L07945</t>
  </si>
  <si>
    <t>ATGGCAATCCGAATCTTTGCAATACTTTTCTCCACTTTTGTTTTTGGCACGTTCGCGCATGCACAAGAAGGCATGCGCGAACGTTCTGACTGGCGGAAGTTTTTCAGCGAATTTCAAGCCAAAGGCACGATAGTTGTGGCAGACGAACGCCAAACAGATCGTGTCATATTGGTTTTTGATCAGGTGCGGTCAGAGAAACGCTACTCGCCGGCCTCGACATTCAAGATTCCACATACACTTTTTGCACTTGACGCAGGCGCTGCACGTGATGAGTTTCAAGTTTTCCGATGGGACGGCATCAAAAGAAGCTTTGCAGCTCACAACCAAGACCAAGACTTGCGATCAGCAATGCGGAATTCTACTGTCTGGATTTATGAGCTATTTGCAAAAGAGATCGGTGAAGACAAGGCTCGACGCTATTTGAAGCAAATCGACTATGGCAACGCCGATCCTTCGACAAGTAATGGCGATTACTGGATAGATGGCAATCTTGCTATCGCGGCACAAGAACAGATTGCATTTCTCAGGAAGCTCTATCATAACGAGTTGCCCTTTCGGGTAGAACATCAGCGCTTGGTCAAGGACCTCATGATTGTGGAAGCCGGTCGCAACTGGATACTGCGCGCAAAGACGGGCTGGGAAGGCCGCATTGGTTGGTGGGTAGGATGGGTTGAGTGGCCGACTGGCCCCGTATTCTTCGCACTGAATATTGATACGCCAAACAGGATGGATGACCTTTTCAAAAGGGAGGCAATAGTGCGGGCAATCCTTCGCTCTATCGAAGCGTTGCCGCCCAACCCGGCAGTCAACTCGGACGCAGCGCGATAA</t>
  </si>
  <si>
    <t>OXA-4</t>
  </si>
  <si>
    <t>AY162283</t>
  </si>
  <si>
    <t>ATGAAAAACACAATACATATCAACTTCGCTATTTTTTTAATAATTGCAAATATTATCTACAGCAGCGCCAGTGCATCAACAGATATCTCTACTGTTGCATCTCCATTATTTGAAGGAACTGAAGGTTGTTTTTTACTTTACGATGT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t>
  </si>
  <si>
    <t>OXA-5</t>
  </si>
  <si>
    <t>X58272</t>
  </si>
  <si>
    <t>ATGAAAACCATAGCCGCATATTTAGTTCTAGTTTTTTATGCAAGCACCGCGCTCTCAGAGTCTATTTCTGAAAATTTGGCGTGGAATAAAGAATTTTCTAGTGAATCCGTACATGGCGTTTTTGTACTTTGTAAAAGTAGTAGCAATTCCTGTACTACAAATAATGCGGCACGTGCATCTACAGCCTATATTCCAGCATCAACATTCAAAATTCCTAATGCTCTAATAGGTCTTGAAACCGGCGCCATAAAAGATGAACGGCAGGTTTTCAAATGGGACGGCAAGCCCAGAGCCATGAAGCAATGGGAAAAAGACTTAAAGCTAAGGGGCGCTATACAGGTTTCTGCTGTTCCGGTATTTCAACAAATTGCCAGAGAAGTTGGCGAAATAAGAATGCAAAAATACCTTAACCTGTTTTCATACGGCAACGCCAATATAGGGGGAGGCATTGACAAATTCTGGCTAGAAGGTCAGCTTAGAATCTCAGCATTCAATCAAGTTAAATTTTTAGAGTCGCTCTACCTGAATAATTTGCCAGCATCAAAAGCAAACCAACTAATAGTAAAAGAGGCAATAGTTACAGAAGCAACTCCAGAATATATAGTTCATTCAAAAACTGGGTATTCCGGTGTTGGCACAGAATCAAGTCCTGGTGTCGCTTGGTGGGTTGGTTGGGTAGAGAAAGGAACTGAGGTTTACTTTTTTGCTTTTAACATGGACATAGACAATGAGAGTAAATTGCCGTCAAGAAAATCCATTTCAACGAAAATCATGGCAAGTGAAGGCATCATCATTGGTGGCTAA</t>
  </si>
  <si>
    <t>OXA-7</t>
  </si>
  <si>
    <t>X75562</t>
  </si>
  <si>
    <t>ATGAAAACATTTGCCGCATATGTAATTACTGCGTGTCTTTCAAGTACGGCATTAGCTAGTTCAATTACAGAAAATACGTTTTGGAACAAAGAGTTCTCTGCCGAAGCCGTCAATGGTGTTTTCGTGCTTTGTAAAAGTAGCAGTAAATTAGCCTGCGCTACCAATAACTTAGCTCGTGCATCAAAGGAATATCTTCCAGCATCAACATTTAAGATCCCCAACGCAATTATCGGCCTAGAAACTGGTGTCATAAAGAATGAGCATCAGA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GCCTGAATATCTTGTGCATTCAAAAACTGGTTTTTCTGGTGTGGGAACTGAGTCAAATCCTGGTGTCGCATGGTGGGTTGGTTGGGTTGAGAAGGGAGCAGAGGTTTACTTTTTCGCCTTTAACATGGATATAGACAACGAAAATAAGTTGCCGCTAAGAAAATCCATTCCCACCAAAATCATGGCAAGTGAGGGCATCATTGGTGGCTAA</t>
  </si>
  <si>
    <t>OXA-9</t>
  </si>
  <si>
    <t>M55547</t>
  </si>
  <si>
    <t>ATGAAAAAAATTTTGCTGCTGCATATGTTGGTGTTCGTTTCCGCCACTCTCCCAATCAGTTCCGTGGCTTCTGATGAGGTTGAAACGCTTAAATGCACCATCATCGCAGACGCCATTACCGGAAATACCTTATATGAGACCGGAGAATGTGCCCGTCGTGTGTCTCCGTGCTCGTCTTTTAAACTTCCATTGGCAATCATGGGGTTTGATAGTGGAATCTTGCAGTCGCCAAAATCACCTACGTGGGAATTGAAGCCGGAATACAACCCGTCTCCGAGAGATCGCACATACAAACAAGTCTATCCGGCGCTATGGCAAAGCGACTCTGTTGTCTGGTTCTCGCAGCAATTAACAAGCCGTCTGGGAGTTGATCGGTTCACGGAATACGTAAAGAAATTTGAGTACGGTAATCAAGATGTTTCCGGTGACTCGGGGAAGCATAACGGCTTGACCCAGTCATGGCTGATGTCGTCGCTCACCATATCTCCCAAGGAGCAAATTCAGTTTCTTCTACGCTTTGTCGCGCATAAGCTGCCTGTATCCGAAGCGGCTTATGACATGGCGTATGCCACAATCCCGCAGTACCAGGCAGCCGAAGGATGGGCTGTACATGGAAAAAGCGGCAGCGGCTGGCTTCGGGACAATAACGGCAAGATAAATGAAAGTCGTCCGCAGGGCTGGTTCGTGGGCTGGGCTGAAAAAAACGGACGGCAAGTTGTTTTCGCCCGATTGGAAATAGGAAAGGAAAAGTCCGATATTCCCGGCGGGTCTAAAGCACGAGAGGATATTCTCGTGGAATTACCCGTGTTGATGGGTAACAAATGA</t>
  </si>
  <si>
    <t>OXA-10</t>
  </si>
  <si>
    <t>U37105</t>
  </si>
  <si>
    <t>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</si>
  <si>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OXA-11</t>
  </si>
  <si>
    <t>Z22590</t>
  </si>
  <si>
    <t>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G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</si>
  <si>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OXA-12</t>
  </si>
  <si>
    <t>U10251</t>
  </si>
  <si>
    <t>ATGTCTCGCCTGCTTCTTTCCGGCCTGCTGGCTACCGGTCTGCTCTGTGCAGTACCGGCCTCCGCCGCCAGCGGCTGTTTTCTCTATGCCGATGGCAACGGTCAGACCCTCTCCAGCGAAGGGGACTGCTCCAGCCAGCTGCCGCCCGCATCCACCTTCAAGATCCCGCTGGCGCTGATGGGTTATGACAGTGGCTTTCTGGTGAATGAAGAGCATCCGGCGCTGCCCTACAAGCCGAGCTATGACGGCTGGCTGCCCGCCTGGCGCGAAACCACTACCCCGCGCCGCTGGGAAACCTATTCGGTGGTCTGGTTCTCCCAGCAGATCACCGAGTGGCTGGGGATGGAGCGCTTCCAGCAATACGTCGACCGCTTCGACTACGGCAACCGGGATCTCTCCGGCAATCCGGGCAAGCATGACGGTCTGACCCAAGCCTGGCTCAGCTCGAGCCTCGCCATCAGTCCGGAGGAGCAGGCTCGCTTCCTCGGCAAGATGGTGAGCGGCAAGCTGCCGGTCTCGGCGCAGACCCTGCAGTACACCGCCAATATCCTCAAGGTGAGCGAGGTCGAGGGCTGGCAGATCCACGGCAAGACCGGCATGGGCTACCCGAAGAAACTGGATGGCAGCCTCAACCGCGATCAGCAGATCGGCTGGTTCGTCGGCTGGGCCAGCAAACCGGGCAAGCAGCTCATTTTCGTTCATACCGTGGTGCAGAAACCGGGCAAGCAATTCGCCTCTATCAAGGCGAAAGAAGAGGTGCTGGCCGCCCTGCCCGCGCAACTCAAGAAACTCTGA</t>
  </si>
  <si>
    <t>OXA-13</t>
  </si>
  <si>
    <t>U59183</t>
  </si>
  <si>
    <t>ATGAAAACATTTGCCGCATATGTAATTACTGCGTGTCTTTCAAGTACGGCATTAGCTAGTTCAATTACAGAAAATACGTCTTGGAACAAAGAGTTCTCTGCCGAAGCCGTCAATGGTGTTTTCGTGCTTTGTAAAAGTAGCAGTAAATCCTGCGCTACCAATAACTTAGCTCGTGCATCAAAGGAATATCTTCCAGCATCAACATTTAAGATCCCCAGCGCAATTATCGGCCTAGAAACTGGTGTCATAAAGAATGAGCATCAGGTTTTCAAATGGGACGGAAAGCCAAGAGCCATGAAACAATGGGAAAGAGACTTGAGCTTAAGAGGGGCAATACAAGTTTCAGCGGTTCCCGTATTTCAACAAATCGCCAGAGAAGTTGGCGAAGTAAGAATGCAGAAATACCTTAAAAAATTTTCATATGGCAACCAGAATATCAGTGGTGGCATTGACAAATTCT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</si>
  <si>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OXA-14</t>
  </si>
  <si>
    <t>L38523</t>
  </si>
  <si>
    <t>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</si>
  <si>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OXA-15</t>
  </si>
  <si>
    <t>U63835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</si>
  <si>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G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</si>
  <si>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OXA-16</t>
  </si>
  <si>
    <t>AF043100</t>
  </si>
  <si>
    <t>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A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</si>
  <si>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OXA-17</t>
  </si>
  <si>
    <t>AF060206</t>
  </si>
  <si>
    <t>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</si>
  <si>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OXA-18</t>
  </si>
  <si>
    <t>U85514</t>
  </si>
  <si>
    <t>ATGCAACGGAGCCTGTCCATGAGCGGAAAAAGACATTTCATCTTTGCAGTATCATTTGTTATTTCAACGGTTTGCCTTACGTTCTCCCCGGCAAATGCCGCACAAAAACTGTCCTGCACGCTTGTTATCGACGAGGCGAGCGGCGACCTGCTGCACCGGGAAGGCAGTTGCGACAAGGCTTTTGCGCCGATGTCGACGTTCAAACTGCCTTTGGCCATCATGGGCTACGATGCCGATATCCTGCTCGACGCCACCACGCCGCGCTGGGATTACAAGCCGGAATTCAACGGCTACAAATCGCAGCAGAAGCCGACCGATCCGACCATCTGGCTGAAGGATTCCATCGTCTGGTATTCGCAGGAGCTGACGCGCCGCCTCGGCGAAAGCCGCTTTTCCGATTACGTGCAGCGCTTCGATTACGGCAACAAGGATGTTTCCGGCGATCCCGGCAAGCATAACGGCCTGACCCATGCCTGGCTCGCCTCGTCGCTGAAGATCTCGCCGGAGGAGCAGGTGCGTTTCCTGCGTCGTTTCCTGCGCGGCGAATTGCCGGTCTCCGAGGACGCGTTGGAGATGACGAAAGCCGTCGTGCCGCATTTCGAGGCCGGCGATTGGGACGTGCAGGGCAAGACCGGCACCGGTTCGCTTTCCGATGCCAAGGGCGGCAAGGCGCCGATCGGCTGGTTCATCGGCTGGGCGACACGCGACGACCGCCGCGTCGTCTTCGCCCGCCTAACGGTCGGGGCGAGGAAGGGCGAGCAGCCGGCCGGGCCCGCCGCTCGCGACGAGTTCCTCAACACCCTGCCGGCCCTGTCGGAAAACTTCTGA</t>
  </si>
  <si>
    <t>OXA-19</t>
  </si>
  <si>
    <t>AF043381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</si>
  <si>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TTGGAGGA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</si>
  <si>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OXA-20</t>
  </si>
  <si>
    <t>AF024602</t>
  </si>
  <si>
    <t>TTGATAATCCGATTTCTAGCACTGCTTTTCTCAGCTGTTGTACTTGTCTCTCTTGGTCATGCACAAGAAAAAACGCATGAGAGCTCTAATTGGGGGAAATACTTTAGTGATTTCAACGCTAAAGGTACAATAGTTGTAGTAGATGAACGCACAAACGGTAATTCCACATCGGTTTATAATGAATCCCGGGCTCAGCAGCGCTATTCGCCTGCGTCCACATTCAAGATTCCGCATACCCTTTTTGCGCTGGATGCAGGGGCGGTTCGCGATGAGTTTCATGTTTTTCGATGGGACGGCGCTAAAAGAAGCTTTGCAGGTCACAATCAAGACCAAAACCTACGATCGGCAATGCGCAATTCTACCGTTTGGGTCTATCAACTATTCGCAAAAGAAATAGGCGAAAACAAAGCACGAAGCTACCTAGAAAAATTAAACTACGGCAATGCAGACCCCTCGACCAAGAGCGGTGACTACTGGATAGATGGAAATCTTGCAATTTCAGCAAATGAACAAATTTCCATCCTAAAGAAGCTTTATCGAAATGAGCTTCCTTTTAGGGTAGAGCACCAACGCTTGGTTAAAGACTTGATGATTGTCGAAGCCAAACGCGATTGGATACTACGTGCCAAAACAGGCTGGGATGGTCAAATGGGTTGGTGGGTCGGTTGGGTAGAGTGGCCTACAGGCCCAGTATTTTTTGCGTTAAATATCGACACGCCAAACAGGATGGAAGACCTTCATAAACGAGAGGCAATTGCGCGTGCTATTCTTCAATCCGTCAATGCTTTGCCACCCAACTAG</t>
  </si>
  <si>
    <t>OXA-21</t>
  </si>
  <si>
    <t>Y10693</t>
  </si>
  <si>
    <t>ATGGCAATCCGAATCTTCGCAATACTTTTCTCCACTTTTGTTTTTGGCACGTTCGCGCATGCACAAGAAGGCATGCGCGAACGTTCTGACTGGCGGAAGTTTTTCAGCGAATTTCAAGCCAAAGGCACGATAGTTGTGGCAGACGAACGCCAAACAGATCGTGTCATATTGGTTTTTGATCAGGTGCGGTCAGAGAAACGCTACTCGCCGGCCTCGACATTCAAGATTCCACATACACTTTTTGCACTTGACGCAGGCGCTGCACGTGATGAGTTTCAAGTTTTCCGATGGGACGGCATCAAAAGAAGCTTTGCAGCTCACAACCAAGACCAAGACTTGCGATCAGCAATGCGGAATTCTACTGTCTGGATTTATGAGCTATTTGCAAAAGAGATCGGTGAAGACAAGGCTCGACGCTATTTGAAGCAAATCGACTATGGCAACGCCGATCCTTCGACAAGTAATGGCGATTACTGGATAGATGGCAATCTTGCTATCGCGGCACAAGAACAGATTGCATTTCTCAGGAAGCTCTATCATAACGAGTTGCCCTTTCGGGTAGAACATCAGCGCTTGGTCAAGGACCTCATGATTGTGGAAGCCGGTCGCAACTGGATACTGCGCGCAAAGACGGGCTGGGAAGGCCGCATGGGTTGGTGGGTAGGATGGGTTGAGTGGCCGACTGGCCCCGTATTTTTCGCACTGAATATTGATACGCCAAACAGGATGGATGACCTTTTCAAAAGGGAGGCAATAGTGCGGGCAATCCTTCGCTCTATCGAAGCGTTGCCGCCCAACCCGGCAGTCAACTCGGACGCAGCGCGATAA</t>
  </si>
  <si>
    <t>OXA-22</t>
  </si>
  <si>
    <t>AF064820</t>
  </si>
  <si>
    <t>ATGAAACGCCGCCACGCCGCCATCGGCGCCCTGCTTGCCGCGCTTGCCACCTTTGCCCACGCCGAGCACCCGATCTGCACGATCGTGGCCGATGCCGCCACGGGCAAGGCCGTCTTGCATGAAGGCAAGTGCGACGAGCGCGTGACGCCCGCTTCCACCTTCAAGCTGGCGCTGGCCGTCATGGGCTTCGACCACGGCTTCCTCAAAGATGAGCACACCCCGGTTGAGCACTTCAGGCACGGTGACCCCGACTGGGGCGGCGAAGCCTGGCACCAGCCGATCGACCCGGCGCTGTGGCTCAAGTATTCGGTGGTCTGGTATTCGCAGCGCATTACGCATGCGATGGGCGCGCAGACCTTCCAGGCCTACGTGCGCAAGCTTGGCTACGGCAACATGGATGTGAGCGGCGATCCGGGCAAGAACAACGGCATGGACCGCTCGTGGATCACCTCGTCGCTGAAGATTTCGCCGGAAGAGCAAGTCGGCTTGATGCGCCGGATCGTCAACCGGCAGTTGCCGGTGTCGGCGCACACCTACGAGATGCTCGACCGTACCGTGCAGACCTGGCAGGTGCCCGGCGGCTGGGCGGTGCAGGGCAAGACGGGCACTGCCGGTCCGGCGCCGGGCAACACGTCGCCCGATGGCACGTGGGATCAGGCACACGCTTACGGCTGGTTTGTCGGCTGGGCCAGGAAGGGCGACAAGACCTACGTATTCGCCAACCTGATCCAGGACGACAAGGTTGAGCCGACGTCGGGCGGTATCCGCTCGCGCGATGCGCTGTTTGCTCGCCTGTCGGAAGTGCTGGCCTTTGCTGGGCACTGA</t>
  </si>
  <si>
    <t>OXA-23</t>
  </si>
  <si>
    <t>AJ132105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</si>
  <si>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</si>
  <si>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OXA-24</t>
  </si>
  <si>
    <t>AJ239129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</si>
  <si>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TCTGGTTCTATTCGTAATGAAATTACTTATAAGTCGCTAGAAAATCTTGGAATCATTTAA</t>
  </si>
  <si>
    <t>OXA-25</t>
  </si>
  <si>
    <t>AF201826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</si>
  <si>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GAAAAAATGCTTCTAATTAAAGAAGTAAATGGTAGTAAGATTTATGCAAAAAGTGGATGGGGAATGGGTGTTACTCCACAGGTAGGTTGGTTGACTGGTTGGGTGGAGCAAGCTAATGGAAAAAAAATCCCCTTTTCGCTCAACTTAGAAATGAAAGAAGGAATGTCTGGTTCTATTCGTAATGAAATTACTTATAAGTTGCTAGAAAATCTTGGAATCATTTAA</t>
  </si>
  <si>
    <t>OXA-26</t>
  </si>
  <si>
    <t>AF201827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</si>
  <si>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ACTGGTTCTATTCGTAATGAAATTACTTATAAGTCGCTAGAAAATCTTGGAATCATTTAA</t>
  </si>
  <si>
    <t>OXA-27</t>
  </si>
  <si>
    <t>AF201828</t>
  </si>
  <si>
    <t>ATGAATAAATATTTTACTTGCTATGTGGTTGCTTCTCTTTTTCTTTCTGGTTGTACGGTTCAGCATAATTTAATAAATGAAACCCCGAGTCAGATTGTTCAAGGACATAATCAGGTGATTCATCAATACTTTGATGAAAAAAACACCTCAGGTGTGCTGGTCATTCAAACAGATAAAAAAATTAATCTATATGGTAATGCTCTAAGCCGCGCAAATACAGAATATGTGCCAGCCTCTACATTTAAAATGTTGAATGCCCTGATCGGATTGGAGAACCAGAAAG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AATGGAAATGCGGTCAGAAATGCCGGCATCTATACGTAATGAATTATTGATGAAATCATTAAAACAGCTGAATATTATTTAA</t>
  </si>
  <si>
    <t>OXA-28</t>
  </si>
  <si>
    <t>AF231133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</si>
  <si>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G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</si>
  <si>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OXA-29</t>
  </si>
  <si>
    <t>AJ400619</t>
  </si>
  <si>
    <t>ATGAAGAAACTAAGCGTACTTCTATGGTTGACACTATTTTATTGCGGAACTATTTGGGCCCAAAGTACTTGCTTTTTGGTACAGGAAAATCAAACTGTGCTAAAGCACGAGGGTAAAGATTGCAATAAGCGTTTTGCGCCAGAATCAACCTTTAAAATTGCTTTGAGTCTTATGGGTTTTGATTCAGGAATATTAAAAGACACACTCAATCCGGAATGGCCGTACAAAAAAGAATATGAACTTTATCTTAATGTTTGGAAATATCCTCATAATCCACGTACCTGGATAAGAGATTCCTGTGTTTGGTATTCACAAGTTCTAACACAACAATTAGGTATGACTCGATTTAAGAATTATGTTGATGCATTTCACTATGGCAATCAGGATATTTCCGGCGACAAAGGTCAGAATAATGGATTAACCCATTCCTGGCTATCAAGCTCGCTTGCCATCTCACCAAGTGAGCAAATTCAGTTTCTGCAAAAAATAGTCAATAAAAAACTATCCGTGAATCCCAAAGCTTTCACTATGACTAAAGACATTCTATATATTCAAGAATTAGCGGGTGGTTGGAAACTGTATGGAAAAACAGGGAATGGTCGACAGTTAACAAAAGACAAAAGCCAAAAACTATCACTACAACACGGATGGTTCATCGGCTGGATTGAGAAAGATGGTCGTGTGATTACCTTTACGAAACACATTGCAGATAGTAAAAAACATGTAACCTTCGCCAGTTTCAGAGCGAAAAATGAGACCCTGAATCAATTATTTTACTTAATTAATGAATTGGAAAAATAA</t>
  </si>
  <si>
    <t>OXA-31</t>
  </si>
  <si>
    <t>AF294653</t>
  </si>
  <si>
    <t>ATGAAAAACACAATACATATCAACTTCGCTATTTTTTTAATAATTGCAAATATTATCTACAGCAGCGCCAGTGCATCAACAGATATCTCTACTGTTGCATCTCCATTATTTGAAGGAACTGAAGGTTGTTTTTTACTTTACGATGTATCCACAAACGCTGAAATTGCTCAATTCAATAAAGCAAAGTGTGCAACGCAAATGC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t>
  </si>
  <si>
    <t>OXA-32</t>
  </si>
  <si>
    <t>AF315351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</si>
  <si>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GCAGCA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AGCGCGATAA</t>
  </si>
  <si>
    <t>OXA-33</t>
  </si>
  <si>
    <t>AY008291</t>
  </si>
  <si>
    <t>GCAAATATTATCTACAGCAGCGCCAGTGCATCAACAGATATCTCTACTGTTGCATCTCCATTATTTGAAGGAACTGAAGGTTGTTTTTTACTTTACGATGT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</t>
  </si>
  <si>
    <t>OXA-34</t>
  </si>
  <si>
    <t>AF350424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</si>
  <si>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T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</t>
  </si>
  <si>
    <t>OXA-35</t>
  </si>
  <si>
    <t>AF315786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</si>
  <si>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</si>
  <si>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OXA-36</t>
  </si>
  <si>
    <t>AF300985</t>
  </si>
  <si>
    <t>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T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</t>
  </si>
  <si>
    <t>OXA-37</t>
  </si>
  <si>
    <t>AY007784</t>
  </si>
  <si>
    <t>TTGATAATCCGATTTCTAGCACTGCTTTTCTCAGCTGTTGTACTTGTCTCTCTTGGTCATGCACAAGATAAAACGCATGAGAGCTCTAATTGGGGGAAATACTTTAGTGATTTCAACGCTAAAGGTACAATAGTTGTAGTAGATGAACGCACAAACGGTAATTCCACATCGGTTTATAATGAATCCCGGGCTCAGCAGCGCTATTCGCCTGCGTCCACATTCAAGATTCCGCATACCCTTTTTGCGCTGGATGCAGGGGCGGTTCGCGATGAGTTTCATGTTTTTCGATGGGACGGCGCTAAAAGAAGCTTTGCAGGTCACAATCAAGACCAAAACCTACGATCGGCAATGCGCAATTCTACCGTTTGGGTCTATCAACTATTCGCAAAAGAAATAGGCGAAAACAAAGCACGAAGCTACCTAGAAAAATTAAATTACGGCAATGCAGACCCCTCGACCAAGAGCGGTGACTACTGGATAGATGGAAATCTTGCAATTTCAGCAAATGAACAAATTTCCATCCTAAAGAAGCTTTATCGAAATGAGCTTCCTTTTAGGGTAGAGCACCAACGCTTGGTTAAAGACTTGATGATTGTCGAAGCCAAACGTGATTGGATACTACGTGCCAAAACAGGCTGGGATGGTCAAATGGGTTGGTGGGTCGGTTGGGTAGAGTGGCCTACAGGCCCAGTATTTTTTGCGTTAAATATCGACACGCCAAACAGGATGGAAGACCTTCATAAACGAGAGGCAATTGCGCGTGCTATTCTTCAATCCGTCAATGCTTTGCCACCCAACTAG</t>
  </si>
  <si>
    <t>OXA-42</t>
  </si>
  <si>
    <t>AJ488302</t>
  </si>
  <si>
    <t>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CGTCGGCTGGATCGTGCGTGGCAATCAGACGCTGGTGTTCGCGCGCCTCACGCAGGACGAGCGCAAGCAGCCCGTTTCAGCCGGCATACGGACGCGCGAGGCCTTCCTGCGCGACTTGCCCCGGCTTCTCGCCGCGCGCTGA</t>
  </si>
  <si>
    <t>OXA-43</t>
  </si>
  <si>
    <t>AJ488303</t>
  </si>
  <si>
    <t>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C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TGTCGGCTGGATCGTGCGTGGCAAGCAGACGCTGGTGTTCGCGCGCCTCACGCAGGACGAGCGCAAGCAGCCCGTTTCAGCCGGCATACGGACGCGCGAGGCCTTCCTGCGCGACTTGCCCCGGCTTCTCGCCGCGCGCTGA</t>
  </si>
  <si>
    <t>OXA-45</t>
  </si>
  <si>
    <t>AJ519683</t>
  </si>
  <si>
    <t>ATGCGCGGTAAACACACTGTCATTCTGGGCGCGGCACTGTCGGCGCTTTTTGCCGGCGCGGCTGGCGCGCAGATGCTCGAATGCACGCTGGTCGCCGATGCCGCGAGCGGTCAGGAGCTTTACCGCAAGGGTGCCTGTGACAAGGCCTTCGCGCCAATGTCGACGTTCAAGGTGCCGTTGGCCGTCATGGGCTACGATGCTGGCATTCTTGTGGACGCGCATAATCCGCGCTGGGACTACAAGCCGGAATTCAATGGCTACAAATTCCAGCAGAAAACCACCGACCCTACGATCTGGGAAAAGGACTCGATCGTCTGGTATTCGCAGCAATTGACCCGCAAGATGGGGCAAAAACGCTTTGCCGCATACGTGGCCGGGTTCGGCTATGGCAATGGCGATATCTCCGGTGAGCCCGGTAAGAGCAACGGCCTGACGCATTCATGGCTGGGCTCCTCGCTGAAGATTTCTCCGGAAGGACAGGTGCGGTTCGTACGCGATCTGCTGTCGGCGAAACTGCCGGCTTCGAAAGACGCCCAGCAAATGACGGTTTCCATCCTGCCGCATTTCGCGGCCGGTGATTGGGCTGTGCAGGGCAAGACCGGCACCGGCTCGTTCATCGACGCCAGGGGTGCGAAGGCGCCGCTCGGATGGTTCATCGGCTGGGCGACGCACGAGGAACGCCGCGTCGTCTTCGCCCGCATGACTGCGGGCGGGAAGAAGGGCGAGCAACCCGCCGGACCGGCTGCCCGCGACGCCTTCCTCAAGGCATTGCCGGATCTCGCGAAAAGGTTCTGA</t>
  </si>
  <si>
    <t>OXA-46</t>
  </si>
  <si>
    <t>AF317511</t>
  </si>
  <si>
    <t>ATGGCAATCCGATTCTTCACCATACTGCTATCCACCTTCTTTCTTACCTCATTCGTGTATGCGCAAGAACATGTGGTAATCCGTTCGGACTGGAAAAAGTTCTTCAGCGACCTCCAGGCCGAAGGTGCAATCGTTATTGCAGACGAACGTCAAGCGAAGCATACTTTATCGGTTTTTGATCAAGAGCGAGCGGCAAAGCGTTACTCGCCAGCTTCAACCTTCAAGATACCCCACACACTTTTTGCACTTGATGCAGACGCCGTTCGTGATGAGTTCCAGGTTTTTCGATGGGACGGCGTTAACCGAAGCTTTGCAGGTCACAATCAAGACCAAGATTTGCGATCAGCGATGCGAAATTCTACGGTTTGGGTTTATGAGCTGTTTGCAAAAGATATCGGAGAGGACAAAGCAAGACGTTATTTAAAGCAAATTGATTATGGCAACGTCGATCCTTCGACAATCAAGGGCGATTACTGGATAGATGGAAATCTTAAAATCTCAGCGCACGAACAGATTTTGTTTCTCAGAAAACTCTATCGAAATCAGTTACCATTTAAGGTGGAGCACCAGCGCTTGGTGAAAGATCTCATGATTACGGAAGCCGGGCGCAGTTGGATACTACGCGCAAAGACCGGCTGGGAAGGCAGGTTTGGCTGGTGGGTAGGGTGGATTGAATGGCCAACAGGCCCCGTATTCTTTGCGCTGAATATTGATACGCCAAACAGAACGGACGATCTTTTCAAAAGAGAGGCCATCGCACGGGCAATCCTTCGTTCTATTGACGCATTGCCACCCAACTAA</t>
  </si>
  <si>
    <t>OXA-47</t>
  </si>
  <si>
    <t>AY237830</t>
  </si>
  <si>
    <t>ATGAAAAACACAATACATATCAACTTCGCTATTTTTTTAATAATTGCAAATATTATCTACAGCAGCGCCAGTGCATCAACAGATATCTCTACTGTTGCATCTCAATTATTTGAAGGAACTGAAGGTTGTTTTTTACTTTACGATGCATCCACAAACGCTGAAATTGCTCAATTCAATAAAGCAAAGTGCGCAGCGCAAATGGCACCAGATTCAACTTTCAAGATCGCATTATCACTTATGGCATTTGATGCGGAAATAATAGATCAGAAAACCATATTCAAATGGGATAAAATCCCAAAAGGAATGGAAATTTGGAACAGCAATCATACACCAAAGACGTGGATGCAATTTTCTGTTGTTTGGGTTTCGCAAGAAATAACCCAAAAAATTGGATTAAATAAAATCAAAAATTATCTCAAAGATTTTGATTATGGAAATCAAGACTTCTCTGGAGATAAAGAAAGAAACAACGGATTAACAGAAGCATGGCTCGAAAGTAGCTTAAAAATTTCACCGGAAGAACAAATTCAATTCCTGCGTAAAATTATTAATCACAATCTTCCAGTTAGAAATTCAGCCATAGAAAACACCATAGATAACATGTATCTACAAGATCTGGAGAATAGTACAAAACTGTATGGGAAAACTGGTGCAGGATTTACAGCAAATAGAACCCTACAAAACGGATGGTTTGAAGGGTTTATTATAAGCAAATCAGGACATAAATATGTTTTTGTGTCCGCACTTACAGGAAGCTTGGGGTCGAATTTAACATCAAGCATAAAAGCCAAGAAAAATGCAATCACCATTCTAAACACACTAAATTTATAA</t>
  </si>
  <si>
    <t>OXA-48</t>
  </si>
  <si>
    <t>AY236073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</si>
  <si>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ACTAGAATCGAACCTAAGATTGGCTGGTGGGTCGGTTGGGTTGAACTTGATGATAATGTGTGGTTTTTTGCGATGAATATGGATATGCCCACATCGGATGGTTTAGGGCTGCGCCAAGCCATCACAAAAGAAGTGCTCAAACAGGAAAAAATTATTCCCTAG</t>
  </si>
  <si>
    <t>OXA-49</t>
  </si>
  <si>
    <t>AY288523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</si>
  <si>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GAACGTATTGGTTTCGGTAATGCTGAAATTGGACAGCAGGTTGATAATTTCTGGTTGGTAGGACCATTAAAGGTTACGCCTATTCAAGAGGTAGAGTTTGTTTCCCAATTAGCACATACACAGCTTCCATTTAGTGAAAAAGTGCAGGCTAATGTAAAAAATATGCTTCTTTTAGAAGAGAGTAATGGCTACAAAATTTTTGGAAAGACTGGTTGGGCGGCAATGGATATAAAACCACAAGTGGGCTGGTTGACCGGCTGGGTTGAGCAGCCAGATGGAAAAATTGTCGCTTTTGCATTAAATATGGAAATGCGGTCAGAAATGCCGGCATCTATACGTAATGAATTATTGATGAAATCATTAAAACAGCTGAATATTATTTAA</t>
  </si>
  <si>
    <t>OXA-50</t>
  </si>
  <si>
    <t>AY306130</t>
  </si>
  <si>
    <t>ATGCGCCCTCTCCTCTTCAGTGCCCTTCTCCTGCTTTCCGGGCATACCCAGGCCAGCGAATGGAACGACAGCCAGGCCGTGGACAAGCTATTCGGCGCGGCCGGGGTGAAAGGCACCTTCGTCCTCTACGATGTGCAGCGGCAGCGCTATGTTGGCCATGACCGGGAGCGCGCGGAAACCCGCTTCGTTCCCGCTTCCACCTACAAGGTGGCGAACAGCCTGATCGGCTTATCCACAGGGGCGGTTAGATCCGCCGACGAGGTTCTTCCCTATGGCGGCAAGCCCCAGCGCTTCAAGGCCTGGGAGCACGACATGAGCCTGCGCGACGCGATCAAGGCATCGAACGTACCGGTCTACCAGGAACTGGCGCGGCGCATCGGCCTGGAGCGGATGCGCGCCAATGTCTCGCGCCTGGGTTACGGCAACGCGGAAATCGGCCAGGTTGTGGATAACTTCTGGTTGGTGGGACCGCTGAAGATCAGCGCGATGGAACAGACCCGCTTTCTGCTCCGACTGGCGCAGGGAGAATTGCCATTCCCCGCCCCGGTGCAGTCCACCGTGCGCGCCATGACCCTGCTGGAAAGCGGCCCGGGCTGGGAGCTGCACGGCAAGACCGGCTGGTGCTTCGACTGCACGCCGGAACTCGGCTGGTGGGTGGGCTGGGTGAAGCGCAACGAGCGGCTCTACGGCTTCGCCCTGAACATCGACATGCCCGGCGGCGAGGCCGACATCGGCAAGCGCGTCGAACTGGGCAAGGCCAGTCTCAAGGCTCTCGGGATACTGCCCTGA</t>
  </si>
  <si>
    <t>OXA-51</t>
  </si>
  <si>
    <t>AJ309734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</si>
  <si>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t>
  </si>
  <si>
    <t>OXA-53</t>
  </si>
  <si>
    <t>AY289608</t>
  </si>
  <si>
    <t>ATGGCAATCCAAATCTTCGCAATACTTTTCTCCACTTTTGTTCTTGCCACTTTTGCACATGCGCAAGATGGCACGCTGGAACGTTCTGACTGGGGGAAATTTTTCAGCGATTTTCAGGCCAAAGGTACGATAGTTGTGGCAGACGAACGCCAAGCGGATCATGCGATATTGGTTTTTGATCAAGCACGGTCAATGAAACGCTACTCGCCTGCGTCGACATTCAAGATTCCACATACACTTTTTGCACTTGATGCAGGCGCCGTTCGCGATGAGTTTCAGATTTTCCGCTGGGACGGCGTCAAAAGGAGCTTTGCAGGTCACAATAAAGACCAAGATTTGCGATCAGCAATGCGAAATTCTACTGTCTGGGTTTATGAGCTATTTGCAAAGGAAATCGGTGATGGCAAGGCTCGACGCTATTTGAAGCAAATCGGCTATGGCAACGCCGATCCTTCGACAAGTCATGGCGATTACTGGATAGAAGGCAGCCTTGCAATCTCAGCACAGGAACAGATCGCGTTTCTCAGAAAGCTCTATCAAAACGATCTGCCCTTTAGGGTGGAACATCAGCGCTTGGTCAAGGATCTGATGATTGTGGAAGCGGGACGCAACTGGATTCTGCGCGCGAAGACGGGCTGGGAAGGCAGCATGGGTTGGTGGGTGGGGTGGGTTGAATGGCCAACCGGTCCCGTATTCTTTGCCTTGAATATCGATACGCCAAACAGAATGGACGATCTTTTCAAGAGGGAAGCAATAGCGCGAGCGATACTTCTCTCTATCGAAGCGTTGCCGCCCAACCCGGCAGTCCACTCGGACGCTGCGCGATGA</t>
  </si>
  <si>
    <t>OXA-54</t>
  </si>
  <si>
    <t>AY500137</t>
  </si>
  <si>
    <t>ATGCGTGTGTTAGCCTTATCGGCTGTATTAGTGGTGGCATCGATTGTTGGCATGCCGGCGATGGCAAACGAATGGCAGGAAAAACCGAGTTGGAATACTCATTTTTCGGAACATAAAGCGCAGGGTGTGATAGTGCTTTGGAACGAGAACAAACAGCAAGGATTTACCAATAATCTTAAGCGGGCAAACCAAGCATTTTTACCCGCATCGACCTTTAAAATCCCCAATAGCTTGATTGCCTTGGATTTAGGTGTCGTGAAGGATGAGCATCAAGTCTTTAAATGGGATGGACAGACTCGGGATATCGCGGCGTGGAATCGCGACCATGACTTAATCACTGCGATGAAATACTCGGTCGTGCCCGTGTATCAAGAGTTTGCGCGCCAAATTGGGCAGGCGCGCATGAGTAAAATGTTGCACGCATTTGATTATGGCAATGAAGATATTTCGGGCAATCTAGACAGCTTTTGGCTCGATGGCGGCATTCGGATTTCGGCAACGGAGCAAGTCGCATTTCTACGAAAGCTGTATCATAACAAGTTGCATGTATCAGAACGCAGTCAGCGTATCGTCAAGCAAGCCATGCTTACCGAGGCTAATAGTGACTACATAATCCGCGCTAAAACCGGATACTCGACCAGAATTGAGCCTCAGATCGGTTGGTGGGTCGGTTGGGTTGAACTCGATGATAATGTGTGGTTCTTCGCGATGAATATGGATATGCCTACGGCTGATGGTTTAGGGCTACGTCAAGCCATCACTAAAGAAGTGCTTAAACAGGAAAAGATAATTCCATAG</t>
  </si>
  <si>
    <t>OXA-55</t>
  </si>
  <si>
    <t>AY343493</t>
  </si>
  <si>
    <t>ATGAATAAAGGTTTGCACAGAAAGCGCCTGAGTAAGCGTTTGCTGCTGCCCATGTTGCTGTGTTTATTGGCTCAACAAACGCAGGCTGTGGCAGCTGAGCAGACCAAGGTCAGTGACGTCTGCTCTGAGGTCACGGCTGAGGGTTGGCAAGAGGTACGCCGCTGGGACAAGCTGTTCGAATCCGCAGGAGTTAAAGGCAGTTTGCTGCTTTGGGATCAAAAGCGTTCTTTGGGGCTCTCCAACAATCTAAGTCGCGCCGCCGAAGGCTTTATTCCGGCTTCCACCTTCAAGCTCCCCTCCAGCCTTATTGCGTTGGAAACCGGGGCGGTGCGCGATGAAACCAGTCGTTTTAGCTGGGACGGAAAGGTTCGCGAAATTGCCGTCTGGAACAGGGACCAGAGTTTTCGCACCGCAATGAAGTACTCTGTGGTGCCTGTATATCAGCAGTTGGCCAGGGAGATAGGCCCCAAAGTGATGGCAGCTATGGTGCGGCAGCTGGAATATGGCAATCAGGATATCGGTGGCCAAGCGGACAGCTTCTGGCTCGACGGCCAACTGAGAATTACAGCATTTCAACAAGTGGATTTTCTAAGGCAACTGCATGACAACAAGTTGCCTGTGTCCGAGCGCAGCCAGCGAATTGTCAAACAGATGATGCTGACCGAAGCGAGTACTGACTATATTATTCGCGCCAAGACAGGCTATGGTGTGCGGCGTACGCCGGCCATAGGTTGGTGGGTCGGTTGGTTGGAGTTGGACGACAACACTGTCTATTTCGCCGTTAACCTGGATCTGGCCTCGGCCAGCCAGTTACCGTTGCGCCAACAACTGGTGAAACAGGTGCTCAAGCAGGAACAGCTGCTGCCTTGA</t>
  </si>
  <si>
    <t>OXA-56</t>
  </si>
  <si>
    <t>AY445080</t>
  </si>
  <si>
    <t>ATGAAAACATTTGCCGCATATGTAATTACTGCGTGTCTTTCAAGTACGGCATTAGCTAGTTCAATTACAGAAAATACGTTTTGGAACAAAGAGTTCTCTGCCGAAGCCGTCAATGGTGTTTTCGTGCTTTGTAAAAGTAGCAGTAAATCCTGCGCTACCAATAACTTAGCTCGTGCATCAAAGGAATATCTTCCAGCATCAACATTTAAGATCCCCAACGCAATTATCGGCCTAGAAACTGGTGTCATAAAGAATGAGCATCAGA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TGCGCCTGAATATCTTGTGCATTCAAAAACTGGTTTTTCTGGTGTGGGAACTGAGTCAAATCCTGGTGTCGCATGGTGGGTTGGTTGGGTTGAGAAGGGAGCAGAGGTTTACTTTTTCGCCTTTAACATGGATATAGACAACGAAAATAAGTTGCCGCTAAGAAAATCCATTCCCACCAAAATCATGGCAAGTGAGGGCATCATTGGTGGCTAA</t>
  </si>
  <si>
    <t>OXA-57</t>
  </si>
  <si>
    <t>AJ631966</t>
  </si>
  <si>
    <t>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GATCGCAAGCTGCCCGTGTCGCCCACAGCCGTCGACATGACGGAGCGGATCGTCGAATCGACGACGCTTGCCGACGGAACGGTGGTGCACGGCAAGACCGGCGTGTCCTATCCGCTGCTGGCCGACGGCACACGCGACTGGGCGCGTGGATCCGGCTGGTTTGTCGGCTGGATCGTGCGTGGCAAGCAGACGCTGGTGTTCGCGCGCCTCACGCAGGACGAGCGCAAGCAGCCCGTTTCAGCCGGCATACGGACGCGCGAGGCCTTCCTGCGCGACTTGCCCCGGCTTCTCGCCGCGCGCTGA</t>
  </si>
  <si>
    <t>OXA-58</t>
  </si>
  <si>
    <t>AY665723</t>
  </si>
  <si>
    <t>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t>
  </si>
  <si>
    <t>OXA-59</t>
  </si>
  <si>
    <t>AJ632249</t>
  </si>
  <si>
    <t>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CGTCGGCTGGATCGTGCGTGGCAAGCAGACGCTGGTGTTCGCGCGCCTCACGCAGGACGAGCGCAAGCAGCCCGTTTCAGCCGGCATACGGACGCGCGAGGCCTTCCTGCGCGACTTGCCCCGGCTTCTCGCCGCGCGCTGA</t>
  </si>
  <si>
    <t>OXA-60</t>
  </si>
  <si>
    <t>AF525303</t>
  </si>
  <si>
    <t>ATGCTGTCTCGCTACTCGAAGACCCTCGCGTTTGCCGTGGTGGCCTGCACGCTCGCAATAAGCACCGCCACCGCTCATGCCGAGCTGGTCGTGCGCAATGACCTCAAGCGCGTGTTCGACGACGCCGGCGTCTCCGGCACCTTCGTGCTGATGGACATCACCGCCGACCGTACCTATGTCGTCGATCCGGCGCGTGCCGCGCGGAGCATCCATCCGGCTTCGACGTTCAAGATTCCGAACAGCCTGATCGCCTTCGACACCGGGGCCGTGCGCGACGATCAGGAAGTGCTGCCCTACGGCGGCAAGCCGCAGCCTTACGAGCAGTGGGAGCACGACATGGCGTTACCCGAGGCGATTCGCCTGTCGGCCGTGCCGATCTATCAGGAAGTCGCGCGCCGCGTTGGCTTCGAGCGCATGCAGGCTTATGTCGATGCGTTCGACTACGGCAATCGCCAGCTCGGCAGCGCGATCGACCAGTTCTGGCTGCGTGGCCCGCTGGAGATTTCCGCTTTCGAAGAAGCACGCTTCACCAGCCGCATGGCGCTCAAGCAGTTGCCGGTGAAGCCGCGCACGTGGGACATGGTCCAGCGCATGCTGTTGATCGAGCAGCAGGGCGATGCCGCGCTATATGCCAAGACCGGCGTCGCCACCGAATACCAGCCGGAGATCGGTTGGTGGGCCGGCTGGGTGGAGCGTGCGGGGCATGTCTATGCATTCGCGCTGAACATCGACATGCCGCGCGAGGGCGATATGGCCAAGCGCATTCCGCTGGGCAAGCAGTTGATGCGGGCGCTCGAGGTGTGGCCGGCACCGTGA</t>
  </si>
  <si>
    <t>OXA-62</t>
  </si>
  <si>
    <t>AY423074</t>
  </si>
  <si>
    <t>ATGAATACGATAATCTCTCGCCGGTGGCGTGCCGGCCTGTGGCGGCGGCTGGTCGGCGCGGTCGTCTTGCCCGCAACGCTCGCCGCCACCCCTGCGGCCTATGCGGCCGACGTGCCGAAAGCCGCGTTGGGGCGCATCACCGAGCGCGCCGACTGGGGCAAGCTGTTCGCCGCGGAGGGCGTGAAGGGCACGATCGTGGTGCTCGACGCACGCACGCAAACCTATCAGGCCTACGACGCCGCACGTGCCGAGAAGCGCATGTCGCCGGCGTCGACCTACAAGATATTCAACAGCCTGCTGGCGCTCGACTCCGGGGCGCTGGACAACGAACGCGCGATCATTCCCTGGGATGGCAAGCCGCGACGCATCAAGAACTGGAACGCGGCGATGGACCTGAGGACCGCGTTTCGCGTGTCATGCCTGCCCTGCTATCAGGTCGTCTCGCACAAGATCGGGCGCCGGTACGCGCAGGCGAAGCTGAACGAGGTCGGGTATGGCAACCGCACCATTGGCGGCGCGCCGGACGCCTATTGGGTCGACGACAGTCTGCAGATTTCGGCGCGTGAGCAGGTGGACTTCGTGCAGCGTCTCGCGCGTGGCACGTTGCCGTTCTCTGCGCGCTCGCAGGACATCGTGCGCCAGATGTCGATCGTCGAAGCCACGCCGGACTATGTGCTTCACGGCAAGACGGGTTGGTTCGTCGACAAGAAGCCCGATATCGGCTGGTGGGTAGGGTGGATCGAGCGCGACGGCAACATCACCAGCGTCGCGATCAACATCGACATGCTGTCGGAGGCGGACGCCCCGAAACGGGCACGCATCGTGAAGGCGGTGCTGAAGGACCTGAAGCTGATCTGA</t>
  </si>
  <si>
    <t>OXA-63</t>
  </si>
  <si>
    <t>AY619003</t>
  </si>
  <si>
    <t>ATGTCTAAAAAAAATTTTATATTAATATTTATTTTTGTTATTTTAATATCTTGTAAAAATACAGAAAAAATATCAAATGAAACTACATTAATAGATAATATATTTACTAATAGCAATGCTGAAGGAACATTAGTTATATATAATTTAAATGATGATAAATATATAATTCATAATAAAGAAAGAGCTGAACAAAGATTTTATCCAGCATCAACATTTAAAATATATAATAGTTTAATAGGCTTAAATGAAAAAGCAGTTAAAGATGTAGATGAAGTATTTTATAAATTAATGGCGAAAAGTTTTCTCGAATCTTGGGCTAAAGACTCTAATTTAAGATATGCAATTAAAAATTCGCAAGTACCGGCATATAAAGAATTAGCAAGAAGAATAGGTATTAAAAAGATGAAAGAGAATATAGAAAAACTAGATTTTGGTAATAAAAGTATAGGTGATAGTGTAGATACTTTTTGGCTTGAAGGACCTTTGGAAATAAGTGCGATGGAGCAAGTTAAATTATTAACTAAATTAGCTCAAAATGAATTACAGTATCCTATAGAAATACAAAAAGCTATTTCTGATATTACTATTACTAGAGCAAACTTACATATTACGCTTCATGGAAAAACTGGATTAGCTGATTCTAAAAACATGACAACTGAGCCTATTGGTTGGTTCGTAGGCTGGCTTGAAGAAAATGATAATATATACGTCTTTGCTTTAAATATTGATAATATCAATTCAGATGACCTTGCAAAAAGGATAAATATAGTAAAAGAAAGTTTAAAAGCATTAAATTTATTAAAATAA</t>
  </si>
  <si>
    <t>OXA-64</t>
  </si>
  <si>
    <t>AY750907</t>
  </si>
  <si>
    <t>ATGAACATTAAAGCACTCTTACTTATAACAAGCGCTATTTTTATTTCAGCCTGCTCACCTTATATAGTGACTGCTAATCCAAATCACAGCGCTTCAAAATCTGATGAAAAAGG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GAATATTGTAGCGTTCTCCCTTAACTTAGAAATGAAAAAAGGAATACCTAGCTCTGTTCGAAAAGAGATTACTTATAAAAGTTTAGAACAATTAGGTATTTTATAG</t>
  </si>
  <si>
    <t>OXA-65</t>
  </si>
  <si>
    <t>AY750908</t>
  </si>
  <si>
    <t>ATGAACATTAAAGCACTCTTACTTATAACAAGCGCTATTTTTATTTCAGCCTGCTCACCTTATATAGTGA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TTTAGAACAATTAGGTATTTTATAG</t>
  </si>
  <si>
    <t>OXA-66</t>
  </si>
  <si>
    <t>AY750909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</si>
  <si>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</si>
  <si>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OXA-68</t>
  </si>
  <si>
    <t>AY750910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</si>
  <si>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t>
  </si>
  <si>
    <t>OXA-69</t>
  </si>
  <si>
    <t>AY750911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</si>
  <si>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</si>
  <si>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OXA-70</t>
  </si>
  <si>
    <t>AY750912</t>
  </si>
  <si>
    <t>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CATGAAGTGCAATCCATGCTATTCATAGAAGAAAAGAATGGAAATAAAATATACGCAAAAAGTGGTTGGGGATGGGATGTAGACCCACAAGTAGGCTGGTTAACTGGATGGGTTGTTCAGCCTCAAGGGAATATTGTAGCGTTCTCCCTTAACTTAGAAATGAAAAAAGGAATACCTAGCTCTGTTCGAAAAGAGATTACTTATAAAAGTTTAGAACAATTAGGTATTTTATAG</t>
  </si>
  <si>
    <t>OXA-71</t>
  </si>
  <si>
    <t>AY750913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</si>
  <si>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t>
  </si>
  <si>
    <t>OXA-72</t>
  </si>
  <si>
    <t>EF534256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</si>
  <si>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ATGTTACTCCACAGGTAGGTTGGTTGACTGGTTGGGTGGAGCAAGCTAATGGAAAAAAAATCCCCTTTTCGCTCAACTTAGAAATGAAAGAAGGAATGTCTGGTTCTATTCGTAATGAAATTACTTATAAGTCGCTAGAAAATCTTGGAATCATTTA</t>
  </si>
  <si>
    <t>OXA-73</t>
  </si>
  <si>
    <t>AY762325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</si>
  <si>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AATGGAAATGCGGTCAGAAATGCCGGCATCTATACGTAATGAATTATTGATGAAATCATTAAAACAGCTGAATATTATTTAA</t>
  </si>
  <si>
    <t>OXA-74</t>
  </si>
  <si>
    <t>AJ854182</t>
  </si>
  <si>
    <t>ATGAAAACATTTGCCGCATATGTAATTATCGCGTGTCTTTCGAGTACGGCATTAGCTGGTTCAATTACAGAAAATACGTCTTGGAACAAAGAGTTCTCTGCCGAAGCCGTCAATGGTGTCTTCGTGCTTTGTAAAAGTAGCAGTAAATCCTGCGCTACCAATGACTTAGCTCGTGCATCAAAGGAATATCTTCCAGTATCAACATTTAAGATCCCCAG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</si>
  <si>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OXA-75</t>
  </si>
  <si>
    <t>AY859529</t>
  </si>
  <si>
    <t>ATGAACATTCAAGCACTCTTACTTATAACAAGCGCTATTTTTATTTCAGCCTGCTCACCTTATATAGTGACTGCTAATCCAAATTACAGTGCTTCAAAATCTGATGAAAAAGCAGAGAAAATTAAAAATTTATTTAACGAAGCACACACTACGGGTGTTTTAGTTATCCAACAAGGCCAAACTCAACAAAGCTATGGTAATGATCTTGCTCGTGCTTCGACCGAGTATGTACCTGCTTCGACCTTCAAAATGCTTAATGCTTTGATAGGCCTTGAGCACCATAAGGCAACCACTACAGAAGTATTTAAGTGGGACGGGCAAAAAAGGCTATTCCCAGAATGGGAAAAGAACATGACCCTAGGCGATGCTATGAAAGCTTCCGCTATTCCGGTTTATCAAGATTTAGCTCGTCGTATTGGACTTGAACTCATGTCTAATGAAGTGAAGCGTATTGGTTATGGCAATGCAGATATCGGTACCCAAGTCGATAATTTTTGGCTGGTGGGTCCTTTAAAAATTACTCCTCAACAAGAGGCACAATTTGCTTACAAGCTAGCTAATAAAACGCTTCCATTTAGCCAAAAAGTCCAAGATGAAGTGCAATCCATGCTATTCATAGAAGAAAAGAATGGAAATAAAATATACGCAAAAAGTGGTTGGGGATGGGATGTAAACCCACAAGTAGGCTGGTTAACTGGATGGGTTGTTCAGCCTCAAGGGAATATTGTAGCGTTCTCCCTTAACTTAGAAATGAAAAAAGGAATATCTAGCTCTGTTCGAAAAGAGATTACTTATAGAGGTTTAGAACAATTAGGTATTTTATAG</t>
  </si>
  <si>
    <t>OXA-76</t>
  </si>
  <si>
    <t>AY949203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</si>
  <si>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AAATTAGGTATTTTATAG</t>
  </si>
  <si>
    <t>OXA-77</t>
  </si>
  <si>
    <t>AY949202</t>
  </si>
  <si>
    <t>ATGAACATTAAAGCACTCTTACTTATC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C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</si>
  <si>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OXA-78</t>
  </si>
  <si>
    <t>AY862132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</si>
  <si>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C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CACCTAGCTCTGTTCGAAAAGAGATTACTTATAAAAGCTTAGAACAATTAGGTATTTTATAG</t>
  </si>
  <si>
    <t>OXA-79</t>
  </si>
  <si>
    <t>EU019534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</si>
  <si>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GGGGATGTAAACCCACAAGTAGGCTGGTTAACTGGATGGGTTGTTCAGCCTCAAGGGAATATTGTAGCGTTCTCCCTTAACTTAGAAATGAAAAAAGGAATACCTAGCTCTGTTCGAAAAGAGATTACTTATAAAAGCTTAGAACAATTAGGTATTTTATAG</t>
  </si>
  <si>
    <t>OXA-80</t>
  </si>
  <si>
    <t>EU019535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</si>
  <si>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</si>
  <si>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OXA-82</t>
  </si>
  <si>
    <t>EU019536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</si>
  <si>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A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</si>
  <si>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OXA-83</t>
  </si>
  <si>
    <t>DQ309277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</si>
  <si>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C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</si>
  <si>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OXA-84</t>
  </si>
  <si>
    <t>DQ309276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</si>
  <si>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TCAGTTTATCAAGATTTAGCTCGTCGTATTGGACTTGAGCTCATGTCTAAGGAAGTGAAGCGTGTTGGTTATGGCAATGCAGATATCGGTACCCAAGTCGATAATTTTTGGCTGGC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</si>
  <si>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OXA-85</t>
  </si>
  <si>
    <t>AY227054</t>
  </si>
  <si>
    <t>ATGTTATTATTTATGTTCTCGATTATTTCTTTTGGTAATGAAAATCAATTTATGAAAGAGATTTTTGAAAGAAAAGGTTTAAACGGAACTTTTGTTGTTTATGATTTAAAAAATGATAAAATTGATTATTATAATTTGGATAGAGCTAATGAGAGATTTTATCCTGCTTCATCATTTAAAATTTTTAATACTTTGATAGGATTAGAAAATGGGATAGTAAAAAATGTTGATGAAATGTTTTATTATTATGATGGTTCTAAAGTTTTTCTTGATTCATGGGCAAAAGATTCGAATTTAAGATATGCAATAAAGGTATCTCAAGTTCCAGCTTATAAAAAGCTTGCAAGAGAATTGGGAAAAGAAAGAATGCAAGAAGGATTAAATAAATTAAATTATGGAAATAAGGAAATAGGTAGTGAGATTGATAAGTTTTGGTTAGAAGGTCCATTAAAAATAAGTGCAATGGAACAAGTTAAATTATTAAATCTATTATCACAATCAAAACTTCCTTTTAAATTAGAAAATCAAGAACAAGTAAAAGATATTACGATTTTAGAGAAAAAAGATGATTTTATTTTACATGGAAAAACTGGGTGGGCTACTGATAATATAGTTGTTCCTATTGGTTGGTTTGTAGGTTGGATAGAAACTTCTGATAATATATATTCATTTGCTATTAATTTAGATATTTCTGATAGTAAATTTTTACCTAAACGTGAAGAAATTGTAAGAGAATATTTCAAAAATATAAATGTTATAAAATAA</t>
  </si>
  <si>
    <t>OXA-86</t>
  </si>
  <si>
    <t>DQ149247</t>
  </si>
  <si>
    <t>ATGAACATTAAAACACTCTTACTTATAACAAGCACTATTTTTATTTCAGCCTGCTCACCTTATATAGTGACTGCTAATCCAAATCACAGCACTTCAAAATCTGATGAAAAAGCAGAGAAAATTAAAAATTTATTTAACGAAGCACACACTACGGGTGTTTTAGTTATCCAACAAGGCCAAACTCAACAAAGCTATGGTAATGATCTTGCTCGTGCTTCGAT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t>
  </si>
  <si>
    <t>OXA-87</t>
  </si>
  <si>
    <t>DQ348075</t>
  </si>
  <si>
    <t>ATGAACATTAAAACACTCTTACTTATAACAAGCACTATTTTTATTTCAGCCTGCTCACCTTATATAGTGACTGCTAATCCAAATCACAGCACTTCAAAATCTGATGAAAAAGCAGAGAAAATTAAAAATTTATTTAACGAAGCACACACTACGGGTGTTTTAGTTATCCAACAAGGCCAAACTCAACAAAGCTATGGTAATGATCTTGCTCGTGCTTCGAT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CCCAAGATGAAGTGCAATCCATGTTATTCATAGAAGAAAAGAATGGAAATAAAATATACGCAAAAAGTGGTTGGGGATGGGATGTAGACCCACAAGTAGGCTGGTTAACTGGATGGGTTGTTCAGCCTCAAGGAAATATTGTAGCGTTCTCCCTTAACTTAGAAATGAAAAAAGGAATACCTAGCTCTGTTCGAAAAGAGATTACTTATAAAAGTTTAGAACAATTAGGTATTTTATAG</t>
  </si>
  <si>
    <t>OXA-88</t>
  </si>
  <si>
    <t>DQ392963</t>
  </si>
  <si>
    <t>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</si>
  <si>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OXA-89</t>
  </si>
  <si>
    <t>DQ445683</t>
  </si>
  <si>
    <t>ATGAACATTAAAACACTCTTACTTATAACAAGCGCTATTTTTATTTCAGCCTGCTCACATTATATAGTGTCTGCTAATCCAAATCACAGTGCTTCAAAATCTGATGAAAAAGCAGAGAAAATTAAAAATTTATTTAACGAAGCACACACTACGGGTGTTTTAGTTATCCAACAAGGCCAAACTCAACAAAGCTATGGTAATGATCTTGCTCGTGCA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ATTTACTTACAAGCTAGCTAATAAAACGCTTCCATTTAGCCAAAAAGTCCAAGATGAAGTGCAATCCATGTTATTCATAGAAGAAAAGAATGGAAATAAAATATACGCAAAAAGTGGTTGGGGATGGGATGTAAACCCACAAGTAGGCTGGTTAACTGGATGGGTTGTTCAGCCTCAAGGGAATATTGTAGCGTTCTCCCTTAACTTAGAAATGAAAAAAGGAATACCTAGCTCTGTTCGAAAAGAGATTACTTATAAAAGTTTAGAACAATTAGGTATTTTATAG</t>
  </si>
  <si>
    <t>OXA-90</t>
  </si>
  <si>
    <t>AM231719</t>
  </si>
  <si>
    <t>ATGAACATTAAAGCC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AGTGGGTCCTTTAAAAATTACTCCTCAGCAAGAGGCACAGTTTGCTTACAAGCTAGCTAATAAAACGCTTCCATTTAGCCAAAAAGTCCAAGATGAAGTGCAATCCATGCTATTCATAGAAGAAAAGAATGGAAACAAAATATACGCAAAAAGTGGTTGGGGATGGGATGTAGACCCACAAGTAGGCTGGTTAACTGGATGGGTTGTTCAGCCTCAAGGAAATATTGTAGCGTTCTCCCTTAACTTAGAAATGAAAAAAGGAATACCTAGCTCTGTTCGAAAAGAGATTACTTATAAAAGTTTAGAACAATTAGGTATTTTATAG</t>
  </si>
  <si>
    <t>OXA-91</t>
  </si>
  <si>
    <t>DQ519086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</si>
  <si>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</si>
  <si>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OXA-92</t>
  </si>
  <si>
    <t>DQ335566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</si>
  <si>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CGGTTGTTCAGCCTCAAGGGAATATTGTAGCGTTCTCCCTTAACTTAGAAATGAAAAAAGGAATACCTAGCTCTGTTCGAAAAGAGATTACTTATAAAAGTTTAGAACAATTAGGTATTTTATAG</t>
  </si>
  <si>
    <t>OXA-93</t>
  </si>
  <si>
    <t>DQ519087</t>
  </si>
  <si>
    <t>ATGAACATTAAAGCCCTCTTACTTATAACAAGCACTATTTTTATTTCAGCCTGCTCACCTTATATAGTGACTGCTAATCCAAATCACAGCGCTTCAAAATCTGATGAAAAAGCAGAGAAAATTAAAAATTTATTTAACGAAGCACACACTACGGGTGTCTTAGTTATCCAACAAGGCCAAACTCAACAAAGCTATGGTAATGATCTTGCTCGTGCTTCGACCGAGTATGTACCTGCTTCGACCTTCAAAATGCTTAATGCTTTGATCAGCCTTGAGCACCATAAGGCAACCACCACAGAAGTATTTAAGTGGGACGGGCAAAAAAGGCTATTCCCAGAATGGGAAAAGGACATGACCCTAGGCGAC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</si>
  <si>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OXA-95</t>
  </si>
  <si>
    <t>DQ519089</t>
  </si>
  <si>
    <t>ATGAACATTAAAGCACTCTTC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C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</si>
  <si>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OXA-96</t>
  </si>
  <si>
    <t>DQ519090</t>
  </si>
  <si>
    <t>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G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t>
  </si>
  <si>
    <t>OXA-97</t>
  </si>
  <si>
    <t>EF102240</t>
  </si>
  <si>
    <t>ATGAAATTATTAAAAATATTGAGTTTAGTTTGCTTAAGCATAAGTATTGGGGCTTGTGCTGAGCATAGTATGAGTCGAGCAAAAACAAGTACAATTCCACAAGTGAATAACTCAATCATCGATCAGAATGTTCAAGCGCTTTTTAATGAAATCTCAGG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t>
  </si>
  <si>
    <t>OXA-98</t>
  </si>
  <si>
    <t>AM279652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</si>
  <si>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G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</si>
  <si>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OXA-99</t>
  </si>
  <si>
    <t>DQ888718</t>
  </si>
  <si>
    <t>ATGAACATTAAAACACTCTTACTTATAACAAGCGCTATTTTTATTTCAGCCTGCTCACCTTATATAGTGACTGCTAATCCAAATCACAGCGCTTCAAAATCTGATGAAAAAGCAGAGAAAATTAAAAATTTATTTAACGAAGTACACACTACGGGTGTTTTAGTTATCCG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TGAATGGAAATAAAATATACGCAAAAAGTGGTTGGGGATGGGATGTAGACCCACAAGTAGGCTGGTTAACTGGATGGGTTGTTCAGCCTCAAGGAAATATTGTAGCGTTCTCCCTTAACTTAGAAATGAAAAAAGGAATACCTAGCTCTGTTCGAAAAGAGATTACTTATAAAAGTTTAGAACAATTAGGTATTTTATAG</t>
  </si>
  <si>
    <t>OXA-100</t>
  </si>
  <si>
    <t>AM231720</t>
  </si>
  <si>
    <t>ATGAACATTAAAGCACTCTTACTTATAACAAGCACTATTTTTATTTCAGCCTGCTCACCTTATATAGTGACTGCTAATCCAAATCACAGCACTTCAAAATCTGATGAAAAAGCAGAGAAAATTAAAAATTTATTTAACGAAGCACACACTACGGGTGTTTTAGTTATCCAACAAGGC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G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</si>
  <si>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OXA-101</t>
  </si>
  <si>
    <t>AM412777</t>
  </si>
  <si>
    <t>ATGAAAACATTTGCCGCATATGTAATTACTGCGTGTCTTTCAAGTACGGCATTAGCTAGTTCAATTACAGAAAATACGTT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</si>
  <si>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OXA-104</t>
  </si>
  <si>
    <t>EF581285</t>
  </si>
  <si>
    <t>ATGAACATTAAAGCGCTGCTGCTGATTACCAGCGCGATTTTTATTAGCGCGTGCAGCCCGTATATTGTGACCGCGAACCCGAACCATAGCGCGAGCAAAAGCGATGAAAAAGCGGAAAAAATTAAAAACCTGTTTAACGAAGCGCATACCACCGGCGTGCTGGTGATTCAGCAGGGCCAGACCCAGCAGAGCTATGGCAACGATCTGGCGCGCGCGAGCACCGAATATGTGCCGGCGAGCACCTTTAAAATGCTGAACGCGCTGATTGGCCTGGAACATCATAAAGCGACCACCACCGAAGTGTTTAAATGGGATGGCAAAAAACGCCTGTTTCCGGAATGGGAAAAAAACATGACCCTGGGCGATGCGATGAAAGCGAGCGCGATTCCGGTGTATCAGGATCTGGCGCGCCGCATTGGCCTGGAACTGATGAGCAACGAAGTGAAACGCGTGGGCTATGGCAACGCGGATATTGGCACCCAGGTGGATAACTTTTGGCTGGTGGGCCCGCTGAAAATTACCCCGCAGCAGGAAGCGCAGTTTGCGTATAAACTGGCGAACAAAACCCTGCCGTTTAGCCAGAAAGTGCAGGATGAAGTGCAGAGCATGCTGTTTATTGAAGAAAAAAACGGCAACAAAATTTATGCGAAAAGCGGCTGGGGCTGGGATGTGGATCCGCAGGTGGGCTGGCTGACCGGCTGGGTGGTGCAGCCGCAGGGCAACATTGTGGCGTTTAGCCTGAACCTGGAAATGAAAAAAGGCATTCCGAGCAGCGTGCGCAAAGAAATTACCTATAAAAGCCTGGAACAGCTGGGCATTCTG</t>
  </si>
  <si>
    <t>OXA-106</t>
  </si>
  <si>
    <t>EF650032</t>
  </si>
  <si>
    <t>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</si>
  <si>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OXA-107</t>
  </si>
  <si>
    <t>EF650033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</si>
  <si>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G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</si>
  <si>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OXA-108</t>
  </si>
  <si>
    <t>EF650034</t>
  </si>
  <si>
    <t>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ACAGATATCGGTACCCAAGTCGATAATTTTTGGG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</si>
  <si>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OXA-109</t>
  </si>
  <si>
    <t>EF650035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</si>
  <si>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</si>
  <si>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OXA-110</t>
  </si>
  <si>
    <t>EF650036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</si>
  <si>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C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</si>
  <si>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OXA-111</t>
  </si>
  <si>
    <t>EF650037</t>
  </si>
  <si>
    <t>ATGAACATTAAAACACTCTTACTTATAACAAGCGCTATTTTTATTTCAGCCTGCTCACCTTATATAGTGTCTGCTAATCCAAATCACAGTGCTTCAAAATCTGATGAAAAAGCAGAGAAAATTAAAAATTTATTTAACGAAGCACACACTACGGGTGTTTTAGTTATCCAACAAGGCCAAACTCAACAAAGCTATGGTAATGATCTTGCTCGTGCA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CCCTTTAAAAATTACTCCTCAGCAAGAGGCACAGTTTGCTTACAAGCTAGCTAATAAAACGCTTCCATTTAGCCCAAAAGTCCAAGATGAAGTGCAATCCATGTTATTCATAGAAGAAATGAATGGAAATAAAATATACGCAAAAAGTGGTTGGGGATGGGATGTAGACCCACAAGTAGGCTGGTTAACTGGATGGGTTGTTCAGCCTCAAGGAAATATTGTAGCGTTCTCCCTTAACTTAGAAATGAAAAAAGGAATACCTAGCTCTGTTCGAAAAGAGATTACTTATAAAAGTTTAGAACAATTAGGTATTTTATAG</t>
  </si>
  <si>
    <t>OXA-112</t>
  </si>
  <si>
    <t>EF650038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</si>
  <si>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CCCCTTAACTTAGAAATGAAAAAAGGAATACCTAGCTCTGTTCGAAAAGAGATTACTTATAAAAGTTTAGAACAATTAGGTATTTTATAG</t>
  </si>
  <si>
    <t>OXA-113</t>
  </si>
  <si>
    <t>EF653400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</si>
  <si>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GTGGTGGGTCCTTTAAAAATTACTCCTCAGCAAGAGGCACAATTTGCTTACAAGCTAGCTAATAAAACGCTTCCATTTAGCCCAAAAGTCCAAGATGAAGTGCAATCCATGCTATTCATAGAAGAAAAGAATGGAAATAAAATATACGCAAAAAGTGGTTGGGGATGGGATGTAGACCCACAAGTAGGCTGGTTAACTGGATGGGTTGTTCAGCCTCAAGGAAATATTGTAGCGTTCTCCCTTAACTTAGAAATGAAAAAAGGAATACCTAGCTCTGTTCGAAAAGAGATTACTTATAAAAGCTTAGAACAATTAGGTATTTTATAG</t>
  </si>
  <si>
    <t>OXA-114a</t>
  </si>
  <si>
    <t>EU188842</t>
  </si>
  <si>
    <t>ATGACCGTTCGACGCCTTTCGTGCGCCCTTGGCGCAGCCCTTTCCCTGTCCGCGCTGGGCGGCGGCCCCGTCCAGGCCGCCGTCCTGTGCACCGTGGTGGCCGACGCCGCCGACGGCCGCATCCTGTTCCAGCAAGGCACGCAGCAGGCCTGCGCCGAGCGCTACACGCCGGCCTCGACCTTCAAGCTGGCCATCGCCCTGATGGGCGCCGACGCCGGCATCCTGCAAGGCCCGCACGAGCCGGTCTGGAACTACCAGCCCGCCTATCCCGACTGGGGCGGCGACGCCTGGCGCCAGCCCACCGATCCGGCGCGCTGGATCAAGTATTCGGTGGTCTGGTATTCACAGCTGACGGCCAAGGCGCTGGGACAGGACCGCTTCCAGCGCTACACCAGCGCGTTCGGCTACGGCAATGCGGACGTCTCGGGCGAGCCCGGCAAGCACAACGGCACCGACGGCGCGTGGATCATCTCGTCGCTGCGCATTTCGCCGCTGGAACAACTGGCTTTCCTGCGCAAGCTGGTGAATCGGCAATTGCCGGTCAAGGCCGCCGCCTATGAGCTTGCCGAAAACCTCTTCGAGGCGGGCCAGGCCGATGGCTGGCGCCTGTATGGCAAGACCGGCACCGGGTCGCCCGGCAGCAACGGCGTCTACACGGCGGCCAATGCCTACGGTTGGTTCGTCGGCTGGGCGCGCAAGGATGGCCGCCAGCTGGTGTACGCCCGCCTGCTGCAGGATGAGCGCGCCACCCGACCCAACGCCGGCCTGCGCGCCCGCGACGAGCTGGTGCGCGACTGGCCGGCCATGGCCGGCGCGTGGCGCCCGTGA</t>
  </si>
  <si>
    <t>OXA-115</t>
  </si>
  <si>
    <t>EU029998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</si>
  <si>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</si>
  <si>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OXA-116</t>
  </si>
  <si>
    <t>EU220744</t>
  </si>
  <si>
    <t>TTACTTATAACAAGCGCTATTTTTATTTCAGCCTGCTCACCTTATATAGTGTCTGCTAATCCAAATCACAGTGCTTCAAAATCTGATGAC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GTTTGCTTACAAGCTAGCTAATAAAACGCTTCCATTTAGCCAAAAAGTCCAAGATGAAGTGCAATCCATGTTATTCATAGAAGAAAAGAATGGAAATAAAATATACGCAAAAAGTGGTTGGGGATGGGATGTAGACCCACAAGTGGGTTGGTTAACTGGATGGGTTGTTCAGCCTCAAGGGAATATTGTAGCGTTCTCCCTTAACTTAGAAATGAAAAAAGGAATACCTAGCTCTGTTCGAAAAGAGATTACTTATAAAAGTTTA</t>
  </si>
  <si>
    <t>OXA-117</t>
  </si>
  <si>
    <t>EU220745</t>
  </si>
  <si>
    <t>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AATGGGTTGTTCAGCCTCAAGGGAATATTGTAGCGTTCTCCCTTAACTTAGAAATGAAAAAAGGAATACCTAGCTCTGTTCGAAAAGAGATTACTTATAAAAGTTTA</t>
  </si>
  <si>
    <t>OXA-118</t>
  </si>
  <si>
    <t>AF371964</t>
  </si>
  <si>
    <t>ATGGCAATCCGATTCCTCACCATACTGCTATCTACTTTTTTTCTTACCTCATTCGTGCATGCGCAAGAACACGTGCTAGAGCGTTCTGACTGGAAGAAGTTCTTCAGCGACCTCCGGGCCGAAGGTGCAATCGTTATTTCAGACGAACGTCAAGCGGAGCATGCTTTATTGGTTTTTGGTCAAGAGCGAGCAGCAAAGCGTTACTCGCCTGCTTCAACCTTCAAGCTTCCACACACACTTTTTGCACTCGATGCAGACGCCGTTCGTGATGAGTTCCAGGTTTTTCGATGGGACGGCGTTAAACGGAGCTTTGCGGGCCATAATCAAGACCAAGACTTGCGATCAGCGATGCGAAATTCTGCGGTCTGGGTTTATGAGCTATTTGCAAAAGAGATCGGAAAGGACAAAGCAAGACACTATTTAAAGCAAATTGATTATGGCAACGCCGACCCTTCGACAATCAAGGGCGATTACTGGATAGATGGCAATCTTGAAATCTCAGCGCACGAACAGATTTCGTTTCTCAGAAAACTCTATCGAAATCAGCTGCCATTTCAGGTGGAACATCAGCGCTTGGTCAAAGATCTCATGATTACGGAAGCCGGGCGCAACTGGATACTACGCGCAAAGACCGGCTGGGAAGGCAGGTTTGGCTGGTGGGTAGGGTGGGTGGAGTGGCCAACCGGTCCCGTATTCTTCGCGCTGAATATTGATACGCCAAACAGAACGGATGATCTTTTCAAAAGAGAGGCAATCGCGCGGGCAATCCTTCGCTCTATCGACGCATTGCCGCCCAACTAA</t>
  </si>
  <si>
    <t>OXA-119</t>
  </si>
  <si>
    <t>AY139598</t>
  </si>
  <si>
    <t>ATGGCAATCCGATTCCTCACCATACTGCTATCTACTTTTTTTCTTACCTCATTCGTGCATGCGCAAGAACACGTGCTAGAGCGTTCTGACTGGAAGAAGTTCTTCAGCGACCTCCGGGCCGAAGGTGCAATCGTTATTTCAGACGAACGTCAAGCGGAGCATGCTTTATTGGTTTTTGGTCAAGAGCGAGCAGCAAAGCGTTACTCGCCTGCTTCAACCTTCAAGCTTCCACACACACTTTTTGCACTCGATGCAGACGCCGTTCGTGATGAGTTCCAGGTTTTTCGATGGGACGGCGTTAAACGGAGCTTTGCGGGCCATAATCAAGACCAAGACTTGCGATCAGCGATGCGAAATTCTGCGGTCTGGGTTTATGAGCTATTTGCAAAAGAGATCGGAGAGGACAAAGCAAGACGCTATTTAAAGCAAATTGATTATGGCAACGCCGACCCTTCGACAATCAAGGGCGATTACTGGATAGATGGCAATCTTGAAATCTCAGCGCACGAACAGATTTCGTTTCTCAGAAAACTCTATCGAAATCAGCTGCCATTTCAGGTGGAACATCAGCGCTTGGTCAAAGATCTCATGATTACGGAAGCCGGGCGCAATTGGATACTACGCGCAAAGACCGGCTGGGAAGGCAGGTTTGGCTGGTGGGTAGGGTGGGTGGAGTGGCCAACCGGTCCCGTATTCTTCGCGCTGAATATTGATACGCCAAACAGAACGGATGATCTTTTCAAAAGAGAGGCAATCGCGCGGGCAATCCTTCGCTCTATCGACGCATTGCCGCCCAACTAA</t>
  </si>
  <si>
    <t>OXA-120</t>
  </si>
  <si>
    <t>HE963768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</si>
  <si>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</si>
  <si>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OXA-128</t>
  </si>
  <si>
    <t>EU375515</t>
  </si>
  <si>
    <t>ATGAACATTAAAGCACTCTTACTTATAACAAGCGCTATTTTTATTTCAGCCTGCTCACCTTATATAGTGTCTGCTAATCCAAATCACAGTGCTTCAAAATCTGATGAAAAAGCAGAGAAAATTAAAAATTTATTTAACGAAGCACACACTACGGGTGTTTTAGTTATCCAACAAGGCCAAACTCAACAAAGCTATGGTAATGT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t>
  </si>
  <si>
    <t>OXA-129</t>
  </si>
  <si>
    <t>AM932669</t>
  </si>
  <si>
    <t>ATGAAAACCATAGCCGCATATTTAGTTCTAGTATTTTTTGCAGGCACTGCACTTTCAGAGTCTATTTCTGAAAATTTAGCTTGGAATAAAGAATTTTCCAGTGAATCAGTGCATGGTGTTTTTGTACTTTGTAAAAGCAGTAGTAATTCCTGTACAACAAATAATGCAACACGTGCATCTACGGCCTATATTCCAGCATCAACATTCAAAATTCCCAATGCTCTCATAGGCCTTGAAACCGGCGCCATAAAAGATGCGCGGCAGGTTTTCAAATGGGACGGCAAGCCCAGAGCCATGAAGCAATGGGAAAAAGACTTAACGCTAAGGGGCGCTATACAAGTTTCTGCTGTTCCGGTATTTCAACAAATTGCCAGAGACATTGGCAAAAAAAGAATGCAAAAATACCTTAACCTTTTTTCATATGGCAACGCCAATATAGGCGGAGGCATTGACAAATTTTGGCTAGAAGGTCAGCTTAGAATCTCAGCAGTCAATCAAGTTAAATTTTTAGAGTCGCTTTACCTAAATAATTTGCCAGCATCTAAAGCAAACCAACTTATAGTAAAAGAGGCAATAGTTACAGAAGCAACTCCAGAATATATAGTGCATTCAAAAACCGGGTATTCCGGTGTGGGCACAGAATCAAATCCTGGTGTCGCTTGGTGGGTTGGTTGGGTAGAAAAAGGAACTGAGGTTTACTTTTTTGCATTTAACATGGACATAGACAATGAGAGTAAGTTGCCGTCAAGAAAATCCATTCCAACGAAAATCATGGCAAGTGAAGGTATCATCATTGGTGGCTAA</t>
  </si>
  <si>
    <t>OXA-130</t>
  </si>
  <si>
    <t>EU547445</t>
  </si>
  <si>
    <t>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A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</si>
  <si>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OXA-131</t>
  </si>
  <si>
    <t>EU547446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</si>
  <si>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AACAAGTAGGCTGGTTAACTGGATGGGTTGTTCAGCCTCAAGGGAATATTGTAGCGTTCTCCCTTAACTTAGAAATGAAAAAAGGAATACCTAGCTCTGTTCGAAAAGAGATTACTTATAAAAGCTTAGAACAATTAGGTATTTTATAG</t>
  </si>
  <si>
    <t>OXA-132</t>
  </si>
  <si>
    <t>EU547447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</si>
  <si>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GACTTATAAAAGTTTAGAACAATTAGGTATTTTATAG</t>
  </si>
  <si>
    <t>OXA-133</t>
  </si>
  <si>
    <t>EU571228</t>
  </si>
  <si>
    <t>ATGAATAAATATTTTACTTGCTATGTGGTTGCTTCTCTTTTTTTTTCTGGTTGTACGGTTCAGCATAATTTAATAAATGAAACCCAGAGTCAGATTGTTCAAGGACATAATCAGGTGATTCATCAATACTTTGATGAAAAAAACACCTCAGGTGTGCTGGTTATTCAAACAGATAAAAAAATTAATTTGTATGGTAATGCTCTAAGCCGCGCAAATACAGAATATGTGCCAGCCTCTACATTTAAAATGTTGAATGCCCTGATCGGATTGGAGAACCAGAAAACGGATATTAATGAAATATTTAAATGGAAGGGCGAGAAAAGGTCATTTACCACTTGGGAAAAAGACATGACACTAGGAGAAGCCATGAAGCTTTCTGCAGTCCCAGTCTATCAGGAACTTGCAAGACGTATCGGTCTTGATCTCATGCAAAAAGAAGTAGAACGTATTGATTTCGGTAATGCTGAAATTGGACAGCAGGTTGACAATTTCTGGTTGATAGGCCCATTAAAGGTCACGCCTATTCAAGAGGTAGAGTTTGTTTCTCAATTGGCACATACACAGCTTCCATTTAGTGAAAAAGTGCAGGCTAATGTAAAAAATATGCTACTTCTAGAAGAGAATAATGGCTACAAGATTTTTGGAAAGACTGGTTGGGCAATGGATATAAAACCACAAGTGGGCTGGTTGACCGGCTGGGTTGAGCAGCCAGATGGAAAAATTGTCGCTTTTGCATTAAATATGGAAATGCGGTCAGAAATGCCTGCATCTATACGTAATGAATTATTGATGAAATCATTAAAACAGCTGAATATTATTTAA</t>
  </si>
  <si>
    <t>OXA-134</t>
  </si>
  <si>
    <t>HQ122933</t>
  </si>
  <si>
    <t>ATGAAAATTTTGATTTTTCTGCCTTTACTGAGTTGCTTGGGCCTGACAGCATGTAGCCTACCCGTTTCATCTCTCCCATCTCAAAGCATTTCGACTCAAGCGATTGCCAGCTTATTTGATCAGGCGCAAAGCTCTGGTGTTTTAGTGATTCAGCGTGATCAACAAGTACAGGTCTATGGCAATGATTTAAATCGTGCAAATACCGAATATGTTCCCGCCTCTACTTTTAAAATGCTCAATGCTCTGATTGGCCTGCAACATGGCAAAGCCACAACCAATGAAATTTTTAAATGGGATGGCAAGAAACGCAGCTTTACCGCCTGGGAAAAAGACATGACGCTCGGCCAAGCCATGCAAGCTTCTGCGGTACCGGTCTATCAAGAGCTGGCGCGTCGTATTGGTCTGGAATTA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t>
  </si>
  <si>
    <t>OXA-138</t>
  </si>
  <si>
    <t>EU670845</t>
  </si>
  <si>
    <t>ATGAACATTAAAACC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</si>
  <si>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OXA-139</t>
  </si>
  <si>
    <t>AM991978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</si>
  <si>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T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TCTGGTTCTATTCGTAATGAAATTACTTATAAGTCGCTAGAAAATCTTGGAATCATTTAA</t>
  </si>
  <si>
    <t>OXA-141</t>
  </si>
  <si>
    <t>EF552405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</si>
  <si>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A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</si>
  <si>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OXA-142</t>
  </si>
  <si>
    <t>EU358785</t>
  </si>
  <si>
    <t>ATGAAAACATTTGCCGCATATGTAAT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GTTCCCGTATTTCAACAAATCG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</si>
  <si>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OXA-143</t>
  </si>
  <si>
    <t>GQ861437</t>
  </si>
  <si>
    <t>ATGAAAAAATTTATACTTCCTATTCTCAGCATTTCTACTCTACTTTCTGTCAGTGCATGCTCATCTATTCAAACTAAATTTGAAGACACTTTTCATACTTCTAATCAGCAACATGAAAAAGCCATTAAAAGCTATTTTGATGAAGCTCAAACACAGGGTGTAATCATTATTAAAAAGGGAAAAAATATTAGTACCTATGGTAATAACCTGACACGAGCACATACAGAATATGTCCCTGCATCAACATTTAAGATGCTAAATGCCTTAATTGGACTAGAAAATCATAAAGCTACAACAACTGAGATTTTCAAATGGGACGGTAAAAAGAGATCTTATCCCATGTGGGAAAAAGATATGACTTTAGGTGATGCCATGGCACTTTCAGCAGTTCCTGTATATCAAGAACTTGCAAGACGGACTGGCTTAGACCTAATGCAAAAAGAAGTTAAACGGGTTGGTTTTGGTAATATGAACATTGGAACACAAGTTGATAACTTCTGGTTGGTTGGCCCCCTCAAGATTACACCAATACAAGAGGTTAATTTTGCCGATGATTTTGCAAATAATCGATTACCCTTTAAATTAGAGACTCAAGAAGAAGTTAAAAAAATGCTTCTGATTAAAGAATTCAATGGTAGTAAAATTTATGCAAAAAGCGGCTGGGGAATGGATGTAACCCCTCAAGTAGGTTGGTTAACAGGTTGGGTAGAAAAATCTAATGGAGAAAAAGTTGCCTTTTCTCTAAACATAGAAATGAAGCAAGGAATGCCTGGTTCTATTCGTAATGAAATTACTTATAAATCATTAGAGAATTTAGGGATTATATAA</t>
  </si>
  <si>
    <t>OXA-144</t>
  </si>
  <si>
    <t>FJ872530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</si>
  <si>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TCTATTCATAGAAGAAAAGAATGGAAATAAAATATACGCAAAAAGTGGTTGGGGATGGGATGTAAACCCACAAGTAGGCTGGTTAACTGGATGGGTTGTTCAGCCTCAAGGGAATATTGTAGCGTTCTCCCTTAACTTAGAAATGAAAAAAGGAATACCTAGCTCTGTTCGAAAAGAGATTACTTATAAAAGCTTAGAACAATTAGGTATTTTATAG</t>
  </si>
  <si>
    <t>OXA-145</t>
  </si>
  <si>
    <t>FJ790516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</si>
  <si>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</si>
  <si>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OXA-146</t>
  </si>
  <si>
    <t>FJ194494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</si>
  <si>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GGCAATGGATATAAAACCACAAGTGGGCTGGTTGACCGGCTGGGTTGAGCAGCCAGATGGAAAAATTGTCGCTTTTGCATTAAATATGGAAATGCGGTCAGAAATGCCGGCATCTATACGTAATGAATTATTGATGAAATCATTAAAACAGCTGAATATTATTTAA</t>
  </si>
  <si>
    <t>OXA-147</t>
  </si>
  <si>
    <t>FJ848783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</si>
  <si>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T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</si>
  <si>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OXA-148</t>
  </si>
  <si>
    <t>GQ853679</t>
  </si>
  <si>
    <t>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G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AAATCCATGCTATTCATAGAAGAAAAGAATGGAAATAAAATATACGCAAAAAGTGGTTGGGGATGGGATGTAGACCCACAAGTAGGCTGGTTAACTGGATGGGTTGTTCAGCCTCAAGGGAATATTGTAGCGTTCTCCCTTAACTTAGAAATGAAAAAAGGAATACCTAGCTCTGTTCGAAAAGAGATTACTTATAAAAGTTTAGAACAATTAGGTATTTTATAG</t>
  </si>
  <si>
    <t>OXA-149</t>
  </si>
  <si>
    <t>GQ853680</t>
  </si>
  <si>
    <t>ATGAACATTAAAGCCCTCTTACTTATAACAAGCGCTATTTTTATTTCAGCCTGCTCACCTTATATAGTGTCTGCTAATCCAAATCACAGTGCTTCAAAATCTGATGAAAAAGCAGAGAAAATTAAAAATTTATTTAACGAAGCACACACTACGGGTGTTTTAGTTATT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ATGTTGGTTATGGCAATGCAGATATCGGTACCCAAGTCGATAATTTTTGGCTGGTGGGTCCTTTAAAAATTACTCCTCAGCAAGAGGCACAATTTGCTTACAAGCTAGCTAATAAAACGCTTCCATTTAGCCCAAAAGTCCAAGATGAAGTGCAATCCATGCTATTCATAGAAGAAAAGAATGGAAATAAAATATACGCAAAAAGTGGTTGGGGATGGGATGTAAACCCACAAGTAGGCTGGTTAACTGGATGGGTTGTTCAGCCTCAAGGAAATATTGTAGCGTTCTCCCTTAACTTAGAAATGAAAAAAGGAATACCTAGCTCTGTTCGAAAAGAGATTACTTATAAAAGTTTAGAACAATTAGGTATTTTATAG</t>
  </si>
  <si>
    <t>OXA-150</t>
  </si>
  <si>
    <t>GQ853681</t>
  </si>
  <si>
    <t>ATGAACATTAAAGCACTCTTACTTATAACAAGCGCTATTTTTATTTCAGCCTGCTCACCTTATATAGTGTCTGCTAATCCAAATCACAGTGCTTCAAAATCTGATGAAAAAGCAGAGAAAATTAAAAATTTATTTAACGAAGCACACACTACGGGTGTTTTAGTTATT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ATGTTGGTTATGGCAATGCAGATATCGGTACCCAAGTCGATAATTTTTGGCTGGTGGGTCCTTTAAAAATTACTCCTCAGCAAGAGGCACAATTTGCTTACAAGCTAGCTAATAAAACGCTTCCATTTAGCCAAAAAGTCCAAGATGAAGTGCAATCCATGCTGTTCATAGAAGAAAAGAATGGAAATAAAATATACGCAAAAAGTGGTTGGGGATGGGATGTAAACCCACAAGTAGGCTGGTTAACTGGATGGGTTGTTCAGCCTCAAGGGAATATTGTAGCGTTCTCCCTTAACTTAGAAATGAAAAAAGGAATACCTAGCTCTGTTCGAAAAGAGATTACTTATAAAAGCTTAGAACAATTAGGTATTTTATAG</t>
  </si>
  <si>
    <t>OXA-160</t>
  </si>
  <si>
    <t>GU199038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</si>
  <si>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TCACAGGTAGGTTGGTTGACTGGTTGGGTGGAGCAAGCTAATGGAAAAAAAATCCCCTTTTCGCTCAACTTAGAAATGAAAGAAGGAATGTCTGGTTCTATTCGTAATGAAATTACTTATAAGTCGCTAGAAAATCTTGGAATCATTTAA</t>
  </si>
  <si>
    <t>OXA-161</t>
  </si>
  <si>
    <t>GQ202693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</si>
  <si>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GACGCCG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</si>
  <si>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OXA-162</t>
  </si>
  <si>
    <t>HM015773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</si>
  <si>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GCTAGAATCGAACCTAAGATTGGCTGGTGGGTCGGTTGGGTTGAACTTGATGATAATGTGTGGTTTTTTGCGATGAATATGGATATGCCCACATCGGATGGTTTAGGGCTGCGCCAAGCCATCACAAAAGAAGTGCTCAAACAGGAAAAAATTATTCCCTAG</t>
  </si>
  <si>
    <t>OXA-163</t>
  </si>
  <si>
    <t>HQ700343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</si>
  <si>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ACGATACTAAGATTGGCTGGTGGGTCGGTTGGGTTGAACTTGATGATAATGTGTGGTTTTTTGCGATGAATATGGATATGCCCACATCGGATGGTTTAGGGCTGCGCCAAGCCATCACAAAAGAAGTGCTCAAACAGGAAAAAATTATTCCCTAG</t>
  </si>
  <si>
    <t>OXA-164</t>
  </si>
  <si>
    <t>GU831575</t>
  </si>
  <si>
    <t>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A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t>
  </si>
  <si>
    <t>OXA-165</t>
  </si>
  <si>
    <t>HM488986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</si>
  <si>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GTAAAACCACAAGTGGGCTGGTTGACCGGCTGGGTTGAGCAGCCAGATGGAAAAATTGTCGCTTTTGCATTAAATATGGAAATGCGGTCAGAAATGCCGGCATCTATACGTAATGAATTATTGATGAAATCATTAAAACAGCTGAATATTATTTAA</t>
  </si>
  <si>
    <t>OXA-166</t>
  </si>
  <si>
    <t>HM488987</t>
  </si>
  <si>
    <t>ATGAATAAATATTTTACTTGCTATGTGGTTGCTTCTCTTTTTCTTTCTGGTTGTACGGTTCAGCATAATTTAATAAATGAAACCCCGAGTCAGATTGTTCAAGGACATAATCAGGTGATTCATCAATACTTTGATGAAAAAAACACCTCAGGTGC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</si>
  <si>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OXA-167</t>
  </si>
  <si>
    <t>HM488988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</si>
  <si>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ATGATGAAATCATTAAAACAGCTGAATATTATTTAA</t>
  </si>
  <si>
    <t>OXA-168</t>
  </si>
  <si>
    <t>HM488989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</si>
  <si>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GCCGGCTGGGTTGAGCAGCCAGATGGAAAAATTGTCGCTTTTGCATTAAATATGGAAATGCGGTCAGAAATGCCGGCATCTATACGTAATGAATTATTGATGAAATCATTAAAACAGCTGAATATTATTTAA</t>
  </si>
  <si>
    <t>OXA-169</t>
  </si>
  <si>
    <t>HM488990</t>
  </si>
  <si>
    <t>ATGAATAAATATTTTACTTGCTATGTGGTTGCTTCTCTTTTTCTTTCTGGTTGTACGGTTCAGCATAATTTAATAAATGAAACCCCGAGTCAGATTGTTCAAGGACATAATCAGGTGATTCATCAATACTTTGATGAAAG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</si>
  <si>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OXA-170</t>
  </si>
  <si>
    <t>HM488991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</si>
  <si>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AAGAGTAATGGCTACAAAATTTTTGGAAAGACTGGTTGGGCAATGGATATAAAACCACAAGTGGGCTGGTTGACCGGCTGGGTTGAGCAGCCAGATGGAAAAATTGTCGCTTTTGCATTAAATATGGAAATGCGGTCAGAAATGCCGGCATCTATACGTAATGAATTATTGATGAAATCATTAAAACAGCTGAATATTATTTAA</t>
  </si>
  <si>
    <t>OXA-171</t>
  </si>
  <si>
    <t>HM488992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</si>
  <si>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CACGTAATGAATTATTGATGAAATCATTAAAACAGCTGAATATTATTTAA</t>
  </si>
  <si>
    <t>OXA-172</t>
  </si>
  <si>
    <t>HM113558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</si>
  <si>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TGGATGTAAACCCACAAGTAGGCTGGTTAACTGGATGGGTTGTTCAGCCTCAAGGGAATATTGTAGCGTTCTCCCTTAACTTAGAAATGAAAAAAGGAATACCTAGCTCTGTTCGAAAAGAGATTACTTATAAAAGCTTAGAACAATTAGGTATTTTATAG</t>
  </si>
  <si>
    <t>OXA-173</t>
  </si>
  <si>
    <t>HM113559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</si>
  <si>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TGGATGTAAACCTACAAGTAGGCTGGTTAACTGGATGGGTTGTTCAGCCTCAAGGGAATATTGTAGCGTTCTCCCTTAACTTAGAAATGAAAAAAGGAATACCTAGCTCTGTTCGAAAAGAGATTACTTATAAAAGCTTAGAACAATTAGGTATTTTATAG</t>
  </si>
  <si>
    <t>OXA-174</t>
  </si>
  <si>
    <t>HM113560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</si>
  <si>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AAATTAGGTATTTTATAG</t>
  </si>
  <si>
    <t>OXA-175</t>
  </si>
  <si>
    <t>HM113561</t>
  </si>
  <si>
    <t>ATGAACATTAAAGCACTCTTACTTATAACAAGCGCTATTTTTATTTCAGCCTGCTCACCTTATATAGTGACTGCTAATCCAAATCACAGCGCTTCAAAATCTGATGTAAAAGCAGAGAAAATTAG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</si>
  <si>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OXA-176</t>
  </si>
  <si>
    <t>HM113562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</si>
  <si>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A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</si>
  <si>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OXA-177</t>
  </si>
  <si>
    <t>HM113563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</si>
  <si>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GAGTGCAATCCATGCTATTCATAGAAGAAAAGAATGGAAACAAAATATACGCAAAAAGTGGTTGGGGATGGGATGTAAACCCACAAGTAGGCTGGTTAACTGGATGGGTTGTTCAGCCTCAAGGGAATATTGTAGCGTTCTCCCTTAACTTAGAAATGAAAAAAGGAATACCTAGCTCTGTTCGAAAAGAGATTACTTATAAAAGCTTAGAACAATTAGGTATTTTATAG</t>
  </si>
  <si>
    <t>OXA-178</t>
  </si>
  <si>
    <t>HM113564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</si>
  <si>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AGTAAAAAAAGGTTATTCCCAGAATGGGAAAAGGACATGACCCTAGGCGATGCCATGAAAGCTTCCGCTATTCT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</si>
  <si>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OXA-179</t>
  </si>
  <si>
    <t>HM570035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</si>
  <si>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GCAACCACCACAGAAGTATTTAAGTGGGACGGGCAAAAAAGGCTATTCCCAGAATGGGAAAAGGACATGACCCTAGGCGATGCTATGAAAGCTTCCGCTATTG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t>
  </si>
  <si>
    <t>OXA-180</t>
  </si>
  <si>
    <t>HM570036</t>
  </si>
  <si>
    <t>ATGAAC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A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TTTAGAACAATTAGGTATTTTATAG</t>
  </si>
  <si>
    <t>OXA-181</t>
  </si>
  <si>
    <t>JN205800</t>
  </si>
  <si>
    <t>ATGCGTGTATTAGCCTTATCGGCTGTGTTTTTGGTGGCATCGATTATCGGAATGCCAGCGGTAGCAAAGGAATGGCAAGAAAACAAAAGTTGGAATGCTCACTTTACTGAACATAAATCACAGGGCGTAGTTGTGCTCTGGAATGAGAATAAGCAGCAAGGATTTACCAATAATCTTAAACGGGCGAACCAAGCATTTTTACCCGCATCTACCTTTAAAATTCCCAATAGCTTGATCGCCCTCGATTTGGGCGTGGTTAAGGATGAACACCAAGTCTTTAAGTGGGATGGACAGACGCGTGATATCGCCGCTTGGAATCGTGACCATGACTTAATTACCGCGATGAAGTACTCAGTTGTGCCTGTTTATCAAGAATTTGCCCGCCAAATTGGTGAGGCACGTATGAGTAAAATGCTGCACGCCTTCGATTATGGCAATGAGGATATCTCGGGCAATGTAGACAGTTTTTGGCTCGATGGTGGTATTCGCATTTCGGCTACCCAGCAAATCGCTTTTTTACGCAAGCTGTATCACAACAAGCTGCACGTTTCTGAGCGTAGTCAGCGCATCGTGAAACAAGCCATGCTGACCGAAGCCAATGGCGACTATATTATTCGGGCTAAAACGGGATACTCGACTAGAATCGAACCTAAGATTGGCTGGTGGGTTGGTTGGGTTGAACTTGATGATAATGTGTGGTTTTTTGCGATGAATATGGATATGCCCACATCGGATGGTTTAGGGCTGCGCCAAGCCATCACAAAAGAAGTGCTCAAACAGGAGAAAATTATTCCCTAG</t>
  </si>
  <si>
    <t>OXA-182</t>
  </si>
  <si>
    <t>HM640278</t>
  </si>
  <si>
    <t>ATGAAAAAATTTATACTTCCTATCTTCAGCATTTCTATTCTACTTTCTCTCAGTGCATGCTCATCTATTCAAACTAAATTTGAAGATACTTTTCATATTTCTAATCAGAAACATGAAAAAGCTATTAAAAGCTATTTTGATGAAGCTCAAACACAAGGTGTAATTATTATTAAGGAAGGTAAAAATATTAGCTCCTATGGTAATAACCTTGTACGAGCACATACAGAATATGTCCCTGCATCAACATTTAAGATGCTAAATGCTTTAATCGGACTAGAAAATCATAAAGCGACAACAAATGAGATTTTTAAATGGGATGGTAAAAAAAGATCTTATCCTATGTGGGAGAAAGATATGACTTTGGGTGAGGCCATGGCACTTTCAGCTGTTCCTGTATATCAAGATCTTGCGAGACGGATTGGCTTAAATCTCATGCAAAAAGAAGTTAAACGCGTTGGTTTTGGTAATATGAACATTGGAACACAAGTTGATAATTTCTGGTTGATTGGTCCTCTTAAGATTACACCAATACAAGAAGTGAATTTTGCCGATGATCTTGCGAATAATCGATTACCCTTTAAATTAGAAACTCAAGAAGAAGTAAAAAAGATGCTTCTGATTAAAGAAGTCAATGGTAGTAAAATTTATGCTAAAAGCGGATGGGGAATGGATGTAAGCCCACAAGTAGGTTGGTTAACAGGTTGGGTAGAAAAATCTAATGGAGAAAAAGTTTCCTTTTCTTTAAATATAGAAATGAAGCAAGGAATGTCTGGTTCTATTCGTAATGAGATTACTTATAAGTCGTTAGAGAATTTAGGGATTATATAA</t>
  </si>
  <si>
    <t>OXA-183</t>
  </si>
  <si>
    <t>HQ111474</t>
  </si>
  <si>
    <t>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CTGACAAATTCTGGTTGGAGGA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t>
  </si>
  <si>
    <t>OXA-192</t>
  </si>
  <si>
    <t>JF273470</t>
  </si>
  <si>
    <t>ATGTCTAAAAAAAATTTTATATTAATATTTATTTTTGTTATTTTAATATCTTGTAAAAATACAGAAAAAACATCAAATGAAACTACATTAATAGATAATATATTTACTAATAGCAATGCTGAAGGAACATTAGTTATATATAATTTAAATGATGATAAATACATAATTCATAATAAAGAAAGAGCTGAACAAAGATTTTATCCAGCATCAACATTTAAAATATATAATAGTTTAATAGGCTTAAATGAAAAAGCAGTTAAAGATGTAGATGAAGTATTTTATAAATATAATGGCGAAAAAGTTTTTCTTGAATCTTGGGCTAAGGACTCTAATTTAAGATATGCAATTAAAAATTCACAAGTACCGGCATATAAAGAATTAGCAAGAAGAATAGGGCTTGAAAAGATGAAAGAGAATATAGAAAAACTAGATTTTGGTAATAAAAATATAGGTGATAGTGTAGATACTTTTTGGCTTGAAGGACCTTTGGAAATAAGTGCGATGGAGCAAGTTAAATTATTAACTAAATTAGCTCAAAATGAATTGCCGTATCCTATAGAAATACAAAAAGCTGTTTCTGATATTACTATACTAGAGCAAACTGACAATTATACGCTTCATGGAAAAACTGGATTAGCTGATTCTGAAAACATGACAACTGAGCCTATTGGTTGGTTAGTAGGCTGGCTTGAAGAAAATAATAATATATACGTCTTTGCTTTAAATATTGATAATATCAATTCAGATGACCTTGCAAAAAGGATAAATATAGTAAAAGAAAGTTTAAAAGCATTAAATTTATTAAAATAA</t>
  </si>
  <si>
    <t>OXA-194</t>
  </si>
  <si>
    <t>HQ425492</t>
  </si>
  <si>
    <t>ATGAACATTAAAGCC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</t>
  </si>
  <si>
    <t>OXA-195</t>
  </si>
  <si>
    <t>HQ425493</t>
  </si>
  <si>
    <t>ATGAACATTAAAGCA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CTAGCCAAAAAGTCCAAGATGAAGTGCAATCCATGCTATTCATAGAAGAGAAGAATGGAAACAAAATGTACGCAAAAAGTGGTTGGGGATGGGATGTAAACCCACAAGTAGGCTGGTTAACTGGATGGGTTGTTCAGCCTCAAGGGAATATTGTAGCGTTCTCCCTTAACTTAGAAATGAAAAAAGGAATACCTAGCTCTGTTCGAAAAGAGATTACTTATAAAAGCTTAGAACAATTAGGTATTTTA</t>
  </si>
  <si>
    <t>OXA-196</t>
  </si>
  <si>
    <t>HQ425494</t>
  </si>
  <si>
    <t>ATGAACATTCAAGCACTCTTACTTATAACAAGCGCTATTTTTATTTCAGCCTGCTCACCTTATATAGTGACTGCTAATCCAAATCACAGCGCTTCAAAATCTGATGTAAAAGCAGAGAAAATTAAAAATTTATTTAACGAAGCACACACTACGGGTGTTTTAGTTATCCAACAAGGCCAAACTCAACAAAGCTATGGTAATGATCA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</t>
  </si>
  <si>
    <t>OXA-197</t>
  </si>
  <si>
    <t>HQ425495</t>
  </si>
  <si>
    <t>ATGAACATTAAAGCC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GCTTATAAAAGCTTAGAACAATTAGGTATTTTA</t>
  </si>
  <si>
    <t>OXA-198</t>
  </si>
  <si>
    <t>HQ634775</t>
  </si>
  <si>
    <t>ATGCATAAACACATGAGTAAGCTCTTCATCGCTTTTTTAGCCTTTCTGCTGTCGGTGCCAGCAGCCGCTGAAGACCAGACACTTGCCGAGCTCTTTGCCCAACAAGGCATTGACGGGACTATAGTGATTTCGTCGCTACACAACGGAAAGACATTTATCCACAACGATCCCCGCGCAAAACAGAGATTCTCGACAGCATCCACGTTCAAGATACTGAACACGCTGATCTCGCTCGAAGAAAAAGCCATCTCTGGAAAAGACGATGTGCTGAAATGGGACGGGCATATTTACGATTTTCCAGATTGGAATCGTGACCAGACGCTAGAAAGTGCGTTCAAGGTTTCCTGTGTCTGGTGTTATCAGGCGCTTGCACGCCAGGTCGGCGCGGAGAAGTATCGAAATTATTTACGCAAGTCAGTTTACGGAGAATTACGCGAGCCTTTTGAGGAAACAACATTCTGGCTTGATGGTTCACTTCAAATCAGCGCAATTGAACAAGTGAATTTCCTCAAGAAAGTTCATCTGCGCACTCTCCCATTCAGTGCATCGTCCTACGAAACGCTACGACAAATCATGCTTATCGAGCAAACGCCGGCTTTTACGCTGCGGGCCAAGACAGGCTGGGCAACAAGAGTAAAGCCGCAAGTTGGCTGGTATGTGGGCCATGTCGAAACTCCAACGGATGTATGGTTCTTTGCCACGAATATTGAAGTCCGTGACGAAAAAGACTTGCCCTTACGTCAGAAGCTAACGCGAAAAGCATTACAAGCAAAGGGGATCATCGAATAA</t>
  </si>
  <si>
    <t>OXA-199</t>
  </si>
  <si>
    <t>JN704570</t>
  </si>
  <si>
    <t>ATGCGTGTATTAGCCTTATCGGCTGTGTTTTTGGTGGCATCGATTATCGGAATGCCTGCGGTAGCAAAGGAATGGCAAGAAAACAAAAGTTGGAATGCTCACTTTACTGAATATAAATCACAGGGCGTAGTTGC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GCAGTTTCTGGCTCGACGGTGGTATTCGAATTTCGGCCACTGAGCAAATCAGCTTTTTAAGAAAGCTGTATCACAATAAGTTACACGTATCGGAGCGCAGCCAGCGTATTGTCAAACAAGCCATGCTGACCGAAGCCAATGGCGACTATATTATTCGGGCTAAAACTGGATACTCGACTAGAATCGAACCTAAGATTGGCTGGTGGGTCGGTTGGGTTGAACTTGATGATAATGTGTGGTTTTTTGCGATGAATATGGATATGCCCACATCGGATGGTTTAGGGCTGCGCCAAGCCATCACAAAAGAAGTGCTCAAACAGGAAAAAATTATTCCCTAG</t>
  </si>
  <si>
    <t>OXA-200</t>
  </si>
  <si>
    <t>HQ734811</t>
  </si>
  <si>
    <t>ATGAACATTAAAGCC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CTAGTGGGTCCTTTAAAAATTACTCCTCAGCAAGAGGCACAGTTTGCTTACAAGCTAGCTAATAAAACGCTTCCATTTAGCCAAAAAGTCCAAGATGAAGTGCAATCCATGCTATTCATAGAAGAAAAGAATGGAAACAAAATATACGCAAAAAGTGGTTGGGGATTGGATGTAGACCCACAAGTAGGCTGGTTAACTGGATGGGTTGTTCAGCCTCAAGGAAATATTGTAGCGTTCTCCCTTAACTTAGAAATGAAAAAAGGAATACCTAGCTCTGTTCGAAAAGAGATTACTTATAAAAGTTTAGAACAATTAGGTATTTTATAG</t>
  </si>
  <si>
    <t>OXA-201</t>
  </si>
  <si>
    <t>HQ734812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</si>
  <si>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</si>
  <si>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OXA-202</t>
  </si>
  <si>
    <t>HQ734813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</si>
  <si>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G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</si>
  <si>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OXA-203</t>
  </si>
  <si>
    <t>HQ998857</t>
  </si>
  <si>
    <t>ATGAACATTAAAGCACTCTTACTTATAACAAGCGCTATTTTTATTTCAGCCTGTTCACCTTATATAGTGACTGCTAATCCAAATCACAGCGCTTCAAAATCTGATGAAAAAGCAGAGAAAATTAAAAATTTATTTAACGAAGTACACACTACGGGTGTTTTAGTTATCCAACAAGGCCAAACTCAACAAAGCTATGGTAATGATCTTGCTCGTGCTTCGACCGAGTATGTACCTGCTTCGACCTTCAAAATGCTTAATGCTTTGATCGGCCTTGAGCACCATAAGGCAACCACCACAGAAGTATTTAAGTGGGATGGTAAAAAAAGGCTATTCCCAGAATGGGAAAAGAACATGACCCTAGGCGATGCTATGAAAGCTTCCGCTATTCCGGTTTATCAAGATTTAGCTCGTCGTATTGGACTTGAACTCATGTCTAAT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ATTCTCCCTTAACTTAGAAATGAAAAAAGGAATACCTAGCTCTGTTCGAAAAGAGATTACTTATAAAAGTTTAGAACAATTAGGTATTTTATAG</t>
  </si>
  <si>
    <t>OXA-204</t>
  </si>
  <si>
    <t>JQ809466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</si>
  <si>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TCGGCGCGATATCGCCACTTGGAATCGCGATCATAATCTAATCACCGCGATGAAATATTCAGTTGTGCCTGTTTATCAAGAATTTGCCCGCCAAATTGGCGAGGCACGTATGAGCAAGATGCTACATGCTTTCGATTATGGTAATGAGGACATTTCGGGCAATGTAGACAGTTTCTGGCTCGATGGTGGTATTCGAATTTCGGCCACTGAGCAAATCAGCTTTTTAAGAAAGCTGTATCACAATAAGTTACACGTATCGGAGCGCAGCCAGCGTATTGTCAAACAAGCCATGCTGACCGAAGCCAATGGCGACTATATTATTCGGGCTAAAACGGGATACTCGACTAGAATCGAACCTAAGATTGGCTGGTGGGTCGGTTGGGTTGAACTGGATGATAATGTGTGGTTTTTTGCGATGAATATGGATATGCCCACATCGGATGGTTTAGGGCTGCGCCAAGCCATCACAAAAGAAGTGCTCAAACAGGAAAAAATTATTCCCTAG</t>
  </si>
  <si>
    <t>OXA-205</t>
  </si>
  <si>
    <t>JF800667</t>
  </si>
  <si>
    <t>ATGGCAATCCGATTCCTCACCATACTGCTATCTACTTTTTTTCTTACCTCATTCGTGCATGCGCAAGAACACGTGGTAGTCCGTTCTGACTGGAAGAAGTTCTTCAGCGACCTCCAGGCCGAAGGTGCAATCGTTATTGCAGACGAACGTCAAGCGGAGCATGCTTTATTGGTTTTTGGTCAAGAGCGAGCAGCAAAGCGTTACTCGCCTGCTTCAACCTTCAAGCTTCCACACACACTTTTTGCACTCGATGCAGGCGCCGTTCGTGATGAGTTCCAGGTTTTTCGATGGGATGGCGTTAAGCGGAGCTTTGCGGGCCACAATCAAGACCAAGACTTGCGATCAGCGATGCGAAATTCTGCGGTCTGGGTTTATGAGCTATTTGCAAAAGAGATCGGAGAGGACAACGCAAGACGCTATTTAAAGCAAATTGACTATGGCAACGCCGACCCTTCGACAATTAAGGGCAATTACTGGATAGATGGCAATCTTGAAATCTCAGCGCACGAACAGATTTCGTTTCTCAGAAAACTTTATCGAAATCAGCTGCCATTTCAGGTGGAACACCAGCGCTTGGTCAAATATCTCATGATTACGGAAGCCGGGCGCAACTGGATACTACGCGCAAAGACTGGCTGGGAAGGCAGGTTTGGCTGGTGGATAGGGTGGGTTGAATGGCCAACCGGTCCCGTATTCTTCGCGCTGAATATTGATACGCCAAACAGAACGGATGATCTTTTCAAAAGAGAGGCAATCGCGCGGGCAATCCTTCGCTCTATCGACGCGTTGCCGCCCAACTAA</t>
  </si>
  <si>
    <t>OXA-206</t>
  </si>
  <si>
    <t>AB634250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</si>
  <si>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T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</si>
  <si>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OXA-207</t>
  </si>
  <si>
    <t>JQ838185</t>
  </si>
  <si>
    <t>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TAATGGGTGTTACTCCACAGGTAGGTTGGTTGACTGGTTGGGTGGAGCAAGCTAATGGAAAAAAAATCCCCTTTTCGCTCAACTTAGAAATGAAAGAAGGAATGTCTGGTTCTATTCGTAATGAAATTACTTATAAGTCGCTAGAAAATCTTGGAATCATTTAA</t>
  </si>
  <si>
    <t>OXA-208</t>
  </si>
  <si>
    <t>FR853176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</si>
  <si>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TTATTCATAGAAGAAAAGAATGGAAATAAAATATACGCAAAAAGTGGTTGGGGATGGGATGTAGACCCACAAGTAGGCTGGTTAACTGGATGGGTTGTTCAGCCTCAAGGGAATATTGTAGCGTTCTCCCTTAACTTAGAAATGAAAAAAGGAATACCTAGCTCTGTTCGAAAAGAGATTACTTATAAAAGTTTAGAACAATTAGGTATTTTATAG</t>
  </si>
  <si>
    <t>OXA-209</t>
  </si>
  <si>
    <t>JF268688</t>
  </si>
  <si>
    <t>ATGAAAAAAACATTTATACTTCTGAATCTAATTTTATTAGTAAATCTTAATGGATATTGTCAAACTAAAAGTTTAAAATCAAATGAAATTGTAAAACCTGAATTTAGAAATATATTAGATAGTTTAAAGGTAAAAGGAGCAATTTTAATTTATGATGTAAAAAACAAAACTTATTATTCAAATGATTTTTCTTGGACAAAAACTGGAATAATTCCTGCATCGACTTTCAAAATACCAAATTCAATTATTGCGTTAGAAACAGGAATAATCAAAAATGACTCTACAATTTTTAAATGGAATGGTGAAAAACGCAAATTTAAAAATTGGGAAGAAGATTTGACTTTTAAAAAAGCATTTCAAGTTTCTTGTGTTCCTTGTTATCAAGAAATTGCCAGAAAAATTGGTGTGAAAAGGATGAAAAGATATTTGAAAAAATTAAATTACAGAGGAATGGTTTTCGATACTTTGACGATTGATCAATTTTGGTTAGAAGGAGAATCTAAAATTACTCAAATGCAACAAATAGATTTTTTAGAACGATTATACTTTTCAAAATTTCCAATTTCTGATAGGACAATAAAGATTGTCAAAAATATTATGGAAATTGAGCGAACTGAAAATTACATTTTAAGCGGTAAGACTGGATTAAGTTCGATAGAAGAAAAATATAATGGTTGGTTTGTTGGTTATGTTGAAACAAAATCTAATGTTTATTTTTTTGCAACAAATGTAATTCCGACAGACGGATTGAATGTTGATGATTTTATTTCATCGAGAATTAATGTAACAAAAAATGCGTTAAAGCAAATGAATATAATGAAATGA</t>
  </si>
  <si>
    <t>OXA-210</t>
  </si>
  <si>
    <t>JF795487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</si>
  <si>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G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</si>
  <si>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OXA-211</t>
  </si>
  <si>
    <t>JN861779</t>
  </si>
  <si>
    <t>ATGAAAACTTTACAGTTGGCTCTCATCGCCCTCATTACAACCTTCGGTTCCGCATGTACCACAATACCCCCCTCCGTAGAAACAGCTAAAAATCACCAGCAACAAAGTGCTCAGCAGCAGATCCAACAGGCCTTCGATCAACTCCAAACCACGGGGGTGATTGTCATTAAGGATAAGCATGGCTTACACAGCTACGGCAATGACTTGAGCCGTGCTCAGACACCCTATGTACCCGCCTCTACCTTTAAAATGCTGAATGCCTTAATCGGACTAGAACATGGTAAAGCAACCAGCACCGAGGTATTTAAATGGGATGGTCAAAAGCGCAGCTTCCCTGCTTGGGAAAAAGACATGACTTTAGGGCAAGCCATGCAAGCATCTGCCGTTCCCGTTTATCAGGAGCTAGCACGGCGCATTGGCCTAGACCTGATGAAAAAAGAAGTGCAACGCATTGGATATGGCAATCAACAGATTGGCACCGTTGTCGATAATTTTTGGTTAGTCGGTCCACTGCAAATTACGCCTGTTCAAGAAGTCCTTTTTGTAGAGAAGCTGGCCAATACACAACTCGCTTTTAAGCCAGATGTGCAACATACCGTACAAGACATGCTGCTGATTGAACAAAAACCGAATTATAAACTCTACGCCAAATCTGGTTGGGGCATGGACCTAGAACCGCAAGTGGGCTGGTGGACAGGCTGGGTCGAAACAGCAACAAGTGAAAAAGTGTATTTTGCTTTGAATATGCATATGAAAACGGGAATTTCAGCCAGCGTACGTGAGCAACTGGTCAAACAAAGTCTGACAGCACTGGGGATAATTTAA</t>
  </si>
  <si>
    <t>OXA-212</t>
  </si>
  <si>
    <t>JN861780</t>
  </si>
  <si>
    <t>ATGAAAACTTTACAGTCGGGCCTCATCGCCCTCATTACAACCTTCGGTTCCGCATGTACCACAATAAGCCCCTCGGTAGAAACAGCTAAAAACCAACAGCAACAAAGTGCGCAGCAGCAGATCCAACAGGCCTTCGATCAACTCCAAACCACTGGGGTGATTGTCGTTAAAGATAAGCATAGCTTACACAGCTACGGCAATGACTTGAGCCGTGCTCAGACACCCTATATACCCGCCTCTACCTTTAAAATGCTGAATGCCTTAATCGGACTAGAACATGGTAAAGCAACCAGCACCGAGGTATTTAAATGGGATGGTCAAAAGCGCAGCTTCCCTACTTGGGAAAAAGACATGACTTTAGGGCAAGCCATGCAAGCATCTGCCGTTCCCGTTTATCAGGAGCTAGCACGGCGCATTGGCCTAGACCTGATGAAAAAAGAAGTGCAGCGCATTGGATATGGCAATCAACAGATTGGCACCGTTGTCGATAATTTTTGGTTAGTCGGTCCACTGCAAATTACGCCTGTTCAAGAAGTCCTTTTTGTAGAGAAGCTGGCCAATACACAACTCGCTTTTAAACCCGATGTACAACATGCAGTACAAGACATGCTGCTGATTGAACAAAAACCGAATTATAAACTCTATGCCAAATCTGGTTGGGGCATGGACCTAGAACCGCAAGTGGGCTGGTGGGCAGGCTGGGTCGAAACTTCAACAGGTGAAAAAGTGTATTTTGCTTTGAATATGCATATGAAAACAGGGATTTCAGCCAGCGTGCGTGAGCAACTGGTCAAACAAAGTCTGACAGCACTGGGGATAATTTAA</t>
  </si>
  <si>
    <t>OXA-213</t>
  </si>
  <si>
    <t>JN861781</t>
  </si>
  <si>
    <t>ATGTACAAAAAAGCCCTTATCGTTGCAACAAGTATCCTATTTTTATCCGCCTGTTCTTCCAATATGGTAAAACAACATCAAATACACTCTATTTCTGCCAATAAAAATTCAGAAGAAATTAAATCACTGTTTGATCAAGCACAGACCACGGGAGTTTTGGTGATTAAGCGAGGGCAAACAGAAGAAATTTATGGCAATGATTTTAAAAGAGCATCAACCGACTATGTTCCCGCCTCTACCTTTAAAATGTTAAATGCTTTAATTGGACTTGAACATCATAAGGCAACTACAACTGAAGTATTTAAATGGAATGGGCAAAAACGTTTATTTCCTGATTGGGAAAAGGACATGACACTGGGCGATGCCATGAAAGCGTCTGCAATTCCAGTTTACCAAGAATTAGCCCGACGAATTGGTCTAGATCTTATGTCCAAAGAGGTGAAACGAGTTGGTTTTGGTAATGCTAACATTGGTTCAAAAGTAGATAATTTTTGGCTCGTTGGCCCTCTAAAAATTACACCTCAACAAGAAACCCAATTTGCTTATCAATTAGCCCATAAAACGCTTCCATTTAGTAAAGATGTACAAGAACAAGTTCAATCAATGGTGTTCATAGAAGAAAAAAATGGAAGTAAGATTTATGCCAAAAGTGGGTGGGGATGGGATGTTGAACCACAAGTTGGTTGGTTAACAGGCTGGGTCGTTCAACCACAAGGAGAAATTGTCGCATTCTCACTTAATTTAGAAATGAAAAAAGGAACTCCCAGCTCTATTCGCAAAGAAATTGCTTATAAAGGCTTAGAACAACTGGGTATCTTATAA</t>
  </si>
  <si>
    <t>OXA-214</t>
  </si>
  <si>
    <t>JN861782</t>
  </si>
  <si>
    <t>ATGAAGCTATCAAAATTATACACCCTCACTGTGCTCATAGGATTTGGATTAAGCGGTGTCGCCTGCCAGCATATCCATACTCCAGTCTCGTTCAATCAAATTGAAAACGATCAAACAAAGCAGATCGCTTCCTTGTTTGAGAATGTTCAAACAACAGGTGTTCTAATTACCTTTGATGGACAGGCGTATAAAGCATACGGTAATGATCTGAATCGTGCCAAAA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AAAACAGGAGTTACCGTTTACCCCAAAAACACAACAGCAAGTGATTGATATGCTGTTGGTGGATGAAATACGGGGAACGAAAGTTTACGCCAAAAGTGGTTGGGGAATGGATATTACCCCGCAAGTAGGATGGTGGACTGGATGGATTGAAGATCCGAACGGAAAAGTGATCGCTTTTTCTCTCAATATGGAAATGAATCAACCTGCGCATGCAGCTGCACGTAAAGAAATTGTTTATCAGGCACTTACGCAATTGAAATTATTGTAA</t>
  </si>
  <si>
    <t>OXA-215</t>
  </si>
  <si>
    <t>JN861783</t>
  </si>
  <si>
    <t>ATGAAGCTATCAAAATTATACACCCTCACTGTGCTCATAGGATTTGGATTAAGCGGTGTCGCCTGCCAGCATATCCATACTCCAGTCTCGTTCAATCAAATTGAAAACGATCAAACAAAGCAGATCGCTTCCTTGTTTGAGAATGTTCAAACAACAGGTGTTCTAATTACCTTTGATGGACAGGCGTATAAAGCATACGGTAATGATCTGAATCGTGCCAAAA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GAAACAGGAGTTACCGTTTACCCCAAAAACACAACAGCAAGTGATTGATATGCTGCTGGTGGATGAAATACGGGGAACTAAAGTTTACGCCAAAAGTGGTTGGGGAATGGATATTACTCCGCAAGTAGGATGGTGGACTGGATGGATTGAAGATCCGAACGGAAAAGTGATCGCTTTTTCTCTCAATATGGAAATGAATCAACCTACACATGCAGCTGCACGTAAAGAAATTGTTTATCAGGCACTTACGCAATTGAAATTATTGTAA</t>
  </si>
  <si>
    <t>OXA-216</t>
  </si>
  <si>
    <t>FR865168</t>
  </si>
  <si>
    <t>ATGAACATTAAAGCACTCTTACTTATAACAAGCGCTATTTC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A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TTTAGAACAATTAGGTATTTTATAG</t>
  </si>
  <si>
    <t>OXA-217</t>
  </si>
  <si>
    <t>JN603240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</si>
  <si>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C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</si>
  <si>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OXA-219</t>
  </si>
  <si>
    <t>JN215211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</si>
  <si>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G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t>
  </si>
  <si>
    <t>OXA-223</t>
  </si>
  <si>
    <t>JN248564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</si>
  <si>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TACCATAAGGCAACCACCACAGAAGTATTTAAGTGGGACGGGCAAAAAAGGCTATTCCCAGAATGGGAAAAGGACATGACCCTAGGCGATGCTATGAAAGCTTCCGCTATTCCGGTTTATCAAGATTTAGCTCGTCGTATTGGACTTGAACTCATGTCTAAGGAAGTGAAGCGTGTTGGTTATGGCAATGCAGATATCGGTACCCAAGTCGATAATTTTTGGCTGGTGGGTCCTTTAAAAATTACTCCTCAGCAAGAGGCACAATTTGCTTACAAGCTAGCTAATAAAACGCTTCCCTTTAGCCCAAAAGTCCAAGATGAAGTGCAATCCATGCTATTCATAGAAGAAAAGAATGGAAATAAAATATACGCAAAAAGTGGTTGGGGATGGGATGTAAACCCACAAGTAGGCTGGTTAACTGGATGGGTTGTTCAGCCTCAAGGAAATATTGTAGCGTTCTCCCTTAACTTAGAAATGAAAAAAGGAATACCTAGCTCTGTTCGAAAAGAGATTACTTATAAAAGTTTAGAACAATTAGGTATTTTATAG</t>
  </si>
  <si>
    <t>OXA-224</t>
  </si>
  <si>
    <t>JN596991</t>
  </si>
  <si>
    <t>ATGAAAAACACAATACATATCAACTTCGCTATTTTTTTAATAATTGCAAATATTATCTACAGCAGCGCCAGTGCATCAACAGATATCTCTACTGTTGCATCTCCATTATTTGAAGGAACTGAAGGTTGTTTTTTACTTTACGATGTATCCACAAACA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t>
  </si>
  <si>
    <t>OXA-225</t>
  </si>
  <si>
    <t>JN638887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</si>
  <si>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TCACAAGTGGGCTGGTTGACCGGCTGGGTTGAGCAGCCAGATGGAAAAATTGTCGCTTTTGCATTAAATATGGAAATGCGGTCAGAAATGCCGGCATCTATACGTAATGAATTATTGATGAAATCATTAAAACAGCTGAATATTATTTAA</t>
  </si>
  <si>
    <t>OXA-228</t>
  </si>
  <si>
    <t>JQ422053</t>
  </si>
  <si>
    <t>ATGAAGTTTAAAATGAAAGGTTTATTTTGTGTCATCCTCAGTAGTTTGGCATTTTCAGGTTGTGTTTATGATTCAAAATTACAACGCCCAGTCATATCAGAGCGAGTAACTGAGATTCCTTTATTATTTAATCAAGCACAGACTCAAGCTGTGTTTGTTACTTATGATGGGATTCATCTAAAAAGTTATGGTAATGATCTAAGCCGAGCAAAGACTGAATATATTCCTGCATCTACATTTAAGATGTTGAATGCTTTAATTGGCTTGCAAAATGCAAAAGCAACCAATACTGAAGTATTTCATTGGAATGGTGAAAAGCGCGCTTTTTCAGCATGGGAAAAAGATATGACTTTGGCAGAAGCGATGCAGGCTTCAGCTGTTCCTGTATATCAAGAGCTTGCTCGACGTATTGGCTTGGAATTGATGCGTGAAGAAGTGAAGCGTGTAGGTTTTGGCAATGCGGAGATTGGTCAGCAAGTCGATAATTTTTGGTTGGTGGGTCCTTTAAAAATCTCCCCTGAACAAGAAGTTCAATTTGCCTATCAACTGGCAATGAAGCAATTGCCTTTTGATTCAAATGTACAGCAACAAGTCAAAGATATGCTTTATATCGAGAGACGTGGTGACAGTAAACTGTATGCTAAAAGTGGTTGGGGAATGGATGTTGAACCTCAAGTGGGTTGGTATACGGGATGGGTTGAACAACCCAATGGCAAGGTGACTGCATTTGCGTTAAATATGAACATGCAAGCAGGTAATGATCCAGCTGAACGTAAACAATTAACCTTAAGTATTTTGGACAAATTGGGTCTATTTTTTTATTTAAGATAA</t>
  </si>
  <si>
    <t>OXA-229</t>
  </si>
  <si>
    <t>JQ422052</t>
  </si>
  <si>
    <t>ATGAAGTTTAAAATGAAAGGTTTATTTTGTGTCATCCTCAGTAGTTTGGCATTTTCAGGTTGTGTTTATGATTCAAAACTACAACGCCCAGTCATATCAGAGCGAGAAACTGAGATTCCTTTATTATTTG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CAATGCGGAGATTGGTCAGCAAGTCGATAATTTTTGGTTGGTGGGGCCTTTAAAAATCTCTCCTGAACAAGAAGTTCAATTTGCCTATCAACTGGCAATGAAGCAATTGCCTTTTGATTCAAATGTACAGCAACAAGTCAAAGATATGCTTTATATCGAGAGACGTGGTGACAGTAAACTGTATGCTAAAAGTGGTTGGGGAATGGATGTTGAACCTCAAGTGGGTTGGTATACGGGATGGGTTGAACAACCCAATGGCAAGGTGACTGCATTTGCGTTAAATATGAACATGCAAGCAGGTGATGATCCAACTGAACGTAAACAATTAACCTTAAGTATTTTGGACAAATTGGGTCTATTTTTTTATTTAAGATAA</t>
  </si>
  <si>
    <t>OXA-230</t>
  </si>
  <si>
    <t>JQ422054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</si>
  <si>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CTTGCAAAATGGAAAAGCAACCAATACTGAAGTATTTCAGTGGAATGGTGAAAAGCGTGCTTTTTCAGCATGGGAAAAAGATATGACTTTGGCAGAAGCGATGCAGGCTTCAGCTGTTCCCGTATATCAAGAGCTTGCTCGACGTATTGGCTTGGAATTGATGCGTGAAGAAGTGAAGCGTGTAGGTTTTGGCAATGCG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CATGCAAGCAGGTAATGATCCAGCTGAACGTAAACAATTAACCTTAAGTATTTTGGACAAATTGGGTCTATTTTTTTATTTAAGATAA</t>
  </si>
  <si>
    <t>OXA-231</t>
  </si>
  <si>
    <t>JQ326200</t>
  </si>
  <si>
    <t>ATGAAAAAATTTATACTTCCTATTCTCAGCATTTCTACTCTACTTTCTGTCAGTGCATGCTCATCTATTCAAACTAAATTTGAAGACACTTTTCATACTTCTAATCAGCAACATGAAAAAGCCATTAAAAGCTATTTTGATGAAGCTCAAACACAGGGTGTAATCATTATTAAAAAGGGAAAAAATATTAGTACCTATGGTAATAACCTGACACGAGCACATACAGAATATGTCCCTGCATCAACATTTAAGATGCTAAATGCCTTAATTGGACTAGAAAATCATAAAGCTACAACAACTGAGATTTTCAAATGGGACGGTAAAAAGAGATCTTATCCCATGTGGGAAAAAGATATGACTTTAGGTGATGCCATGGCACTTTCAGCAGTTCCTGTATATCAAGAACTTGCAAGACGGACTGGCTTAGACCTAATGCAAAAAGAAGTTAAACGGGTTGGTTTTGGTAATATGAACATTGGAACACAAGTTGATAACTTCTGGTTGGTTGGCCCCCTCAAGATTACACCAATACAAGAGGTTAATTTTGCCGATGATTTTGCAAATAATCGATTACCCTTTAAATTAGAGACTCAAGAAGAAGTTAAAAAAATGCTTCTGATTAAAGAATTCAATGGTAGTAAAATTTATGCAAAAAGCGGCTGGGGAATGGCTGTAACCCCTCAAGTAGGTTGGTTAACAGGTTGGGTAGAAAAATCTAATGGAGAAAAAGTTGCCTTTTCTCTAAACATAGAAATGAAGCAAGGAATGCCTGGTTCTATTCGTAATGAAATTACTTATAAATCATTAGAGAATTTAGGGATTATATAA</t>
  </si>
  <si>
    <t>OXA-232</t>
  </si>
  <si>
    <t>JX423831</t>
  </si>
  <si>
    <t>ATGCGTGTATTAGCCTTATCGGCTGTGTTTTTGGTGGCATCGATTATCGGAATGCCAGCGGTAGCAAAGGAATGGCAAGAAAACAAAAGTTGGAATGCTCACTTTACTGAACATAAATCACAGGGCGTAGTTGTGCTCTGGAATGAGAATAAGCAGCAAGGATTTACCAATAATCTTAAACGGGCGAACCAAGCATTTTTACCCGCATCTACCTTTAAAATTCCCAATAGCTTGATCGCCCTCGATTTGGGCGTGGTTAAGGATGAACACCAAGTCTTTAAGTGGGATGGACAGACGCGTGATATCGCCGCTTGGAATCGTGACCATGACTTAATTACCGCGATGAAGTACTCAGTTGTGCCTGTTTATCAAGAATTTGCCCGCCAAATTGGTGAGGCACGTATGAGTAAAATGCTGCACGCCTTCGATTATGGCAATGAGGATATCTCGGGCAATGTAGACAGTTTTTGGCTCGATGGTGGTATTCGCATTTCGGCTACCCAGCAAATCGCTTTTTTACGCAAGCTGTATCACAACAAGCTGCACGTTTCTGAGCGTAGTCAGCGCATCGTGAAACAAGCCATGCTGACCGAAGCCAATGGCGACTATATTATTCGGGCTAAAACGGGATACTCGACTAGTATCGAACCTAAGATTGGCTGGTGGGTTGGTTGGGTTGAACTTGATGATAATGTGTGGTTTTTTGCGATGAATATGGATATGCCCACATCGGATGGTTTAGGGCTGCGCCAAGCCATCACAAAAGAAGTGCTCAAACAGGAGAAAATTATTCCCTAG</t>
  </si>
  <si>
    <t>OXA-235</t>
  </si>
  <si>
    <t>JQ820240</t>
  </si>
  <si>
    <t>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AACAAGAAGTCGAATTTGCCTCTGCGCTTGCTCAAGAGCAACTTGCCTTTGATCCTCAAGTCCAGCAACAAGTCAAAGCCATGTTACTGTTACAGGAGCGACAAGATTATCGACTATATGCCAAATCTGGTTGGGGTATGGATGTGGAGCCGCAAGTCGGCTGGCTCACCGGCTGGATCGAAACACCTCAGGACGAAATCGTGGCATTTTCACTGAATATGCAGATGCAAAGTAATATGGATCCGGCGATCCGTCTTAAAATTTTGCAGCAGGCCTTGGCCGAATTAGCGCTTTATCCGAAAGCTGAAGGGTAA</t>
  </si>
  <si>
    <t>OXA-236</t>
  </si>
  <si>
    <t>JQ820242</t>
  </si>
  <si>
    <t>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TACAAGAAGTCGAATTTGCCTCTGCGCTTGCTCAAGAGCAACTTGCCTTTGATCCTCAAGTCCAGCAACAAGTCAAAGCCATGTTACTGTTACAGGAGCGACAAGATTATCGACTATATGCCAAATCTGGTTGGGGTATGGATGTGGAGCCGCAAGTCGGCTGGCTCACCGGCTGGATCGAAACACCTCAGGACGAAATCGTGGCATTTTCACTGAATATGCAGATGCAAAGTAATATGGATCCGGCGATCCGTCTTAAAATTTTGCAGCAGGCCTTGGCCGAATTAGCGCTTTATCCGAAAGCTGAAGGGTAA</t>
  </si>
  <si>
    <t>OXA-237</t>
  </si>
  <si>
    <t>JQ820241</t>
  </si>
  <si>
    <t>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AACAAGAAGTCGAATTTGCCTCTGCGCTTGCTCAAGAGCAACTTGCCTTTGATCCTCAAGTCCAGCAACAAGTCAAAGCCATGTTACTGTTACAGGAGCGACAAGGTTATCGACTATATGCCAAATCTGGTTGGGGTATGGATGTGGAGCCGCAAGTCGGCTGGCTCACCGGCTGGATCGAAACACCTCAGGACGAAATCGTGGCATTTTCACTGAATATGCAGATGCAAAGTAATATGGATCCGGCGATCCGTCTTAAAATTTTGCAGCAGGCCTTGGCCGAATTAGCGCTTTATCCGAAAGCTGAAGGGTAA</t>
  </si>
  <si>
    <t>OXA-239</t>
  </si>
  <si>
    <t>JQ837239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</si>
  <si>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T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AATATAAAATCACAAGTGGGCTGGTTGACCGGCTGGGTTGAGCAGCCAGATGGAAAAATTGTCGCTTTTGCATTAAATATGGAAATGCGGTCAGAAATGCCGGCATCTATACGTAATGAATTATTGATGAAATCATTAAAACAGCTGAATATTATTTAA</t>
  </si>
  <si>
    <t>OXA-240</t>
  </si>
  <si>
    <t>JX089628</t>
  </si>
  <si>
    <t>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T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</si>
  <si>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OXA-241</t>
  </si>
  <si>
    <t>JX025021</t>
  </si>
  <si>
    <t>ATGAACATTAAAGCCCTCTTACTTATAACAAGCGCTATTTTTATTTCAGCCTGCTCACCTTATATAGTGATTGCTAATCCAAATCACAGCGCTTCAAAATCTGATGAAAAAGCAGAGAAAATTAAAAATTTATTTAACGAAGCACACACTACGGGTGTCTTAGTTATCCAACAAGGCCAAACTCAACAAAGCTATGGTAATGATCTTGCTCA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t>
  </si>
  <si>
    <t>OXA-242</t>
  </si>
  <si>
    <t>JX025022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</si>
  <si>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GCCTCAGCAAGAGGCACAATTTGCTTACAAGCTAGCTAATAAAACGCTTCCCTTTAGCCAAAAAGTCCAAGATGAAGTGCAATCCATGTTATTCATAGAAGAAAAGAATGGAAATAAAATATACGCAAAAAGTGGTTGGGGATGGGATGTAAACCCACAAGTAGGCTGGTTAACTGGATGGGTTGTTCAGCCTCAAAGGAATATTGTAGCGTTCTCCCTTAACTTAGAAATGAAAAAAGGAATACCTAGCTCTGTTCGAAAAGAGATTACTTATAAAAGTTTAGAACAATTAGGTATTTTATAG</t>
  </si>
  <si>
    <t>OXA-243</t>
  </si>
  <si>
    <t>JX206446</t>
  </si>
  <si>
    <t>ATGACCGTTCGCCTCTCTTCGACCGCTCTCGGCGCGGCCCTTTCCCTGTCCGCGCTGGCCGGCGCCCCCGCCCAGGCGGCCGTCCTGTGCACCGTGGTGGCCGACGCCGCCGACGGCCGCATCGTGTACCAGCAGGGCACGCAGCAGGCCTGCGCCGCGCGCTACACGCCGGCCTCGACCTTCAAGCTGCCCATCGCCCTGATGGGCGCGGACGCCGGCATCCTGACGGGCCCGCACGCGCCGGTCTGGAACTACCAGCCCGGCTACCCCGACTGGGGCGGCGACGCCTGGCGCCAGCCCACGGATCCGGCGCGCTGGATCAAGTATTCGGTGGTCTGGTATTCGCAGCTGACCGCCCGGGCGCTGGGGCAGGAACGCTTCCAGCGCTATGCCTCGGCCTTCCATTACGGCAACGAGGACGTCTCGGGCGAACCCGGCAAACACAACGGCCTGGACGGCGCATGGATCAACTCGTCGCTGCGGATTTCTCCGTTGGAACAACTGGCGTTCTTGCGCAAGCTGGTCAACCGGCAATTGCCGCTCAAGGCGGCGGCCTACGACCTGGCCGAGAACCTGTTCGAGGTCGGCGAAGCCGGCGGCTGGCACCTGTATGGCAAGACCGGCACCGGCTCGCCTGGCAGCAACGGCGTCTACACGGCGGCCAACGCCTACGGCTGGTTCGTCGGCTGGGCACGCAAGGACGGCCGCCAGCTGGTGTTCGCCCGCCTGGTGCAGGACGAGCAGGCCACCAAGCCCAACGCCGGCCTGCGCGCCCGCGACGACCTGATGCGCGACTGGCCCGCCATGGCCGACGCGCCGCGCAAGTAA</t>
  </si>
  <si>
    <t>OXA-244</t>
  </si>
  <si>
    <t>JX438000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</si>
  <si>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ACTGGAATCGAACCTAAGATTGGCTGGTGGGTCGGTTGGGTTGAACTTGATGATAATGTGTGGTTTTTTGCGATGAATATGGATATGCCCACATCGGATGGTTTAGGGCTGCGCCAAGCCATCACAAAAGAAGTGCTCAAACAGGAAAAAATTATTCCCTAG</t>
  </si>
  <si>
    <t>OXA-245</t>
  </si>
  <si>
    <t>JX438001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</si>
  <si>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TACTTTGCCCGCCAAATTGGCGAGGCACGTATGAGCAAGATGCTACATGCTTTCGATTATGGTAATGAGGACATTTCGGGCAATGTAGACAGTTTCTGGCTCGACGGTGGTATTCGAATTTCGGCCACGGAGCAAATCAGCTTTTTAAGAAAGCTGTATCACAATAAGTTACACGTATCGGAGCGCAGCCAGCGTATTGTCAAACAAGCCATGCTGACCGAAGCCAATGGTGACTATATTATTCGGGCTAAAACTGGATACTCGACTAGAATCGAACCTAAGATTGGCTGGTGGGTCGGTTGGGTTGAACTTGATGATAATGTGTGGTTTTTTGCGATGAATATGGATATGCCCACATCGGATGGTTTAGGGCTGCGCCAAGCCATCACAAAAGAAGTGCTCAAACAGGAAAAAATTATTCCCTAG</t>
  </si>
  <si>
    <t>OXA-247</t>
  </si>
  <si>
    <t>JX893517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</si>
  <si>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CCAATACTAAGATTGGCTGGTGGGTCGGTTGGGTTGAACTTGATGATAATGTGTGGTTTTTTGCGATGAATATGGATATGCCCACATCGGATGGTTTAGGGCTGCGCCAAGCCATCACAAAAGAAGTGCTCAAACAGGAAAAAATTATTCCCTAG</t>
  </si>
  <si>
    <t>OXA-248</t>
  </si>
  <si>
    <t>HE963769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</si>
  <si>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G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t>
  </si>
  <si>
    <t>OXA-249</t>
  </si>
  <si>
    <t>HE963770</t>
  </si>
  <si>
    <t>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A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</si>
  <si>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OXA-250</t>
  </si>
  <si>
    <t>HE963771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</si>
  <si>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TGGTTTATCAAGATTTAGCTCGTCGTATTGGACTTGAGCTCATGTCTAAGGAAGTGAAGCGTGTTGGTTATGGCAATGCAGATATCGGTACCCAAGTCGATAATTTTTGGCTGGTGGGTCCTCTAAAAATTACTCCTCAGCAAGAGGCACAGTTTGCTTACAAGCTAGCTAATAAAACGCTTCCATTTAGCCAAAAAGTCCAAGATGAAGTGCAATCCATGCTATTCATAGAAGAAAAGAATGGAAATAAAATATACGCAAAAAGTGGTTGGGGATTGGATGTAAACCCACAAGTAGGCTGGTTAACTGGATGGGTTGTTCAGCCTCAAGGGAATATTGTAGCGTTCTCCCTTAACTTAGAAATGAAAAAAGGAATACCTAGCTCTGTTCGAAAAGAGATTACTTATAAAAGTTTAGAACAATTAGGTATTTTATAG</t>
  </si>
  <si>
    <t>OXA-251</t>
  </si>
  <si>
    <t>JN118546</t>
  </si>
  <si>
    <t>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ACGAAGTAAGAATGCAGAAATACCTTAAAAACTTTTCCTATGGCAACCAGAATATCAGTGGTGGCATTGACAAATTCTGGTTGGAAGGCCAGCTTAGAATTTCCGCAGTTAATCAAGTGGAGTTTCTAGAGTCTCTATATTTAAATAAATTGTCAGCATCTAAAGAAAACCAGCTAACAGTAAAAGAGGCTTTGGTAACGGAGGCGGCACCTGAATATCTAGTGCATTCAAAAACTGGTTTTTCTGGTGTGGGAACTGAGTCAAATCCTGGTGTCGCATGGTGGGTTGGGTGGGTTGAGAAGGAGACAGAGGTTTACTTTTTCGCCTTTAACATGGATATAGACAACGAAAGTAAGTTGCCGCTAAGAAAATCCATTCCCACCAAAATCATGGAAAGTGAGGGCATCATTGGTGGCTAA</t>
  </si>
  <si>
    <t>OXA-253</t>
  </si>
  <si>
    <t>KC479324</t>
  </si>
  <si>
    <t>ATGAAAAAATTTATACTTCCTATCTTCAGCATTTCTATTCTACTTTCTCTCAGTGCATGCTCATCTATTCAAACTAAATTTGAAGATACTTCTGATATTTCTGATCAGCAACAAGGAAAAGCCATTAAAAGCTATTTTGATGAAGCTCAAACACAAGGTGTAATCATTATTAAAGAGGGAAAGAATATTAGTACCTATGGTAATAACCTGGCACGAGCACATACAGAATATGTCCCTGCATCAACATTTAAGATGCTAAATGCCTTAATTGGATTAGAAAATCATAAAGCTACAACAACTGAGATTTTCAAATGGGATGGTAAAAAAAGATCTTATCCTATGTGGGAAAAAGATATGACTTTAGGTGATGCCATGGCACTTTCAGCAGTTCCTGTATATCAAGAACTTGCAAGACGGACTGGTTTAGACCTAATGCAAAAAGAAGTCAAACGGGTTGGTTTTGGTAATATGAACATTGGAACACAAGTTGATAACTTCTGGTTGGTTGGCCCGCTTAAAATTACACCAATACAAGAGGTTAATTTTGCCGACGATCTCGCTAATAATCGATTACCCTTTAAATTAGAAACTCAAGAAGAAGTAAAAAAAATGCTTCTGATTAAAGAAGTCAATGGTAGTAAAATTTATGCGAAAAGCGGATGGGGAATGGATGTAATCCCTCAGGTAGGTTGGTTAACAGGTTGGGTAGAAAAATCTAATGGCGAAAAAGTTCCCTTTTCTCTAAACCTAGAAATGAAGCAAGGAATGTCTGGTTCTATTCGTAATGAAATTACTTATAAGTCATTAGAAAATTTAGGGATTATATAG</t>
  </si>
  <si>
    <t>OXA-254</t>
  </si>
  <si>
    <t>AB781687</t>
  </si>
  <si>
    <t>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A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</si>
  <si>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OXA-255</t>
  </si>
  <si>
    <t>KC479325</t>
  </si>
  <si>
    <t>ATGAAAAAATTTATACTTCCTATCTTCAGCATTTCTACTCTACTTTCTCTCAGTGCATGCTCAACTATTCAAAATAAATTTGAAAAAACTTCTGATATTTCTGATCAGCAACATGAAAAAGCCATTAAAAGCTATTTTGATGAAGCTCAAACACAAGGTGTAATAATTATTAAAGAGGGAAAGAATATTAGAATCTATGGTAATAACCTGGTACGAGCACATACAGAATATGTCCCTGCGTCAACATTTAAGATGCTAAATGCCTTAATTGGATTAGAAAATCATAAAGCTACAACAACTGAGATTTTCAAATGGGATGGTAAAAAAAGATCTTATCCTATGTGGGAAAAAGATATGACTTTAGGTGATGCCATGGCACTTTCAGCAGTTCCTGTATATCAAGAACTTGCAAGACGGACTGGCTTAGATCTAATGCAAAAAGAAGTTAAACGGGTTGGTTTTGGTAATATGAGCATCGGGACACAAGTTAATAACTTCTGGTTAGTTGGCCCCCTCAAGATTACACCAATACAAGAGGCTAATTTTGCCGATGATCTTGCGAATAATCGATTACCCTTTAAATTAGAAACTCAAGAAGAAGTAAAAAAAATGCTTCTGATTAAAGAAGTCAATGGTAGTAAAATTTATGCGAAAAGTGGATGGGGAATGGATGTGACCCCTCAAGTAGGTTGGTTAACAGGTTGGGTAGAAAAATCTAATGGCGAAAAAGTTCCCTTTTCTCTAAACCTAGAAATGAAGCAAGGAATGTCTGGTTCTATTCGTAATGAAATTACTTATAAATCATTAGAAAATTTAGGGATTATATAA</t>
  </si>
  <si>
    <t>OXA-256</t>
  </si>
  <si>
    <t>HE616889</t>
  </si>
  <si>
    <t>ATGAAAACATTTGCCGCATATGTAATTATCGCGTGTCTTTCGAGTACGGCATTAGCTGGTTCAATTACAGAAAATACGTCTTGGAACAAAGAGTTCTCTGCCGAAGCCGTCAATGGTGTCTTCGTGCTTTGTAAAAGTAGCAGTAAATCCTGCGCTACCAATGACTTAGCTCGTGCATCAAAGGAATATCTTCCAGCATCAACATTTAAGATCCCCGA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</si>
  <si>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OXA-257</t>
  </si>
  <si>
    <t>KC567681</t>
  </si>
  <si>
    <t>ATGAAGTTTAAAATGAAAGGTTTATTTTA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CAATGCG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AATGCAAGCAGGTGATGATCTAGCTGAACGTAAACAATTAACCTTAAGTATTTTGGACAAATTGGGTCTATTTTTTTATTTAAGATAA</t>
  </si>
  <si>
    <t>OXA-258</t>
  </si>
  <si>
    <t>HE614014</t>
  </si>
  <si>
    <t>ATGACAGTTCGACTCGTTTCGCGCGCCCTGGGCGCAGTCCTCTTTGCGTCCGCCCTGACCCTGCCCGCCCGGGCGGACGTCCTGTGCACCCTGGTGGCCGACGCCGCCGACGGCCGCATCCTGTTCCAGCAGGGCACGCGGCAGGACTGCACGCAGCGCTACACCCCCGCCTCGACCTTCAAGCTGCCCATCGCCCTGATGGGCGCGGATGCCGGCATCCTGCAGGGCCCGCACCAGCCCGTCTGGAACTACCAGCCCGCTTATCCCGACTGGGGCGGCGAGGCCTGGCGCCAGCCCACCGATCCGGCTCGCTGGATCAAGTATTCGGTGGTCTGGTACTCGCAGTTGACCGCCAGGGCGCTGGGGCAGGAGCGCTTCCAGCGCTACACCTCCGCGTTCGGTTATGGCAACGCGGACGTCTCGGGTGAACCCGGCAAGCACAACGGCACCGATGGCGCGTGGATCATCTCCTCGCTGCGCATTTCGCCGTTTGAGCAGGTGGACTTCCTGCGCAAGTTCGTCAACCGGCAACTGCCCGTCAAGGCGGCTGCCTATGACCTGGCCGAGAACCTGTTCGAGGTCGGCGAAGCCGACGGCTGGCGTCTGTACGGCAAGACCGGAACCGGCTCGCCCGGCAGCCACGGCGTCTACACGCCGGCCAACGCCTATGGCTGGTTCGTCGGCTGGGCGCGCAAGGACGACCGCCAACTGGTGTTTGCCCGCCTGCTGCAGGACGAGGGGGCGACCCAGCCCAATGCCGGCCTGCGCGCCCGCGACGGCCTGATGCGCGACTGGGCCGCCATGGTCGCGGCGCCCCGCAAATGA</t>
  </si>
  <si>
    <t>OXA-278</t>
  </si>
  <si>
    <t>KC771279</t>
  </si>
  <si>
    <t>ATGAAAATTCTTATTTTGTGGCCTTTACTCAGTTACTTGAGCCTGACAGCCTGTAGCTTCCCTGTTTCAAATTCGCCCTCTCAAATCACTTCAACTCAATCTATTCAAGCTATTGCAAAGTTATTTGATCAGGCACAAAGCTCTGGCGTTTTAGTAATTCAACGGGGTCCACATCTACAGGTCTATGGCAATGATTTGAGTCGTGCACATACCGAATATGTTCCTGCTTCAACCTTTAAAATATTTAATGCTCTGATTGGCCTGCAACATGGTAAAGCCACGACCAATGAAATCTTTAAATGGGATGGCAAGAAGCGCAGTTTTGCAGCCTGGGAAAAAGACATGACTCTCGGCCAAGCCATGCAAGCTTCTGCTGTACCCGTCTATCAGGAACTAGCACGTCGCATTGGCCTTGAATTGATGGAACAGGAAGTGAGACGTATTCAATTCGGCAATCAACATATTGGGCAGCAGGTCGATAACTTCTGGTTGGTAGGCCCTTTGAAAATCACTCCAAAACAGGAAGTCGAATTTGTCTCTGCGCTTGCTCAAGAGCAGCTTGCCTTTGATCCTCAAGTCCAGCAACAAGTCAAAGCCATGTTACTTTTACAGGAACAGCAAGCTTATCGCCTATATGCCAAATCCGGTTGGGGCATGGATGTGGAACCGCAAGTCGGCTGGCTCACCGGCTGGGTTGAAACACCGCAGGCTGAAATCGTGGCATTTTCACTGAATATGCAGATGCAAAGTAATATGGATCCGGCGATCCGTCTTAAAATTTTGCAGCAGGCCTTGGCCGAATTAGGGCTTTATCCGAAAGCTGAAGGGTAA</t>
  </si>
  <si>
    <t>OXA-309</t>
  </si>
  <si>
    <t>HF947514</t>
  </si>
  <si>
    <t>ATGAAAACTTTACAGTTGGCTCTCATCGCCCTCATTACAACCTTCGGTTCTGCATGTACCACAATAAGCCCCTCAGTAGAAACAGCTAAAAATCACCAGCAACAAAGCGCGCAGCAGCAGATCCAACAGGCCTTCGATCAACTCCAAACCACTGGGGTGATTGTCATTAAGGATAAGCATGGCTTACACAGCTACGGCAATGACTTGAGCCGTGCTCAGACACCCTATGTACCCGCCTCTACCTTTAAAATGCTGAATGCCTTAATCGGACTAGAACATGGTAAAGCAACCAGAACCGAGGTGTTTAAATGGGATGGTCAAAAGCGCAGCTTCCCTGCCTGGGAAAAAGACATGACTTTAGGGCAAGCCATGCAAGCATCTGCCGTTCCCGTTTATCAGGAGCTTGCACGGCGTATTGGTGTAGATCTAATGCAAAAAGAAGTACAGCGCATTGGATATGGCAATCAACAGATTGGCACCGTTGTCGATAATTTTTGGTTAGTCGGTCCACTGCAAATTACGCCTGTTCAAGAAGTCCTTTTTGTAGAGAAGCTGGCCAATACGCAACTCGCTTTTAAGCCAGATGTGCAACATACCGTACAAGACATGCTACTGATTGAACAAAAACCGAATTATAAACTCTACGCCAAATCAGGCTGGGGTATGGACCTAGAACCACAAGTGGGCTGGTGGGCAGGCTGGGTCGAAACTTCAACAGGTGAAAAAGCGTATTTTGCTTTGAATATGCAGATGAAAACGGGAATTTCAGCCAGCGTGCGTGAGCAACTGGTCAAACAAAGTCTGACAGCACTGGGGATAATTTAA</t>
  </si>
  <si>
    <t>OXA-312</t>
  </si>
  <si>
    <t>KF057029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</si>
  <si>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C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t>
  </si>
  <si>
    <t>OXA-313</t>
  </si>
  <si>
    <t>KF057030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</si>
  <si>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A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t>
  </si>
  <si>
    <t>OXA-314</t>
  </si>
  <si>
    <t>KF057031</t>
  </si>
  <si>
    <t>ATGAAC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t>
  </si>
  <si>
    <t>OXA-315</t>
  </si>
  <si>
    <t>KF057032</t>
  </si>
  <si>
    <t>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A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t>
  </si>
  <si>
    <t>OXA-316</t>
  </si>
  <si>
    <t>KF057033</t>
  </si>
  <si>
    <t>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G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t>
  </si>
  <si>
    <t>OXA-317</t>
  </si>
  <si>
    <t>KF057034</t>
  </si>
  <si>
    <t>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GCCTCAGCAAGAGGCACAATTTGCTTACAAGCTAGCTAATAAAACGCTTCCCTTTAGCCAAAAAGTCCAAGAAGAAGTGCAATCCATGTTATTCATAGAAGAAAAGAATGGAAATAAAATATACGCAAAAAGTGGTTGGGGATGGGATGTAGACCCACAAGTAGGCTGGTTAACTGGATGGGTTGTTCAGCCTCAAGGGAATATTGTAGCGTTCTCCCTTAACTTAGAAATGAAAAAAGGAATACCTAGCTCTGTTCGAAAAGAGATTACTTATAAAAGTTTAGAACAATTAGGTATTTTATAG</t>
  </si>
  <si>
    <t>OXA-320</t>
  </si>
  <si>
    <t>KF151169</t>
  </si>
  <si>
    <t>ATGAAAAACACAATACATATCAACTTCGCTATTTTTTTAATAATTGCAAATATTATCTACAGCAGCGCCAGTGCATCAACAGATATCTCTACTGTTGCATCTCCATTATTTGAAGGAACTGAAGGTTGTTTTTTACTTTACGATGC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TAATAGTACAAAACTGTATGGGAAAACTGGTGCAGGATTCACAGCAAATAGAACCTTACAAAACGGATGGTTTGAAGGGTTTATTATAAGCAAATCAGGACATAAATATGTTTTTGTGTCCGCACTTACAGGAAACTTGGGGTCGAATTTAACATCAAGCATAAAAGCCAAGAAAATTGCGATCACCATTCTAAACACACTAAATTTATAA</t>
  </si>
  <si>
    <t>OXA-322</t>
  </si>
  <si>
    <t>KF203096</t>
  </si>
  <si>
    <t>ATGTATAAAAAAGTCCTTATCGTTGCAACAAGTATTCTATTTTTATCCGCCTGTTCTTCTAACTCAGTAAAACAACATCAAATACATTCTATTTCTGCCAATAAAAATTCAGAAGAAATTAAATCACTTTTTGATCAAGCACAGACCACGGGAGTTTTGGTGATTAAGCGAGGGCAAACAGAAGAAATTTATGGCAATGATCTTAAAAGAGCATCAACCAACTATATTCCCGCCTCTACCTTTAAAATGTTAAATGCTTTAATTGGACTTGAACATCATAAGGCAACTACAACTGAAGTATTTAAATGGGATGGGCAAAAACGTTTATTTCCTGATTGGGAAAAGGACATGACACTGGGTGATGCCATGAAAGCTTCTGCAATCCCAGTTTACCAAGAATTAGCCCGACGAATTGGTCTGGATCTTATGTCTAAAGAAGTAAAGCGAATTGGTTTCGGTAATGCTAACATTGGCTCAAAAGTAGATGATTTCTGGCTTGTTGGCCCTCTAAAAATTACACCTCAACAAGAAACCCAATTTGCTTATCAATTAGCCCATAAAACGCTTCCATTTAGCCAAGATGTACAAGAACAAGTTCAATCAATGGTGTTCATAGAGGAAAAAAATGGAAGTAAAATTTATGCCAAAAGTGGTTGGGGATGGGATGTTGAACCGCAAGTTGGTTGGTTAACAGGCTGGGTCGTTCAACCACAAGGAGAAATTGTGGCATTTTCACTTAATTTAGAAATGAAAAAAGGAACTCCTAGCTCTATTCGCAAAGAAATTGCTTATAAAGGCTTAGAACAACTGGGTATTTTATAA</t>
  </si>
  <si>
    <t>OXA-323</t>
  </si>
  <si>
    <t>KF203097</t>
  </si>
  <si>
    <t>ATGTATAAAAAAGCCCTTATCGTTGCAACAAGTATCCTATTTTTATCCGCCTGTTCTTCCAATACGGTAAAACAAAATCAAATACATTCTATTTCTGCCAATAAAAATTCAGAAGAAATTAAATCACTATTTGATCAAGCACAGACCACGGGTGTTTTGGTGATTAAGCGAGGACAAACAGAAGAAATTTATGGCAATGATCTTAAAAGAGCATCAACCGCCTATGTTCCCGCCTCTACCTTTAAAATGTTAAATGCTTTAATTGGACTTGAACATCATAAGGCAACTATAACTGAAGTGTTTAAATGGGATGGACAAAAACGCTTATTTCCTGATTGGGAAAAGGACATGACACTGGGCGATGCCATGAAAGCTTCTGCGATTCCAGTTTACCAAGAATTAGCCCGACGAATTGGTCTAGATCTTATGTCCAAAGAGGTGAAACGAATTGGTTTTGGTAATGCTAACATTGGTTCAAAAGTAGATAATTTTTGGCTTGTTGGCCCTCTAAAAATTACACCTCAACAAGAAACCCAATTTGCTTATCAATTAGCCCATAAAACGCTTCCATTTAGCCAAGATGTACAAGAACAAGTTCAATCAATGGTGTTCATAGAGGAAAAAAATGGAAGTAAAATTTATGCCAAAAGTGGTTGGGGATGGGATGTTGAACCGCAAGTTGGTTGGTTAACAGGCTGGGTCGTTCAACCACAAGGAGAAATTGTGGCATTTTCACTTAATTTAGAAATGAAAAAAGGAACTCCTAGCTCTATTCGCAAAGAAATTGCTTATAAAGGCTTAGAACAACTGGGTATTTTATAA</t>
  </si>
  <si>
    <t>OXA-324</t>
  </si>
  <si>
    <t>KF203098</t>
  </si>
  <si>
    <t>ATGTATAAAAAAACCCTTATCGTTACAACAAGTATCCTATTTTTATCCGCCTGTTCTTCTAATTCAGTAAAACAACATCAAATACACTCTATGTCTGCCAATAAAAATTCAGAAGAAATTAAATCACTGTTTGATCAAGCACAAACCACGGGTGTTTTGGTAATTAAGCGAGGGAAAACAGAAGAAATTTATGGCAATGATCTTAAAAGAGCATCAACCGCCTATGTTCCCGCCTCTACCTTTAAAATGTTAAATGCTTTAATTGGACTTGAACACCATAAGGCAACTGCAACTGAAGTGTTTAAATGGGATGGGCAAAAACGTTTATTTCCTGATTGGGAAAAAGACATGACGCTGGGCGATGCCATGAAAGCTTCTGCTATTCCAGTTTATCAAGAATTAGCCCGACGAATTGGACTTGACCTTATGTCTAAAGAGGTAAAAAGAATTGGTTTCGGTAATGCTAACATTGGTTCAAAAGTAGATAATTTTTGGCTTGTTGGCCCTCTAAAAATTACGCCTCAACAAGAAACCCAATTTGCTTATCAATTAGCCCATAAAACGCTTCCATTTAGCAAAGATGTACAAGAACAAGTTCAATCAATGGTGTTCATAGAGGAAAAAAATGGAAGTAAAATTTATGCCAAAAGTGGTTGGGGATGGGATGTTGAACCACAAGTTGGTTGGTTAACAGGTTGGGTCGTTCAACCACAAGGAGAAATTGTGGCATTCTCACTTAATTTAGAAATGAAAAAAGGAACTCCTAGCTCTATTCGCAAAGAAATTGCTTATAAAGGCTTAGAACAACTGGCTATCCTATAA</t>
  </si>
  <si>
    <t>OXA-325</t>
  </si>
  <si>
    <t>KF203099</t>
  </si>
  <si>
    <t>ATGTATAAAAAAGCCCTTATCGTTGCAACAAGTATTCTATTTTTATCCGCCTGTTCTTCCAATACGGTAAAACAACATCAAATACATACTATTTCTGCCAATAAAAATTCAGAAGAAATTAAATCACTTTTTGATCAAGCACAGACCACGGGAGTTTTGGTGATTAAGCGAGGGCAAACAGAAGAAATTTATGGCAATGATCTTAAAAGAGCATCAACCGACTATATTCCCGCCTCTACCTTTAAAATGTTAAATGCTTTAATTGGACTTGAACATCATAAGGCAACTACAACTGAAGTATTTAAATGGGATGGGCAAAAACGTTTATTTCCTGATTGGGAAAAGGACATGACACTGGGTGATGCCATGAAAGCTTCTGCAATCCCAGTTTACCAAGAATTAGCCCGACGAATTGGTCTGGATCTTATGTCCAAAGAGGTGAAACGAATTGGTTTCGGTAATGCTAACATTGGCTCAAAAGTAGATGATTTCTGGCTTGTTGGCCCTCTAAAAATTACACCTCAACAAGAAACCCAATTTGCTTATCAATTAGCCCATAAAACTCTTCCATTTAGCAAAAATGTACAAGAACAAGTTCAATCAATGGTGTTCATAGAAGAAAAAAATGGACGTAAAATTTATGCCAAAAGTGGTTGGGGATGGGATGTGGAACCACAAGTTGGTTGGTTAACAGGCTGGGTCGTTCAACCACAAGGAGAAATTGTCGCATTCTCACTTAATTTAGAAATGAAAAAAGGAACTCCTAGCTCTATTCGCAAAGAAATTGCTTATAAAGGCTTAGAACAACTGGGTATCTTATAA</t>
  </si>
  <si>
    <t>OXA-326</t>
  </si>
  <si>
    <t>KF203100</t>
  </si>
  <si>
    <t>ATGTATAAAAAAGCCTTTATCGTTGCAACAAGTATTCTATTTTTATCCGCCTGTTCTTCCAATACGGTAAAACAACATCAAATACACTCTATTTCTGCCAATAAAAATTCAGAAGCAATTAAATCACTGTTTGATCAGGCACAGACCACGGGTGTTTTGGTGATTAAGCGAGGGCAAACAGAAGAAATTTATGGCAATGATCTTAAAAGAGCATCAACAGACTATGTTCCCGCCTCTACCTTTAAAATGTTAAATGCTTTAATTGGACTTGAACATCATAAGGTAACTACAACTGAAGTATTTAAATGGGATGGGCAAAAACGTTTATTTCCTGATTGGGAAAAGGACATGACACTGGGTGATGCCATGAAAGCTTCTGCAATTCCAGTTTACCAAGAATTAGCCCGACGAATTGGTCTGGATCTTATGTCCAAAGAGGTGAAACGAATTGGTTTCGGTAATGCTAACATTGGCTCAAAAGTAGATGATTTCTGGCTTGTTGGCCCTCTAAAAATTACACCTCAACAAGAAACCCAATTTGCTTATCAATTAGCCCATAAAACTCTTCCATTTAGCAAAAATGTACAAGAACAAGTTCAATCAATGGTGTTCATAGAAGAAAAAAATGGAAGTAAAATTTATGCCAAAAGTGGTTGGGGATGGGATGTGGAACCACAAGTTGGTTGGTTAACAGGCTGGGTCGTTCAACCACAAGGAGAAATTGTCGCATTCTCACTTAATTTAGAAATGAAAAAAGGAACTCCTAGCTCTATTCGCAAAGAAATTGCTTATAAAGGCTTAGAACAACTGGGTATCTTATAA</t>
  </si>
  <si>
    <t>OXA-327</t>
  </si>
  <si>
    <t>KF203101</t>
  </si>
  <si>
    <t>ATGTACAAAAAAGCCCTTATCGTTGCAACAAGTATCCTATTTTTATCCGCCTGTTCTTCCAATACGGTAAAACAACATCAAATACACTCTATTTCTGCCAATAAAAATTCAGAAGAAATTAAATCACTGTTTGATCAAGCACAGACCACGGGAGTTTTGGTGATTAAGCGAGGGCAAACAGAAGAAATTTATGGCAATGATCTTAAAAGAGCATCAACCGCCTATGTTCCCGCCTCTACCTTTAAAATGTTAAATGCTTTAATTGGACTTGAACATCATAAGGCAACTACAACTGAAGTGTTTAAATGGAATGGACAAAAACGCTTATTTCCTGATTGGGAAAAGGACATGACATTGGGCGATGCCATGAAAGCTTCTGCGATTCCAGTTTACCAAGAATTAGCCCGACGAATTGGTCTAGATCTTATGTCCAAAGAGGTGAAACGAATTGGTTTTGGTAATGCTAACATTGGTTCAAAAGTAGATAATTTTTGGCTTGTTGGCCCTCTAAAAATTACACCTCAACAAGAAACCCAATTTGCTTATCAATTAGCCCATAAAACGCTTCCATTTAGCCAAGATGTACAAGAACAAGTTCAATCAATGGTGTTCATAGAGGAAAAAAATGGAAGTAAAATTTATGCCAAAAGTGGTTGGGGATGGGATGTTGAACCGCAAGTTGGTTGGTTAACAGGTTGGGTCGTTCAACCACAAGGAGAAATTGTCGCATTCTCACTTAATTTAGAAATGAAAAAAGGAACTCCTAGCTCTATTCGCAAAGAAATTGCTTATAAAGGATTAGAACAACTCGGTGTTTTATAA</t>
  </si>
  <si>
    <t>OXA-328</t>
  </si>
  <si>
    <t>KF203102</t>
  </si>
  <si>
    <t>ATGTATAAAAAAGCCCTTATCGTTGCAACAAGCCTCCTATTTTTATCCGCCTGTTCTTCCAATACAGTAACACAACATCAAATACACTCTATCTCTGCCAATAAAAATTCAGAAGAAATTAAATCACTGTTTGATCAAGCACAGACCACGGGAGTCTTGGTAATTAAGCGAGGGAAAACAGAAGAAATTTATGGCAATGATCTTAAAAGAGCATCAACCGCCTATGTTCCCGCCTCTACCTTTAAAATGTTAAATGCTTTAATTGGACTTGAACATCATAAGGCAACTACAACTGAAGTATTTAAATGGGATGGGCAAAAACGTTTATTTCCTGATTGGGAAAAGGACATGACACTGGGTAATGCCATGAAAGCTTCTGCAATTCCAGTTTACCAAGAATTAGCCCAACGAATTGGACTTGACCTTATGTCTAAAGAGGTAAAAAGAATTGGTTTCGGTAATGCTAACATTGGTTCAAAAGTAGATAATTTTTGGCTTGTTGGCCCTCTAAAAATTACGCCTCAACAAGAAACCCAATTTGCTTATCAATTAGCCCATAAAACGCTTCCATTTAGCAAAAATGTACAAGAACAAGTTCAATCAATGGTGTTCATAGAGGAAAAAAATGGAAGTAAAATTTATGCCAAAAGTGGTTGGGGATGGGATGTTGAACCACAAGTTGGTTGGTTAACAGGCTGGGTCGTTCAACCACAAGGAGAAATTGTCGCATTCTCACTTAATTTAGAAATGAAAAAAGGAACTCCTAGCTCTATTCGCAAAGAAATTGCTTATAAAGGCTTAGAACAACTGGGTATCTTATAA</t>
  </si>
  <si>
    <t>OXA-329</t>
  </si>
  <si>
    <t>KF203103</t>
  </si>
  <si>
    <t>ATGTATAAAAAAGCCCTTATCGTTGCAACAAGTATCCTATTTTTATCCGCCTGTTCTTCCAATACGGTAAAACAACATCAAATACACTCTATTTCTGCCAATAAAAATTCAGAAGCAATTAAATCACTTTTTGATCAAGCACAGACCACGGGAGTTTTGGTGATTAAGCGAGGGCAAACAGAAGAAATTTATGGCAATGATCTTAAAAGAGCATCAACCGCCTATGTTCCCGCCTCTACCTTTAAAATGTTAAATGCTTTAATTGGACTTGAACATCATAAGGCAATTACAACTGAAGTATTTAAATGGGATGGGCAAAAACGTTTATTTCCTGATTGGGAAAAGGACATGACACTGGGTGATGCCATGAAAGCTTCTGCAATCCCAGTTTACCAAGAATTAGCCCGACGAATTGGTCTGGATCTTATGTCTAAAGAGGTAAAGCGAATTGGTTTCGGTAATGCTAACATTGGCTCAAAAGTAGATGATTTCTGGCTTGTTGGTCCTCTAAAAATTACACCTCAACAAGAAACCCAATTTGCTTATCAATTAGCCCATAAAATGCTTCCATTTAGTAAAGATGTACAAGAACAAGTTCAATCAATGGTGTTCATAGAAGAAAAAAATGGACGTAAAATTTATGCAAAAAGCGGTTGGGGATGGGATATTGAGCCACAAGTTGGTTGGTTAACAGGCTGGGTCGTTCAACCACAAGGAGAAATTGTGGCATTCTCACTTAATTTAGAAATGAAAAAAGGAACTCCTAGCTCTATTCGCAAAGAAATTGCTTATAAAGGCTTAGAACAACTGGGTATCTTATAA</t>
  </si>
  <si>
    <t>OXA-330</t>
  </si>
  <si>
    <t>KF203104</t>
  </si>
  <si>
    <t>ATGTATAAAAAAGCCCTTATCGTTGCAACAAGTATCCTATTTTTATCCGCCTGTTCTTCTAATTTAGTAAAACAACATCAAATACACTCTATTTCTGCCAATAAAAGTTCAGAAGAAATTAAATCACTGTTTGATCAAGCACAGACGACGGGTGTTTTGGTGATTAAGCGAGGGCAAACAGAAGAAATTTATGGCAATGATCTTAAAAGAGCATCAACCGCCTATGTTCCCGCCTCTACCTTTAAAATGTTAAATGCTTTAATTGGACTTGAACATCATAAGGCAACTACAACTGAAGTATTTAAATGGAATGGGCAAAAACGTTTATTTCCTGATTGGGAAAAGGACATGACACTGGGTGATGCCATGAAAGCTTCTGCAATTCCAGTTTACCAAGAATTAGCCCGACGAATTGGACTTGACCTTATGTCCAAAGAGGTGAAAAGAATTGGTTTCGGTAATGCTAACATTGGTTCAAAAGTAGATAATTTTTGGCTCGTTGGCCCTCTAAAAATTACACCTCAACAAGAAACCCAATTTGCTTATCAATTAGCCCATAAAACGCTTCCATTTAGCAAAAATGTACAAGAGCAAGTTCAATCAATGGTGTTCATAGAGAAAAAAAATGGAAGTAAAATTTATGCCAAAAGTGGTTGGGGATGGGATGTTGAACCACAAGTTGGTTGGCTAACAGGCTGGGTCGTTCAACCACAAGGAGAAATTGTGGCATTCTCACTTAATTTAGAAATGAAAAAAGGAACTTCTAGCTCTATTCGCAAAGAAATTGCTTATAAAGGCTTAGAACAACTGGGTATCTTATAA</t>
  </si>
  <si>
    <t>OXA-331</t>
  </si>
  <si>
    <t>KF203105</t>
  </si>
  <si>
    <t>ATGTATAAAAAAGCCCTTATCGTTGCAACAAGTATCCTATTTTTATCCGCCTGTTCTTCCAATACGGTAAAACAAAATCAAATACATTCTATTTCTGCCAATAAAAATTCAGAAGAAATTAAATCACTATTTGATCAAGCACAGACCACGGGTGTTTTGGTGATTAAGCGAGGACAAACAGAAGAAATTTATGGCAATGATCTTAAAAGAGCATCAACCGCCTATGTTCCCGCCTCTACCTTTAAAATGTTAAATGCTTTAATTGGACTTGAACATCATAAGGCAACTATAACTGAAGTGTTTAAATGGAATGGGCAAAAACGTTTATTTCCTGATTGGGAAAAGGATATGACACTGAGCGATGCCATGAAAGCTTCTGCAATTCCAGTTTACCAAGAATTAGCCCGACGGATTGGTCTGGATCTTATGTCCAAAGAGGTGAAACGAATTGGTTTCGGTAATGCTAACATTGGCTCAAAAGTAGATGATTTTTGGCTTGTTGGCCCTCTAAAAATTACACCTCAACAAGAAACCCAATTTGCTTATCAATTAGCCCATAAAACTCTTCCATTTAGCAAAAATGTACAAGAACAAGTTCAATCAATGGTGTTCATAGAGGAAAAAAATGGAAGTAAAATTTATGCCAAAAGTGGTTGGGGATGGGATGTTGAACCGCAAGTTGGTTGGTTAACAGGCTGGGTCGTTCAACCACAAGGAGAAATTGTGGCATTTTCACTTAATTTAGAAATGAAAAAAGGAACTCCTAGCTCTATTCGCAAAGAAATTGCTTATAAAGGCTTAGAACAACTGGGTATTTTATAA</t>
  </si>
  <si>
    <t>OXA-332</t>
  </si>
  <si>
    <t>KF203106</t>
  </si>
  <si>
    <t>ATGTATAAAAAAGCCCTTATCGTTGCAACAAGTATTCTATTTTTATCCGCCTGTTCTTCCAATACGGTAAAACAACATCAAATACACTCTATTTCTGCCAATAAAAATTCAGAAGAAATTAAATCACTATTTGATCAGGCACAAACCACGGGTGTTTTGGTGATTAAGCGAGGACAAACAGAAGAAATTTATGGCAATGATCTTAAAAGAGCATCAACCGCCTATGTTCCCGCCTCTACCTTTAAAATGTTAAATGCTTTAATTGGACTTGAACATCATAAGGCAACTACAACTGAAGTATTTAAATGGGATGGGCAAAAACGTTTATTTCCTGATTGGGAAAAGGACATGACACTGGGTGATGCCATGAAAGCTTCTGCGATTCCAGTTTACCAAGAATTAGCCCGACGAATTGGCCTTGACCTTATGTCCAAAGAGGTGAAAAGAATTGGTTTCGGTAATGCTAACATTGGTTCAAAAGTAGATAATTTTTGGCTCGTTGGCCCTCTAAAAATTACACCTCAACAAGAAACCCAATTTGCTTATCAATTAGCCCATAAAACGCTTCCATTTAGCAAAGATGTACAAGAACAAGTTCAATCAATGGTGTTCATAGAGGAAAAAAATGGAAGTAAAATTTATGCCAAAAGTGGTTGGGGATGGGATGTTGAACCACAAGTTGGTTGGCTAACAGGCTGGGTCGTTCAACCACAAGGAGAAATTGTGGCATTCTCACTTAATTTAGAAATGAAAAAAGGAACTCCTAGCTCTATTCGCAAAGAAATTGCTTATAAAGGCTTAGAACAACTGGGTATCTTATAA</t>
  </si>
  <si>
    <t>OXA-333</t>
  </si>
  <si>
    <t>KF203107</t>
  </si>
  <si>
    <t>ATGAAAAATTTACAGTTGGGACTCATCGTCCTCATTACAACCTTCGGTTCCGCGTGTACCACAATAAGCCCCTCCGTAGAAACAGCTAAAAACCAACATCAGCAAAGCGCGCAGCAGCAGATCCAACAGGCCTTCAATCAACTCCAAACCACTGGGGTGATTGTCATTAAGGATAAGCACGGTTTACACAGCTACGGCAATGACTTGAGCCGTGCTCAGACACCCTATGTACCCGCCTCTACCTTTAAAATATTAAATGCCTTAATCGGACTAGAACATGGTAAGGCAACCAGCACCGAGGTATTTAAATGGGATGGTCAAAAGCGTAGTTTCCCTACTTGGGAAAAAGACATGACTTTAGGGCAAGCCATACAAGCATCTGCCGTTCCCGTTTATCAGGAGCTTGCACGGCGCATTGGTCTAGACCTAATGCAAAAAGAAGTGCAGCGCATTGGATATGGCAATCAACAGATTGGCACCGTTGTCGATAATTTTTGGTTAGTCGGTCCACTGCAAATTACGCCTGTTCAAGAAGTCCTTTTTGTAGAGAAGCTGGCCAATATACAACTCGCTTTTAAGCCAGATGTGCAACATACCGTACAAGACATGCTGCTGATTGAACAAAAAGCGAATTATGAACTCTACGCCAAATCTGGTTGGGGCATGGACCTAGAACCGCAAGTGGGCTGGTGGACAGGCTGGGTCGAAACAGCAACAGGTGAAAAAGTGTATTTTGCTTTGAATATGCATATGAAAACGGGAATTTCAGCCAGCGTACGTGAGCAACTGGTCAAACAAAGTCTGACAGCACTGGGGATAATTTAA</t>
  </si>
  <si>
    <t>OXA-334</t>
  </si>
  <si>
    <t>KF203108</t>
  </si>
  <si>
    <t>ATGAAAACTGTACAGTTGTGCCTCATCGTCCTCATTACTACCTTCGGTTCCGCATGTACCACAATAAGCCCCTCCGTAGAAACAGCTAAAAACCAACATCAGCAAAGCACGCAGCAGCAGATCCAACAAGCCTTCAATCAACTCCAAACCACGGGGGTGATTGTCATTAAGGATAAACATGGCTTACACAGCTACGGCAATGACTTGAGCCGTGCTCAGACACCCTATGTACCGGCCTCTACCTTTAAAATGCTGAATGCCTTAATCGGACTAGAACATGGTAAAGCAACCAGAACCGAGGTGTTTAAATGGGATGGTCAAAAGCGCAGCTTCACTGCCTGGGAAAAAGACATGACTTTAGGGCAAGCCATGCAAGCATCTGCCGTTCCCGTTTATCAGGAGCTTGCACGGCGCATTGGTGTAGATCTAATGCAAAAAGAAGTACAGCGCATTGGATATGGCAATCAACAGATTGGCACCGTTGTCGATAATTTTTGGTTAGTCGGTCCACTGCAAATTACGCCTGTTCAAGAAGTCCTTTTTGTAGAGAAGCTGGCCAATACGCAACTCGCTTTTAAGCCAGATGTGCAACATACCGTACAAGACATGCTACTGATTGAACAAAAACCGAATTATAAACTCTACGCCAAATCAGGCTGGGGTATGGACCTAGAACCACAAGTGGGCTGGTGGGCAGGCTGGGTCGAAACTTCAACAGGTGAAAAAGCGTATTTTGCTTTGAATATGCAGATGAAAACGGGAATTTCAGCCAGCGTGCGTGAGCAACTGGTCAAACAAAGTCTGACAGCACTGGGGATAATTTAA</t>
  </si>
  <si>
    <t>OXA-335</t>
  </si>
  <si>
    <t>KF203109</t>
  </si>
  <si>
    <t>ATGAAAATTTTGATTTTGCTGCCTTTACTTAGTTGCTTGGGCCTGACAGCATGTAGCCTACCCGTTTCATCTCTCCCATCTCAAAGCACTTCGACTCAAGCGATTGCCAGCTTATTTGATCAGGCGCAAAGCTCTGGTGTTTTAGTGATTCAGCGTGATCAACAAGTACAGGTCTATGGCAATGATTTAAATCGTGCAAATACCGAATATGTTCCCGCCTCTACTTTTAAAATGCCCAATGCTCTGATTGGCCTGCAACATGGCAAAGCCACAACCAATGAAATTTTTAAATGGGATGGCAAGAAACGCAGCTTTACCGCCTGGGAAAAAGACATGACTCTCGGCCAAGCCATGCAAGCTTCTGCGGTACCGGTCTATCAAGAACTGGCGCGTCGTATTGGTCTGGAATTA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GCTGAATATGCAGATGCAAAATGGTATAGATCCGGCGATCCGCCTTGAAATTTTGCAGCAGGCTTTGGCCGAATTAGGGCTTTATCCAAAAGCTGAAGGATGA</t>
  </si>
  <si>
    <t>OXA-348</t>
  </si>
  <si>
    <t>KF297577</t>
  </si>
  <si>
    <t>ATGTATAAAAAAGCCCTTATCGTTGCAACAAGTATCCTATTTTTATCCGCCTGTTCTTCCAATATGGTCAAACAACATCAAATACACTCTATTTCTGCCAATAAAAATTCAGAAGAAATTAAATCACTGTTTGATCAAGCACAGACCACTGGAGTTTTGGTGATTAAGCGAGGGCAAACAGAAGAAATTTATGGCAATGATCTTAAAAGAGCATCAACCGACTATGTTCCCGCCTCTACCTTTAAAATGTTAAATGCTTTAATTGGACTTGAACATCATAAGGCAACTACAACTGAAGTATTTAAATGGAATGGGCAAAAACGTTTATTTCCTGATTGGGAAAAGGACATGACACTGAGCGATGCCATGAAAGCTTCTGCAATTCCAGTTTACCAAGAATTAGCCCGACGGATTGGTCTGGATCTTATGTCCAAAGAGGTGAAACGAATTGGTTTCGGTAATGCTAACATTGGCTCAAAAGTAGATGATTTTTGGCTTGTTGGCCCTCTAAAAATTACACCTCAACAAGAAACCCAATTTGCTTATCAATTAGCCCATAAAACTCTTCCATTTAGCAAAAATGTACAAGAACAAGTTCAATCGATGGTGTTCATAGAGGAAAAAAATGGAAGTAAAATTTATGCCAAAAGTGGTTGGGGATGGGATGTTGAACCGCAAGTTGGTTGGTTAACAGGCTGGGTCGTTCAACCACAAGGAGAAATTGTGGCATTTTCACTTAATTTAGAAATGAAAAAAGGAACTCCTAGCTCTATTCGCAAAGAAATTGCTTATAAAGGCTTAGAACAACTGGGTATTTTATAA</t>
  </si>
  <si>
    <t>OXA-349</t>
  </si>
  <si>
    <t>KF297578</t>
  </si>
  <si>
    <t>ATGTATAAAAAAGCCCTTATCGCTGCAACAAGTATCCTATTTTTATCCTCCTGTTCTTCCAATACGGTAAAACAACATCAAATACACTCTATTTCTGCCAATAAAAATTCAGAAGAAATTAAATCACTGTTTGATCAGGCACAGACCACGGGTGTTTTGGTGATTAAGCGAGGGCAAACAGAAGAAATTTATGGCAATGATCTTAAAAGAGCACCAACCGCCTATGTTCCCGCCTCAACCTTTAAAATGTTAAATGCTTTAATTGGACTTGAACATCATAAGGCAACTACAACTGAAGTATTTAAATGGGATGGGCAAAAACGTTTATTTCCTGATTGGGAAAAGGACATGACACTGGGTGATGCCATGAAAGCTTCTGCGATTCCAGTTTACCAAGAATTAGCCCGACGAATTGGTCTAGATCTTATGTCTAAAGAGGTGAAACGAGTTGGTTTTGGTAATGCTAGCATTGGTTCAAAAGTAGATAATTTTTGGCTTGTTGGCCCTCTAAAAATTACACCTCAACAAGAAACCCAATTTGCTTATCAATTAGCCCTTAAAACGCTTCCATTTAGCCAAGATGTACAAGAACAAGTTCAATCAATGGTGTTCATAGAGGAAAAAAATGGAAGTAAAATTTATGCCAAAAGTGGTTGGGGATGGGATGTTGAACCACAAGTTGGTTGGTTAACAGGCTGGATCGTTCAACCACAAGGAGAAATTGTCGCATTCTCACTTAATTTAGAAATGAAAAAAGGAACTCCTAGCTCTATTCGCAAAGAAATTGCTTATAAAGGCTTAGAACAACTGGGTATTTTATAA</t>
  </si>
  <si>
    <t>OXA-350</t>
  </si>
  <si>
    <t>KF297579</t>
  </si>
  <si>
    <t>ATGTATAAAAAAGCCCTTATCGTTACAACAAGTATCCTATTTTTATCCGCCTGTTCTTCTAATTCAGTAAAACAAAATCAAATACATTCTATTTCTGCCAATAAAAATTCAGAAGAAATTAAATCACTGTTTGATCAGGCACAGACCACGGGTGTTTTGGTTATTAAGCGAGGGCAAACAGAAGAAATTTATGGAAATGATCTTAAAAGAGCATCAACCGCCTATGTTCCCGCTTCTACCTTTAAAATGTTAAATGCTTTAATTGGACTTGAACATCATAAGGCAACTACAACTGAAGTATTTAAATGGGATGGGCAAAAGCGTTTATTTCCTGATTGGGAAAAGGACATGACACTGGGTGATGCCATGAAAGCTTCTGCAATTCCAGTTTACCAAGAATTAGCCCGACGTATTGGTCTGGATCTTATGTCCAAAGAGGTGAAACGAATTGGTTTCGGTAATGCTAACATTGGCTCAAAAGTAGATGATTTCTGGCTTGTTGGGCCTCTAAAAATTACACCTCAACAAGAAACCCAATTTGCTTATCAATTAGCCCATAAAACTCTTCCATTTAGCAAAAATGTACAAGAACAAGTTCAATCAATGGTGTTCATAGAAGAAAAAAATGGAAGTAAAATTTATGCCAAAAGTGGTTGGGGATGGGATGTTGAACCACAAGTTGGTTGGTTAACAGGTTGGGTCGTTCAACCACAAGGAGAAATTGTCGCATTCTCACTTAATTTAGAAATGAACAAAGGAACTCCTAGCTCTATTCGCAAAGAAATTGCTTATAAAGGCTTAGAACAACTGGGTATCTTATAA</t>
  </si>
  <si>
    <t>OXA-351</t>
  </si>
  <si>
    <t>KF297580</t>
  </si>
  <si>
    <t>ATGTATAAAAAAGCCCTTATCGTTGCAATAAGTATCCTATTTTTATCCGCCTGTTCTTCCAATATGGTCAAACAACATCAAATACACTCTATTTCTGCCAATAAAAATTCAGAAGAAATTAAATCACTGTTTGATCAAGCACAGACCACTGGAGTTTTGGTGATTAAGCGAGGGCAAACAGAAGAAATTTATGGCAATGATCTTAAAAGAGCATCAACCGACTATGTTCCCGCCTCTACCTTTAAAATGTTAAATGCTTTAATTGGACTTGAACATCATAAGGCAACTACAACTGAAGTATTTAAATGGAATGGGCAAAAACGTTTATTTCCTGATTGGGAAAAGGACATGACACTGAGCGATGCCATGAAAGCTTCTGCAATTCCAGTTTACCAAGAATTAGCCCGACGGATTGGTCTGGATCTTATGTCCAAAGAGGTGAAACGAATTGGTTTCGGTAATGCTAACATTGGCTCAAAAGTAGATGATTTTTGGCTTGTTGGCCCTCTAAAAATTACACCTCAACAAGAAACCCAATTTGCTTATCAATTAGCCCATAAAACTCTTCCATTTAGCAAAAATGTACAAGAACAAGTTCAATCGATGGTGTTCATAGAGGAAAAAAATGGAAGTAAAATTTATGCCAAAAGTGGTTGGGGATGGGATGTTGAACCGCAAGTTGGTTGGTTAACAGGCTGGGTCGTTCAACCACAAGGAGAAATTGTGGCATTTTCACTTAATTTAGAAATGAAAAAAGGAACTCCTAGCTCTATTCGCAAAGAAATTGCTTATAAAGGCTTAGAACAACTGGGTATTTTATAA</t>
  </si>
  <si>
    <t>OXA-352</t>
  </si>
  <si>
    <t>KF297581</t>
  </si>
  <si>
    <t>ATGTATAAAAAAGCCCTTATCGTTGCAACAAGTATCCTATTTTTATCCGCCTGTTCTTCCAATACGGTAAAACAACATCAAATACATTCTATTTCTGCCAATAAAAATTCAGAAGAAATTAAATCACTATTTGATCAAGCACAGACCACGGGTGTTTTGGTGATTAAGCGAGGGCAAACAGAAGAAATTTATGGCAATGATCTTAAAAGAGCATCAACCGACTATATTCCCGCCTCTACCTTTAAAATGTTAAATGCTTTAATTGGACTTGAACATCATAAGGCAACTACAACTGAAGTATTTAAATGGGATGGGCAAAAACGTTTATTTCCTGATTGGGAAAAGGACATGACACTGGGTGATGCCATGAAAGCTTCTGCAATCCCAGTTTACCAAGAATTAGCCCGACGTATTGGTCTGGATCTTATGTCCAAAGAGGTGAAACGAATTGGTTTCGGTAATGCTAACATTGGCTCAAAAGTAGATGATTTCTGGCTTGTTGGCCCTCTAAAAATTACACCTCAACAAGAAACCCAATTTGCTTATCAATTAGCCCATAAAACGCTTCCATTTAGCAAAAATGTACAAGAACAAGTTCAATCAATGGTGTTCATAGAAGAAAAAAATGGACGTAAAATTTATGCAAAAAGCGGTTGGGGATGGGATATTGAGCCACAAGTTGGTTGGTTAACAGGCTGGGTCGTTCAACCACAAGGAGAAATTGTGGCATTCTCACTTAATTTAGAAATGAAAAAAGGAACTCCTAGCTCTATTCGCAAAGAAATTGCTTATAAAGGCTTAGAACAACTGGGTATCTTATAA</t>
  </si>
  <si>
    <t>OXA-353</t>
  </si>
  <si>
    <t>KF297582</t>
  </si>
  <si>
    <t>ATGTATAAAAAAACCCTTATCGTTACAACAAGTATCCTATTTTTATCCGCCTGTTCTTCCAATATGGTAAAACAACATCAAATACACTCTATGTCTGCCAATAAAAATTCAGAAGAAATTAAATCACTGTTTGATCAAGCACAAACCACGGGTGTTTTGGTAATTAAGCGAGGGAAAACAGAAGAAATTTATGGCAATGATCTTAAAAGAGCATCAACCGCCTATGTTCCCGCCTCTACCTTTAAAATGTTAAATGCTTTAATTGGACTTGAACATCATAAGGCAACTACAACTGAAGTATTTAAATGGAATGGGCAAAAACGTTTATTTCCTGATTGGAAAAAGGACATGACACTGGGCGATGCCATGAAAGCTTCTGCAATTCCAGTTTACCAAGAATTAGCCCGACGAATTGGTCTGGATCTTATGTCCAAAGAGGTGAAACGAATTGGTTTCGGTAATGCTAACATTGGCTCAAAAGTAGATGATTTCTGGCTTGTTGGCCCTCTAAAAATTACACCTCAACAAGAAACCCAATTTGCTTATCAATTAGCCCATAAAACGCTTCCATTTAGCAAAAATGTACAAGAGCAAGTTCAATCAATGGTGTTCATAGAGAAAAAAAATGGAAGTAAAATTTATGCCAAAAGTGGTTGGGGATGGGATGTTGAACCACAAGTTGGTTGGCTAACAGGCTGGGTCGTTCAACCACAAGGAGAAATTGTGGCATTCTCACTTAATTTAGAAATGAAAAAAGGAACTTCTAGCTCTATTCGCAAAGAAATTGCTTATAAAGGCTTAGAACAACTGGGTATCTTATAA</t>
  </si>
  <si>
    <t>OXA-354</t>
  </si>
  <si>
    <t>KF297583</t>
  </si>
  <si>
    <t>ATGTATAAAAAAGCCCTTATCGTTGCAACAAGTATCCTATTTTTATCCGCCTGTTCTTCTAATTCAGTAAAACAACATCAAATACACTCTATTTCTGCCAATAAAAATTCAGAAGAAATTAAATCACTGTTTGATCAGGCACAAACCACGGGTGTTTTGGTGATTAAGCGAGGACAAACAGAAGAAATTTATGGCAATGATCTTAAAAGAGCATCAACAGACTATGTTCCCGCCTCTACCTTTAAAATGTTAAATGCTTTAATTGGACTTGAACATCATAAGGCAACTACAACTGAAGTATTTAAATGGGATGGGCAGAAACGTTTATTTCCTGATTGGGAAAAGGACATGACACTGGGTGATGCCATGAAAGCTTCTGCAATCCCAGTTTACCAAGAATTAGCCCGACGAATTGGTCTGGATCTTATGTCTAAAGAGGTAAAGCGAATTGGTTTCGGTAATGCTAACATTGGCTCAAAAGTAGATGATTTCTGGCTTGTTGGTCCTCTAAAAATTACACCTCAACAAGAAACCCAATTTGCTTATCAATTAGCCCATAAAATGCTTCCATTTAGTAAAGATGTACAAGAACAAGTTCAATCAATGGTGTTCATAGAAGAAAAAAATGGACGTAAAATTTATGCAAAAAGCGGTTGGGGATGGGATATTGAGCCACAAGTTGGTTGGTTAACAGGCTGGGTCGTTCAACCACAAGGAGAAATTGTGGCATTCTCACTTAATTTAGAAATGAAAAAAGGAACTCCTAGCTCTATTCGCAAAGAAATTGCTTATAAAGGCTTAGAACAACTGGGTATCTTATAA</t>
  </si>
  <si>
    <t>OXA-355</t>
  </si>
  <si>
    <t>KF297584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</si>
  <si>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TAATGCA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CATGCAAGCAGGTGATGATCCAGCTGAACGTAAACAATTAACCTTAAGTATTTTGGACAAATTGGGTCTATTTTTTTATTTAAGATAA</t>
  </si>
  <si>
    <t>OXA-356</t>
  </si>
  <si>
    <t>KF297585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</si>
  <si>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ATATTTCATTGGAATGGTGAAAAGCGCGCTTTTTCAGCATGGGAAAAAGATATGACTTTGGCAGAAGCGATGCAGGCTTCAGCTGTTCCCGTATATCAGGAGCTTGCTCGACGTATTGGCTTGGAATTGATGCGTGAAGAAGTGAAGCGTGTAGGTTTCGGCAATGCGGAGATTGGTCAGCAAGTCGATAATTTTTGGTTGGTGGGTCCTTTAAAAATCTCCCCTGAACAAGAAGTTCAATTTGCCTATCAACTGGCAATGAAGCAATTACCTTTTGATCGAAATGTACAGCAACAAGTCAAAGATATGCTTTATATCGAGAGACGTGGTGACAGTAAACTGTATGCTAAAAGTGGTTGGGGAATGGATGTTGAACCTCAAGTGGGTTGGTATACGGGATGGGTTGAACAACCCAATGGCAAGGTGACTGCATTTGCGTTAAATATGAACATGCAAGCAGGTGATGATCCAGCTGAACGTAAACAATTAACCTTAAGTATTTTGGACAAATTGGGTCTATTTTTTTATTTAAGATAA</t>
  </si>
  <si>
    <t>OXA-357</t>
  </si>
  <si>
    <t>KF421160</t>
  </si>
  <si>
    <t>ATGTATAAAAAAGCCCTTATCGCTGCAACAAGTATCCTATTTTTATCCTCCTGTTCTTCCAATACGGTAAAACAACATCAAATACACTCTATTTCTGCCAATAAAAATTCAGAAGAAATTAAATCACTGTTTGATCAGGCACAGACCACGGGTGTTTTGGTGATTAAGCGAGGGCAAACAGAAGAAATTTATGGAAATGATCTTAAAAGAGCATCAACCGACTATGTTCCCGCCTCTACCTTTAAAATGTTAAATGCTTTAATTGGACTTGAACATCATAAGGTAACTACAACTGAAGTATTTAAATGGGATGGGCAGAAACGTTTATTTCCTGACTGGGAAAAGGACATGACACTGGGTGATGCCATGAAAGCTTCTGCGATTCCAGTTTATCAAGAACTAGCTCGTCGTATTGGACTTGATCTTATGTCTAAAGAGGTAAAACGTATTGGTTTCGGTAATGCGGACATTGGTTCAAAAGTAGATAATTTTTGGCTTGTAGGTCCACTTAAAATTTCACCTGAGCAAGAAACCCAATTTGCTTATAAATTAGCCAATAAAACTCTTCCATTTAGTAAAAATGTACAAGAACAAGTCCAATCAATGGTGTTCATAGAAGAAAAAAATGGAAGTAAGATTTATGCCAAAAGTGGGTGGGGATGGGATGTTGAACCACAAGTTGGTTGGTTAACAGGCTGGGTCGTTCAACCACAAGGAGAAATTGTCGCATTCTCACTTAATTTAGAAATGAAAAAAGGAACTCCCAGCTCTATTCGCAAAGAAATTGCTTATAAAGGCTTAGAACAACTCGGTGTTTTATAA</t>
  </si>
  <si>
    <t>OXA-358</t>
  </si>
  <si>
    <t>KF421161</t>
  </si>
  <si>
    <t>ATGTATAAAAAAGCCCTTATCGTTGCAACAAGTATCCTATTTTTATCCGCCTGTTCTTCCAATACGGTAAAACAACATCAAATACACTCTATTTCTGCCAATAAAAATTCAGAAGAAATTAAATCACTGTTTGATCAGGCACAGACCACGGGTGTTTTGGTGATTAAGCGAGGGCAAACAGAAGAAATTTATGGCAATGATCTTAAAAGAGCATCAACCGCCTATGTTCCCGCCTCTACCTTTAAAATGTTAAATGCTTTAATTGGACTTGAACATCATAAGGCAACTACAACTGAAGTATTTAAATGGGATGGGCAAAAACGTTTATTTCCTGATTGGGAAAAGGACATGACACTGGGTGATGCCATGAAAGCTTCTGCGATTCCAGTTTACCAAGAATTAGCCCGACGAATTGGTCTAGATCTTATGTCCCAAGAGGTGAAACGAGTTGGTTTTGGTAATGCTAACATTGGTTCAAAAGTAGATAATTTTTGGCTCGTTGGCCCTCTAAAAATTACACCTCAACAAGAAACCCAATTTGCTTATCAATTAGCCCATAAAACGCTTCCATTTAGCCAAGATGTACAAGAACAAGTTCAATCAATGGTGTTCATAGAGGAAAAAAATGGAAGTAAAATTTATGCCAAAAGTGGTTGGGGATGGGATGTTGAACCACAAGTTGGTTGGCTAACAGGCTGGGTCGTTCAACCACAAGGAGAAATTGTGGCATTCTCACTAAATTTAGAAATGAAAAAAGGAATCCCTAGTTCTATCCGAAAAGAAATTGCTTATAAAGGATTAGAACAACTCGGTATTTTATAA</t>
  </si>
  <si>
    <t>OXA-359</t>
  </si>
  <si>
    <t>KF421162</t>
  </si>
  <si>
    <t>ATGTATAAAAAAGCCTTTATCGTTGCAACAAGCCTCCTATTTTTATCTGCCTGTTCTTCTAATACGGTGGAACAACATCAAATATATTCTATTTCTGCCAATAAAAATTCAGAAGAAATTAAATCGCTGTTTGATCAAGCACAGACCACGGGTGTTTTGGTTATTAAGCGAGGGCAAACAGAAGAAATTTATGGCAATGATCTTAAAAGAGCATCAACTGAATATGTTCCAGCTTCTATTTTTAAAATGTTAAATGCTTTAATTGGACTTGAACACCATAAGGCAACTGCAACTGAAGTGTTTAAATGGGATGGGCAAAAACGTTTATTTCCTGATTGGGAAAAAGATATGACGCTGGGCGATGCCATGAAAGCTTCTGCTATTCCGGTCTATCAAGAATTAGCCCGACGAATTGGTCTGGATCTTATGTCTAAAGAGGTGAAACGAATTGGTTTCGGTAATGCCAATATTGGCTCAAAAGTAGATAATTTTTGGCTTGTTGGTCCACTAAAAATCACACCTCAACAAGAAGCCCAGTTTGCTTATCAATTGGCCCATAAAACACTTCCATTTAGCAAAGATGTACAAGAACAAGTTCAATCAATGGTGTTCATAGAGGAAAAGAATGGACGTAAAATTTATGCTAAAAGTGGTTGGGGATGGGATGTTGAACCGCAAGTTGGTTGGTTAACAGGCTGGGTCATTCAACCACAAGGAGAAATTGTCGCATTCTCACTGAATTTAGAAATGAAAAAAGGAACTCCTAGCTCTATTCGCAAAGAAATTGCTTATAAAGGCTTAGAACAACTGGGTATCTTATAA</t>
  </si>
  <si>
    <t>OXA-360</t>
  </si>
  <si>
    <t>KF421163</t>
  </si>
  <si>
    <t>ATGAAAATTCTTATTTTGTTGCCTTTACTCAGTTGCTTGAGCCTGACAGCCTGTAGCTTCGCTGTTTCAAATTCGCCCTCTCAAATCACTTCAACTCAATCTATTCAAGCTATTGTAAAGTTATTTGATCAGGCACAAAGCTCTGGCGTTTTAGTAATTCAACGGGGTCCACATCTACAAGTCTATGGCAATGAGTTGAGTCGTGCACATACCGAATATGTTCCTGCTTCAACCTTTAAAATGCTTAATGCTCTGATTGGCCTGCAACATGGTAAAGCTACGACCAATGAAATTTTTAAATGGGATCGCAAGAAGCGCAGTTTTGCAGCCTGGGAAAAAGACATGACTCTCGGCCAAGCCATGCAAGCTTCTGCTGTACCGGTCTATCAGGAACTGGCACGTCGCATTGGTCTGGAATTAATGCAACAGGAAGTGCAACGCATCCAATTTGGTAATCAGCAGATTGGTCAGCATATCGACAACTTCTGGTTGGTCGGACCTTTGAAAGTTACTCCAAAACAGGAAGTCAAATTTGCCTCTGCGCTTGCTCAAGAGCAACTTGCCTTTGATCCTCGGTTTCAGCAGCAAGTTAAAACCATGTTACTGTTACAGGAGCGACAAGCTTATCGACTATATGCCAAATCTGGTTGGGGTATGGATGTGGAGCCGCAAGTCGGCTGGCTCACCGGCTGGATCGAAACACCTCAGGACGAAATTGTGGCATTTTCACTGAATATGCAGATGCAAAGTAATATGGATCCGGCGATCCGCCTTAAAATTTTGCAGCAGGCCTTGGCCGAATTAGGGCTTTATCCCAAAGCTGAAGGGTAA</t>
  </si>
  <si>
    <t>OXA-361</t>
  </si>
  <si>
    <t>KF460531</t>
  </si>
  <si>
    <t>ATGAAAATTCTGATTTTGCTGCCTTTATTTAGTTGCTTGGGACTGACGGCGTGTAGTCTGCCCGTTTCATCCTCCCCCTCTCAGATCACTTCAATTCAATCGACTCAAGCCATTGCCCAATTATTTGATCAGGCGCAAAGCGCTGGCGTTTTAGTGATTCAGCGTGGTCAACAGATACAGGTTTATGGTAATGATTTAAGTCGTGCAAATACCGAATATGTTCCAGCCTCTACTTTCAAAATGCTCAATGCCCTGATTGGTCTACAACATGGTAAAGCCACAACCAATGAAATTTTTAAATGGGATGGCAAGAAACGCAGTTTTTCAGCTTGGGAAAAAGACATGACTCTCGGCCAAGCCATGCAAGCGTCTGCTGTACCCGTTTATCAGGAACTGGCACGTCGTATTGGCCTTGAACTGATGCAACAGGAAGTACAATGCATCCAATTTGGTAATCAGCAGATTGGTCAACAGGTCGATAACTTCTGGCTGGTAGGCCCTTTGAAAGTTACTCCAAAACAGGAAGTCCAATTTGTTTCTGCGTTGGCCCGAGAGCAACTGGCCTTTGATCCTCAAGTCCAGCAGCAAGTCAAAGTCATGTTACTGCTACAGGAGCAGCAAGCTTATCGACTATATGCCAAATCTGGTTGGGGCATGGATGTGGAACCGCAAGTCGGCTGGCTCACCGGCTGGGTTAAAACACCGCAAGCCGAGATCGTGGCATTTTCACTGAATATGCAGATGCGAAATGGTATGGATCCGGCGATCCGCCTTGAAATTTTGCAGCAGGCTTTGGCCGAATTAGGGCTTTATCCAAAAGCAGAAGGATGA</t>
  </si>
  <si>
    <t>OXA-362</t>
  </si>
  <si>
    <t>KF460532</t>
  </si>
  <si>
    <t>ATGAAAATTCTGATTTTGCTACCTTTACTGAGTTGCTTGGGCCTGACAGCGTGTACCTCACCTGTTTCATCTTTCCCTTCTCATATCACTTCGACTCAATCGACTCAAGCCATTGCCCAATTATTTGATCAGGCGCAAAGTTCTGGCGTTTTAGTGATTCAGCGTGGTCAAAAAGTACAGGTCTATGGCAATGATTTAAGCCGTGCAGGTACCGAATATGTTCCAGCCTCTACTTTCAAAATGCTCAATGCCCTGATTGGCCTGCAACATGGCAAAGCCACAACCAATGAAATTTTTAAATGGGATGGCAAGAAACGCAGTTTTGCAGCCTGGGAAAAAGACATGACTCTCGGCGAAGCCATGCAAGCTTCTGCTGTACCCGTGTATCAGGAACTGGCACGTCGCATTGGCCTTGAACTGATGCAACAGGAAGTGAGACGTATTCAATTCGGCAATCAGCAGATTGGGCAGCAGGTTGATAACTTCTGGTTGGTAGGCCCTTTGAAAATCACTCCAAAACAGGAGGTCGAATTTGTCTCGGCTCTAGCCCGAGAGCAGCTTGCCTTTGATCCACAAGTCCAGCAGCAAGTCAAAGCCATGTTACTTTTACAGGAGCGGAAAGCTTATCGACTATATGCCAAATCTGGTTGGGGCATGGATGTGGAACCACAAGTCGGCTGGCTCACCGGCTGGGTTGAAACACCGCAGGCTGAAATCGTGGCATTTTCGCTGAATATGCAGATGCAAAATGGTATGGATCCGGCAATCCGCCTTGAAATTTTACAGCAGGCTTTGGCCGAATTAGGGCTTTATCCAAAAGCTGAAGGATGA</t>
  </si>
  <si>
    <t>OXA-363</t>
  </si>
  <si>
    <t>KF460533</t>
  </si>
  <si>
    <t>ATGAAAACTCTGATTTTTCTGCCTTTACTTAATTGCTTGAGCCTGACGGCGTGTACCTTACCCGTTTCATCTTCCCCATCTCATATCACTTCGACTCAATCGACTCAAGCCATTGCCCAATTATTTGATCAGGCGCAAAGCTCTGGCGTTTTAGTGATTCAGCGTGGTCAACAGATACAGGTCTATGGCAATGATTTAAGCCGTGCAGATACCGAATATGTTCCCGCCTCTACTTTTAAAATGCTCAATGCCCTGATTGGCCTGCAACATGGCAAAGCCACAACCAATGAAATTTTTAAATGGGATGGTAAGAAACGTAGTTTTTCAGCCTGGGAAAAAGACATGACTCTCGGCCAAGCCATGCAAGCTTCTGCTGTACCCGTCTATCAGGAACTGGCGCGTCGTATTGGCCTTGAACTGATGCAACAGGAAGTACAACGCATCCAATTTGGTAATCAGCAGATTGGTCAGCAAGTCGATAATTTCTGGTTGGTAGGCCCTTTGAAAATCACTCCAAAACAGGAGGTCGAATTTGTCTCGGCTCTAGCCCGAGAGCAGCTTGCCTTTGATCCACAAGTCCAGCAGCAAGTCAAAGCCATGTTACTTTTACAGGAGCGGAAAGCTTATCGACTATATGCCAAATCTGGTTGGGGCATGGATGTGGAACCACAAGTCGGCTGGCTCACCGGCTGGGTTGAAACACCGCAGGCTGAAATCGTGGCATTTTCGCTGAATATGCAGATGCAAAATGGTATGGATCCGGCAATCCGCCTTGAAATTTTACAGCAGGCTTTGGCCGAATTAGGGCTTTATCCAAAAGCTGAAGGATGA</t>
  </si>
  <si>
    <t>OXA-365</t>
  </si>
  <si>
    <t>KF885217</t>
  </si>
  <si>
    <t>ATGAACATTAAAA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T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GACTTATAAAAGTTTAGAACAATTAGGTATTTTATAG</t>
  </si>
  <si>
    <t>OXA-370</t>
  </si>
  <si>
    <t>KF900153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</si>
  <si>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ACGAGACTAGAATCGAACCTAAGATTGGCTGGTGGGTCGGTTGGGTTGAACTTGATGATAATGTGTGGTTTTTTGCGATGAATATGGATATGCCCACATCGGATGGTTTAGGGCTGCGCCAAGCCATCACAAAAGAAGTGCTCAAACAGGAAAAAATTATTCCCTAG</t>
  </si>
  <si>
    <t>OXA-371</t>
  </si>
  <si>
    <t>AB871653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</si>
  <si>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AAGCCTCAAGGGAATATTGTAGCGTTCTCCCTTAACTTAGAAATGAAAAAAGGAATACCTAGCTCTGTTCGAAAAGAGATTACTTATAAAAGTTTAGAACAATTAGGTATTTTATAG</t>
  </si>
  <si>
    <t>OXA-374</t>
  </si>
  <si>
    <t>KF986255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</si>
  <si>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AAAGGAAATATTGTAGCATTCTCCCTTAACTTAGAAATGAAAAAAGGAATACCTAGCTCTGTTCGAAAAGAGATTACTTATAAAAGTTTAGAACAATTAGGTATTTTATAG</t>
  </si>
  <si>
    <t>OXA-376</t>
  </si>
  <si>
    <t>KF986257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</si>
  <si>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T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CGGAAATAAAATATACGCAAAAAGTGGTTGGGGATGGGATGTAGACCCACAAGTAGGCTGGTTAACTGGATGGGTTGTTCAGCCTCAAGGAAATATTGTAGCGTTCTCCCTTAACTTAGAAATGAAAAAAGGAATACCTAGCTCTGTTCGAAAAGAGATTACTTATAAAAGTTTAGAACAATTAGGTATTTTATAG</t>
  </si>
  <si>
    <t>OXA-377</t>
  </si>
  <si>
    <t>KF986258</t>
  </si>
  <si>
    <t>ATGAACATTAAAACACTCTTACTTATAACAAGCGCTATTTTTATTTCAGCCTGCTCACCTTATATAGTGACTGCTAATCCAAATCACAGCGCTTCAAAATCTGATGAAAAAGCAGAGAAAATTAAAAATTTATTTAACGAAGTACACACTAA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GAATATTGTAGCGTTCTCCCTTAACTTAGAAATGAAAAAAGGAATACCTAGCTCTGTTCGAAAAGAGATTACTTATAAAAGTTTAGAACAATTAGGTATTTTATAG</t>
  </si>
  <si>
    <t>OXA-379</t>
  </si>
  <si>
    <t>KF986260</t>
  </si>
  <si>
    <t>ATGAACATTAAAGCACTCTTACTTATAACAAGCGCTATTTTTATTTCAGCCTGTTCACCTTATATAGTGACTGCTAATCCAAATCACAGCACTTCAAAATCTGATG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AATGGGATGTAGACCCACAAGTAGGCTGGTTAACTGGATGGGTTGTTCAGCCTCAAGGAAATATTGTAGCGTTCTCCCTTAACTTAGAAATGAAAAAAGGAATACCTAGCTCTGTTCGAAAAGAGATTACTTATAAAAGCTTAGAACAATTAGGTATTTTATAG</t>
  </si>
  <si>
    <t>OXA-381</t>
  </si>
  <si>
    <t>KJ135344</t>
  </si>
  <si>
    <t>ATGAACATTAAAGCACTCTTACTTATAACAAGCGCTATTTTTATTTCAGCCTGCTCACCTTATATAGTGACTGCTAATCCAAATCACAGCGCTTCAAAATCTGATAAAAAAGCAGAGAAAATTAAAAATTTATTTAACGAAGCACACACTACGGGTGTTTTAGTTATCCAACAAGGCCAAACTCAACAAAGCTATGGTAATGATCTTGCTCGTGCTTCGACCGAGTATGTACCTGCTTCGACCTTCAAAATGCTTAATGCTTTGATAGGCTTTGAGCACCATAAGGCAACCACCACAGAAGTATTTAAGTGGGACGGGCAAAAAAGGCTATTCCCAGAATGGGAAAAGGACATGACCCTAGGCGATGCTATGAAAGTTTCCGCTATTCCGGTTTATCAAGATTTAGCTCGTCGTATTGGACTTGAACTCATGTCTAAG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</si>
  <si>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OXA-382</t>
  </si>
  <si>
    <t>KJ135345</t>
  </si>
  <si>
    <t>ATGAACATTAAAGCACTCTTACTTATAACAAGCGCTATTTTTATTTCAGCCTGCTCACCTTATATAGTGACTGCTAATCCAAATCACAGCGCTTCAAAAA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GCTTGAACTCATGTCTAATGAAGTGAAGCGTGTTGGTTATGGCAATGCAGATATCGGTACCCAAGTCGATAATTTTTGGCTGGTGGGTCCTTTAAAAATTACTCCTCAGCAAGAGGCACAATTTA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</si>
  <si>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OXA-388</t>
  </si>
  <si>
    <t>KJ135343</t>
  </si>
  <si>
    <t>ATGAACATTCAAGCACTCTTACTTATAACAAGCGCTATTTTTATTTCAGCCTGCTCACCTTATATAGTGACTGCTAATCCAAATCACAGTGCTTCAAAATCTGATGAAAAAGCAGAGAAAATTAAATATTTATTTAACGAAGCACACACTACGGGTGTTTTAGTTATTCAACAAGGCCAAATTCAACAAAGCTATGGTAATGATCTTGCTCGTGCTTCGACCGAGTATGTACCTGCTTCGACCTTCAAAATGCTTAATGCTTTGATCGGCCTTGAGCACCATAAGGCAACCACTACAGAAGTATTTAAGTGGGACGGGCAAAAAAGGCTATTCCCAGAATGGGAAAAGA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CTTAGAACAATTAGGTATTTTATAG</t>
  </si>
  <si>
    <t>OXA-389</t>
  </si>
  <si>
    <t>KJ135346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</si>
  <si>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CAAGTGGGACGGGCAAAAAAGGCTATTCCCAAAATGGGAAAAGGACATGACCCTAGGCGATGCTATGAAAGCTTCCGCTATTCCGGTTTATCAAGATTTAGCTCGTCGTATTGGACTTGAACTCATGTCTAAGGAAGTGAAGCGTGTTGGTTATGGCAATGCAGATATCGGTACCCAAGTCGATAATTTTTGGCTGGTGGGTCCTTTAAAAATTACTCCTCAGCAAGAGGCACAATTTGCTTACAAGCTAGCTAATAAAACGCTTCCATTTAGCCAAAAAGTCCAAGATAAAGTGCAATCCATGTTATTCATAGAAGAAAAGAATGGAAATAAAATATACGCAAAAAGTGGTTGGGGATGGGATGTAGACCCACAAGTGGGTTGGTTAACTGGATGGGTTGTTCAGCCTCAAGGAAATATTGTAGCGTTCTCCCTTAACTTAGAAATGAAAAAAGGAATACCTAGCTCTGTTCGAAAAGAGATTACTTATAAAAGCTTAGAACAATTAGGTATTTTATAG</t>
  </si>
  <si>
    <t>OXY</t>
  </si>
  <si>
    <t>OXY-1-1</t>
  </si>
  <si>
    <t>Z30177</t>
  </si>
  <si>
    <t>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CCGGAGATTACGGCACCACCAACGATATCGCGGTGATCTGGCCGGAAAATCATGCCCCGCTGGTGCTGGTGACCTATTTTACCCAGCCGCAGCAGGATGCGAAAAGCCGCAAAGAGGTGTTAGCCGCGGCGGCAAAAATCGTCACCGAAGGGCTTTAA</t>
  </si>
  <si>
    <t>OXY-1-2</t>
  </si>
  <si>
    <t>AJ871864</t>
  </si>
  <si>
    <t>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AACGTGGCTAAAAGGCAATACCACCGGCGGGCAAAGCATTCGCGCAGGCCTGCCCGCAAGCTGGGTGGTCGGGGATAAAACCGGCGGCGGAGATTACGGCACCACCAACGATATCGCGGTGATCTGGCCCGAAAATCATGCCCCGCTGGTGCTGGTGACCTATTTTACCCAGCCGCAGCAGGATGCGAAAAGCCGCAAAGAGGTGTTAGCCGCGGCGGCAAAAATCGTCACCGAAGGGCTTTAA</t>
  </si>
  <si>
    <t>OXY-1-3</t>
  </si>
  <si>
    <t>AY077482</t>
  </si>
  <si>
    <t>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GCGGAGATTACGGCACCACCAACGATATCGCGGTGATCTGGCCGGAAAATCATGCCCCGCTGGTGCTGGTGACCTATTTTACCCAGCCGCAGCAGGATGCGAAAAGCCGCAAAGAGGTGTTAGCCGCGGCGGCAAAAATCGTCACCGAAGGGCTTTAA</t>
  </si>
  <si>
    <t>OXY-1-4</t>
  </si>
  <si>
    <t>AY077483</t>
  </si>
  <si>
    <t>ATGTTGAAAAGTTCGTGGCGTAAAACCGCCCTGATG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TGGTCGGGGATAAAACCGGCGCCGGAGATTACGGCACCACCAACGATATCGCGGTGATCTGGCCGGAAAATCATGCCCCGCTGGTGCTGGTGACCTATTTTACCCAGCCGCAGCAGGATGCGAAAAGCCGCAAAGAGGTGTTAGCCGCGGCGGCAAAAATCGTCACCGAAGGGCTTTAA</t>
  </si>
  <si>
    <t>OXY-1-6</t>
  </si>
  <si>
    <t>Y17715</t>
  </si>
  <si>
    <t>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CCGGAGATTACGGCACCACCAACGATATTGCGGTGATCTGGCCGGAAAATCATGCCCCGCTGGTGCCGGTGACCTATTTTACCCAGCCGCAGCAAGATGCGAAAAGCCGCAAAAAGGTGTTAGCCGCGGCGGCAAAAATCGTCACCGAAGGGCTTTAA</t>
  </si>
  <si>
    <t>OXY-2-1</t>
  </si>
  <si>
    <t>AJ871866</t>
  </si>
  <si>
    <t>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A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t>
  </si>
  <si>
    <t>OXY-2-2</t>
  </si>
  <si>
    <t>AJ871867</t>
  </si>
  <si>
    <t>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GATGCGCTGGGCGAACAGCAACGCGCCCAGTTAGTCACCTGGCTGAAAGGCAATACCACCGGCGGGCAAAGCATTCGCGCGGGCCTGCCTGAAAGCTGGGTGGTCGGCGATAAAACCGGCGCCGGAGATTACGGCACCACCAATGATATTGCGGTTATCTGGCCGGAAGATCACGCTCCGCTGATATTAGTCACCTACTTTACCCAGCCGCAGCAGGATGCGAAAAACCGCAAAGAGGTGTTAGCCGCAGCGGCAAAAATCGTGACCGAAGGGCTTTAA</t>
  </si>
  <si>
    <t>OXY-2-3</t>
  </si>
  <si>
    <t>AY077488</t>
  </si>
  <si>
    <t>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GCGGAGATTACGGCACCACCAATGATATTGCGGTTATCTGGCCGGAAGATCACGCTCCGCTGGTATTAGTCACCTACTTTACCCAGCCGCAGCAGGATGCGAAAAACCGCAAAGAGGTGTTAGCCGCAGCGGCAAAAATCGTGACCGAAGGGCTTTAA</t>
  </si>
  <si>
    <t>OXY-2-6</t>
  </si>
  <si>
    <t>AY077485</t>
  </si>
  <si>
    <t>ATGATAAAAAGTTCGTGGCGTAAAATTGCAATGCTAGCCGCCGCCGTTCCGCTGCTGCTGGCGAGCA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t>
  </si>
  <si>
    <t>OXY-2-7</t>
  </si>
  <si>
    <t>Z49084</t>
  </si>
  <si>
    <t>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t>
  </si>
  <si>
    <t>OXY-2-8</t>
  </si>
  <si>
    <t>AY055205</t>
  </si>
  <si>
    <t>ATGATAAAAAGTTCGTGGCGTAAAATTGCAATGCTAGCCGCCGCCGTTCCGCTGCTGCTGGCGAGCA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AATGCGCTGGGCGAACAGCAACGCGCCCAGTTAGTCACCTGGCTGAAAGGCAATACCACCGGCGGGCAAAGCATTCGCGCGGGCCTGCCTGAAAGCTGGGTGGTCGGCGATAAAACCGGCGCCGGAGATTACGGCACCACCAATGATATTGCGGTTATCTGGCCGGAAAATCACGCTCCGCTGGTATTAGTCACCTACTTTACCCAGCCGCAGCAGGATGCGAAAAACCGCAAGGAGGTGTTAGCCGCAGCGGCAAAAATCGTGACCGAAGGGCTTTAA</t>
  </si>
  <si>
    <t>OXY-2-9</t>
  </si>
  <si>
    <t>FJ785625</t>
  </si>
  <si>
    <t>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ACCGGAGATTACGGCACCACCAATGATATTGCGGTTATCTGGCCGGAAGATCACGCTCCGCTGGTATTAGTCACCTACTTTACCCAGCCGCAGCAGGATGCGAAAAACCGCAAAGAGGTGTTAGCCGCAGCGGCAAAAATCGTGACCGAAGGGCTTTAA</t>
  </si>
  <si>
    <t>OXY-3-1</t>
  </si>
  <si>
    <t>AF491278</t>
  </si>
  <si>
    <t>ATGATTAAAACTTCGTGGCGTAAAAGCGCCCTGATTGCCGCCGCCCTGCCTTTATTGCTCTGTAGCAGTTCATTATGGGCCAATGCTATTCAGCAGAAGCTGGCCGATTTGGAAAAAAGTACCGGCGGGCGACTGGGCGTCGCGCTGATTGACACCACAGATAACTCTCAAATTCTATATCGCGGTGACGAGCGTTTTGCTATGTGCAGTACCGGTAAAGTGATGGCTGCCGCCGCGGTGTTAAAACAGAGCGAAAGCAATAAAGATGTGGTGAATAAAAGGCTGGAGATTAAAGCATCGGATCTGGTGGTCTGGAGCCCGGTGACTGAAAAACATCTGCAGAGCGGAATGACGTTGGCGGAATTAAGCGCCGCCGCGCTGCAATATAGCGACAATACCGCGATGAATAAGATGATTGGTTATCTTGGCGGACCGGAAAAAGTGACCGCCTTCGCCCGCAGTATCGGCGATGTCACTTTTCGTCTCGATCGTACGGAGCCTGCACTAAACACCGCGATCCCGGGTGACGAACGCGATACCACCACGCCGCTGGCGATGGCCGAAAGCCTGCACAAGCTGACGCTGGGTAATGCGCTGGGTGAACAACAGCGCGCACAGTTAGTGACATGGTTGAAAGGCAACACCACCGGCGGGCAGAGTATTCGTGCGGGGCTGCCTGCAAGCTGGGTCGTGGGAGATAAAACCGGAGCTGGTGATTACGGCACCACCAATGATATCGCCGTTATCTGGCCGGAAAATCATGCTCCGCTGGTATTAGTCACTTATTTCACCCAACCGCTGCAGGATGCGAAAAGCCGCAAAGATGTGCTAGCCGCAGCGGCAAAAATCGTGACCGAAGGGCTTTAA</t>
  </si>
  <si>
    <t>OXY-4-1</t>
  </si>
  <si>
    <t>AY077481</t>
  </si>
  <si>
    <t>ATGTTGAAAAGTTCGTGGCGTAAAAGCGCCCTGATGGCCGCCGCCGTTCCGCTACTGCTGGCGAGCGGTTCATTATGGGCCAGTGCCGATACTCTCCAGCAGAAGCTGGCTGATTTAGAAAAACGTTCCGGCGGTCGGCTGGGCGTGGCGCTGATTAACACGGCAGATGATTCGCAGACCCTCTATCGCGGCGACGAACGTTTTGCCATGTGCAGCACCGGTAAAGTGATGGCCGCCGCCGCGGTGTTAAAACAGAGCGAAAGCCATCCCGATGTGGTGAATAAAAGGCTGGAGATTAAAAAATCGGATTTAGTGGTCTGGAGCCCGATTACCGAAAAACATCTGCAAAGCGGAATGACCCTGGCGGAACTCAGCGCTGCGGCGCTGCAGTATAGCGACAATACCGCGATGAATAAGATTATCGGTTACCTTGGCGGGCCGGAAAAAGTCACCGCATTCGCCCAGAGCATCGGTGACGTTACTTTTCGTCTCGATCGGATGGAGCCGGCGCTGAACAGCGCGATTCCCGGTGATAAGCGCGATACCACCACCCCATTGGCGATGGCCGAAAGTCTGCGTAAGCTGACGCTGGGCAATGCGCTGGGCGAACAGCAGCGCGCCCAGTTAGTGACATGGCTGAAAGGCAATACCACCGGCGGGCAAAGCATTCGTGCAGGCCTGCCCGCAAGCTGGGCGGTCGGGGATAAAACCGGCGGCGGAGATTACGGCACCACCAACGATATCGCGGTGATCTGGCCGGAAAATCATGCTCCGCTGGTGCTAGTGACCTATTTTACCCAACCGCAGCAGGATGCGAAAAGCCGCAAAGAGGTGCTAGCCGCGGCGGCGAAAATCGTGACCGAAGGGCTTTAA</t>
  </si>
  <si>
    <t>OXY-5-1</t>
  </si>
  <si>
    <t>AJ871868</t>
  </si>
  <si>
    <t>ATGTTGAAAAGTTCGTGGCGTAAAACCGCCCTGATGGCCGCCGCCGTTCCGCTGCTGCTGGCGAGCGGTTCATTATGGGCCAGTGCCGATGCTATCCAGCAAAAGCTGGCTGATTTAGAAAAACATTCCGGCGGTCGGCTGGGCGTAGCGCTGATTAATACGGCAGATGATTCGCAAACCCTCTATCGCGGCGATGAACGGTTTGCCATGTGCAGCACCGGTAAAGTGATGGCCGCCGCCGCGGTGTTAAAACAGAGCGAAAGCAATCCAGAGGTAGTGAATAAAAGGCTGGAGATTAAAAAAGCGGATTTAGTAGTCTGGAGCCCGATTACCGAAAAACATCTGCAAAGCGGAATGACCCTGGCGGAACTCAGCGCGGCGGCGCTGCAGTACAGCGACAATACCGCGATGAATAAGATTATCGGTTACCTTGGCGGGCCGGAAAAAGTCACCGCATTCGCCCAGAGTATCGGTGACGTTACTTTTCGTCTCGATCGCATGGAGCCGGCGCTGAACAGCGCGATTCCCGGCGATAAGCGCGATACCACCACCCCGTTGGCGATGGCCGAAAGCCTGCGCAAGCTGACGCTGGGCAATGCGCTGGGCGAACAGCAGCGCGCCCAGTTAGTGACGTGGCTAAAAGGCAATACCACCGGCGGGCAAAGCATTCGCGCAGGCCTGCCCGCAAGCTGGGCGGTCGGGGATAAAACCGGCGCCGGAGATTACGGCACCACCAACGATATTGCGGTGATCTGGCCGGAAAATCATGCCCCGCTGGTGCTGGTGACCTATTTTACCCAGCCGCAGCAGGATGCGAAAAGCCGCAAAGAGGTGTTAGCCGCGGCGGCAAAAATCGTCACCGAAGGGCTTTAA</t>
  </si>
  <si>
    <t>OXY-5-2</t>
  </si>
  <si>
    <t>AJ871871</t>
  </si>
  <si>
    <t>ATGTTGAAAAGTTCGTGGCGTAAAACCGCCCTGATGGCCGCCGCCGTTCCGCTGCTGCTGGCGAGCGGTTCATTATGGGCCAGTGCCGATGCTATCCAGCAAAAGCTGGCTGATTTAGAAAAACGTTCCGGCGGTCGGCTGGGCGTAGCGCTGATTAACACGGCAGATGATTCGCAAACCCTCTATCGCGGCGATGAACGGTTTGCCATGTGCAGCACCGGTAAAGTGATGGCCGCCGCCGCGGTGTTAAAACAGAGCGAAAGCAATCCAGAGGTAGTGAATAAAAGGCTGGAGATTAAAAAAGCGGATTTAGTAGTCTGGAGCCCGATTACCGAAAAACATCTGCAAAGCGGAATGACCCTGGCGGAACTCAGCGCGGCGGCGCTGCAGTACAGCGACAATACCGCGATGAATAAGATTATCGGTTACCTTGGCGGGCCGGAAAAAGTCACCGCATTCGCCCTGAGTATCGGTGACGTTACTTTTCGTCTCGATCGCATGGAGCCGGCGCTGAACAGCGCGATTCCCGGCGATAAGCGCGATACCACCACCCCGTTGGCGATGGCCGAAAGCCTGCGCAAGCTGACGCTGGGCAATGCGCTGGGCGAACAGCAGCGCGCCCAGTTAGTGACGTGGCTAAAAGGCAATACCACCGGCGGGCAAAGCATTCGCGCAGGCCTGCCCGCAAGCTGGGCGGTCGGGGATAAAACCGGCGCCGGAGATTACGGCACCACCAACGATATCGCGGTGATCTGGCCGGAAAATCATGCCCCGCTGGTGCTGGTGACCTATTTTACCCAGCCGCAGCAGGATGCGAAAAGCCGCAAAGAGGTGTTAGCCGCGGCGGCAAAAATCGTCACCGAAGGGCTTTAA</t>
  </si>
  <si>
    <t>OXY-6-1</t>
  </si>
  <si>
    <t>AJ871873</t>
  </si>
  <si>
    <t>ATGTTGAAAAGTTCGTGGCGTAAAAGCGCCCTGATGGCCGCCGCCGCCGTTCCGCTGCTGCTGGCGAGCGGTTCATTATGGGCCAGTGCCGATGCTATCCAGCAAAAGCTGGCTG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t>
  </si>
  <si>
    <t>OXY-6-2</t>
  </si>
  <si>
    <t>AJ871875</t>
  </si>
  <si>
    <t>ATGTTGAAAAGTTCGTGGCGTAAAAGCGCCCTGATGGCCGCCGCCGTTCCGCTGCTGCTGGCGAGCGGTTCATTATGGGCCAGTGCCGATGCTATCCAGCAAAAGCTGGCTG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t>
  </si>
  <si>
    <t>OXY-6-3</t>
  </si>
  <si>
    <t>AJ871876</t>
  </si>
  <si>
    <t>ATGTTGAAAAGTTCGTGGCGTAAAAGCGCCCTGATGGCCGCCGCCGCCGTTCCGCTGCTGCTGGCGAGCGGTTCATTATGGGCCAGTGCCGATGCTATCCAGCAAAAGCTGGCTGATTTAGAAAAACGGTCCGGTGGCCGGCTGGGCGTGGCGCTGATTAACACGACGGATGATTCGCAAACCCTTTATCGCGGCGAT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TCCCGGCGATAAGCGCGATACCACCACT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t>
  </si>
  <si>
    <t>OXY-6-4</t>
  </si>
  <si>
    <t>AJ871877</t>
  </si>
  <si>
    <t>ATGTTGAAAAGTTCGTGGCGTAAAAGCGCCCTGATGGCCGCCGCCGCCGTTCCGCTGCTGCTGGCGAGCGGTTCATTATGGGCCAGTGCCGATGCTATCCAGCAAAAGCTGGCTA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t>
  </si>
  <si>
    <t>PER</t>
  </si>
  <si>
    <t>PER-2</t>
  </si>
  <si>
    <t>X93314</t>
  </si>
  <si>
    <t>ATGAATGTCATCACAAAATGTGTTTTCACCGCTTCTGCTCTGCTGATGCTTGGCTTAAGTTCATTTGTAGTATCAGCCCAATCCCCTTTGTTAAAAGAGCAGATTGAAACCATAGTGACGGGTAAAAAGGCCACTGTAGGTGTAGCAGTGTGGGGGCCTGACGATCTGGAACCTTTGTTGCTGAATCCATTTGAAAAGTTTCCGATGCAAAGTGTGTTTAAACTGCATTTAGCTATGTTAGTTCTGCATCAGGTCGATCAGGGGAAACTGGATTTAAATCAGTCTGTTACTGTTAATCGTGCTGCAGTATTACAAAATACCTGGTCGCCAATGATGAAAGATCATCAGGGCGATGAATTTACTGTTGCAGTACAGCAGTTACTGCAGTATTCGGTGTCACACAGCGACAATGTGGCCTGCGATTTGTTATTTGAACTGGTGGGCGGGCCGCAAGCTTTGCATGCTTATATCCAGTCTTTAGGCGTTAAAGAAGCTGCCGTGGTAGCAAATGAAGCGCAAATGCATGCGGATGATCAGGTGCAATATCAAAACTGGACGTCGATGAAAGCCGCAGCACAAGTTCTGCAAAAGTTTGAACAGAAAAAGCAGTTGTCTGAAACCTCTCAGGCCTTGTTATGGAAATGGATGGTTGAAACCACCACAGGACCACAGCGGTTAAAAGGCTTGTTACCTGCTGGTACTATAGTGGCGCATAAAACCGGTACTTCGGGCGTCAGAGCAGGAAAAACTGCGGCGACTAATGATGCGGGCGTCATTATGTTGCCTGATGGACGGCCTTTATTGGTGGCGGTATTTGTCAAGGATTCGGCTGAATCAGAACGAACCAATGAAGCTATTATTGCGCAGGTTGCGCAAGCGGCTTATCAGTTTGAGCTGAAAAAACTCTCTGCAGTGAGTCCGGATTGA</t>
  </si>
  <si>
    <t>PER-3</t>
  </si>
  <si>
    <t>AY740681</t>
  </si>
  <si>
    <t>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T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t>
  </si>
  <si>
    <t>PER-4</t>
  </si>
  <si>
    <t>EU748544</t>
  </si>
  <si>
    <t>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C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t>
  </si>
  <si>
    <t>PER-5</t>
  </si>
  <si>
    <t>FJ627180</t>
  </si>
  <si>
    <t>ATGAATGTCATTATAAAAGCTGTAGTTACTGCCTCGACGCTACTGATGGTATCTTTTAGTTCATTCGAAACCTCAGCGCAATCCCCACTGTTAAAAGG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</t>
  </si>
  <si>
    <t>PER-6</t>
  </si>
  <si>
    <t>GQ396303</t>
  </si>
  <si>
    <t>ATGAATGTCATCGCAAAAGGTGTTTTTACTACTACAGCTCTGCTGATGTTGAGTTTAAGTTCATGGGTCGTCTCTGCCCAATCCCCGCTGTTAAAAGAGCAAATTGAGACCATAGTGACAGGTAAAAAAGCCACTGTAGGTGTTGCCGTATGGGGCCCTGATGATCTGGAGCCTTTGCTGGTTAATCCTTTTGAGAAATTCCCGATGCAAAGCGTATTTAAGATGCATTTAGCCATGCTGGTTCTGCATCAGGTGGATCAGGGCAAACTGGATTTAAATAAAACTGTTGCTGTTAATCGTGCTGCAGTATTACAAAATACCTGGTCGCCTATGATGAAAGATCATCAAGGCGATGAATTTACCGTTACTGTGCAGCAGTTGCTGCAGTATTCGGTGTCGCACAGTGATAACGTGGCCTGTGATTTATTGTTCGAACTGGTTGGAGGGCCTGCAGCTCTGCATGCTTACATTCAGTCTTTAGGTATTAAAGAAACTGAAGTGGTAGCAAATGAAGCACAAATGCATGCTGATGATCAGGTGCAATATAAAAACTGGACCTCGATGAAAGCAGCAGCGCAACTTTTGCGAAAGTTTGAACAAAAAAAGCAGTTGTCTGAAACCTCTCAGGCTTTATTGTGGAAGTGGATGGTGGAAACCACCACAGGACCACAGCGGTTAAAAGGCCTGTTACCTGCCGGAACTGTAGTAGCGCATAAAACCGGTACGTCCGGTGTCAGAGCAGGAAAAACGGCGGCGACCAATGATATAGGCGTCATTATGTTGCCTGATGGGCGGCCTTTATTGGTGGCGGTATTTGTCAAAGATTCCGCCGAATCAGCAAGAACCAATGAAGCCATTATCGCGCAGGTGGCTCAAGCTGCTTATCAGTTTGAGCTGAAAAAACTCTCCGCAGTAAGTCCGGATTAA</t>
  </si>
  <si>
    <t>PER-7</t>
  </si>
  <si>
    <t>HQ713678</t>
  </si>
  <si>
    <t>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CAGTTTAGTGTTCCAGTGCAGCAACTGCTGCAATACTCGGTCTCGCACAGCGATAACGTGGCCTGTGATTTGTTATTTGAACTGGTTGGTGGACCAGCTGCTTTGCATGACTATATCCAGTCTATGGGTATAAAGGAGACCGCTGTGGTCGCAAATGAAGCGCAGATGCACGCCGATGATCAGGTGCAGTATCAAAACTGGACCTCGATGAAGGGGGCCGCAGAGATCCTGAAAAAGTTTGAGCAAAAAACACAGCTGTCTGAAACCTCGCAGGCTTTGTTATGGAAGTGGATGGTCGAAACCACCACAGGACCAGAGCGGTTAAAAGGTTTGTTACCAGCTGGTACTGTGGTCGCACATAAAACTGGTACTTCGGGTGTCAGAGCCGGGAAAACTGCGGCCACTAATGATTTAGGTATCATTCTGTTGCCTGATGGACGGCCCTTGCTGGTTGCTGTTTTTGTGAAAGACTCAGCCGAGTCAAGCCGAACCAATGAAGCTATCATTGCGCAGGTTGCTCAGGCTGCGTATCAATTTGAATTGAAAAAGCTTTCTGCCCTAAGCCCAAATTAA</t>
  </si>
  <si>
    <t>PLA</t>
  </si>
  <si>
    <t>PLA-2a</t>
  </si>
  <si>
    <t>AY307385</t>
  </si>
  <si>
    <t>PME</t>
  </si>
  <si>
    <t>PME-1</t>
  </si>
  <si>
    <t>HQ541434</t>
  </si>
  <si>
    <t>ATGTTCCTTTACTTCACACAGATCCGCGCATGGCCGCTGGCCGCATTGCTGCTGTTTATGCTGGCCGCATGCGCTGGCGCGCCGCGCGCTCCCGATGACGCAACCGATACCGCAAGCGATGCGCTGGCGGCACTGGAACTGCGCAACGGCGGGCGTCTGGGCGTGTTCGCGCTGGATGCCGGCAGTGGCCGCAGTCTGGGCTGGCGCGAAGACGAGCGCTTCGGCATGTGCTCGACATTCAAGCTGCTGCTGGCGGCCACGGTGCTGGATGCGGCACGGCAGGGCCGGCTCGACGGCACCGCACCGATCCACTTCAGCGATGACGATCTGGTGCCGCATTCACCGGTGCTGCGCGAACACTTGGCCCTCGGCAGCAGCACGCTGACCGCACCCGAACTGGCCCGCGCCACCCAGCTGACCAGCGACAACGCCGCCGCCAATCTGCTGATCCGCAAGTTGGGCGGGCCGGAAGCCGTCACCGCACTCTGGCGCGCCAGTGGCGATGAAGTGAGCCGGCTGGACCGGCTGGAGCCAGACATGAATCTGCTGCCGCCCGGCGACCTGCGCGACAGCACCTCGCCGCGCGCGATGGCGCAGCACGTGGCCCGTCTGTTCACCTCCGAGATGCTCGTACCCGAAGACCGTGAACGCCTGCGCGAATGGATGGTTGAAACCGGCACCGGCCTTGCCCGCCTGCGCGCCGCCACGCCACCGCACTGGCAGGCCGGCGACAAGACCGGTTCTGCAATCGCGCCGCTGATGCCGAACAAGACCCACGATGTCGCGGTGTTCTGGCCGCCGGGCCGGGCGCCGGTCATCGTCGCCGCGTATTACGAATCCGATGCCCACCATGCCGGCAGGATCCGCGCGCAGGACGAGGCCGTGCTGGCGCAGGTCGGGCGTATTGCGGTGGCCTGGGCGGGCGATTGA</t>
  </si>
  <si>
    <t>POM</t>
  </si>
  <si>
    <t>POM-1</t>
  </si>
  <si>
    <t>EU315252</t>
  </si>
  <si>
    <t>GTGCGTACCCTGACCACCCTCGGCCTTGCCCTGCTGCTGGCCCAACCCGCCGTGGCCGCCCAGGCCGTCCTGCCGCAACTGCAGCCCTACACCGCCCCGGCCGCCTGGCTGACCCCGGTGGCACCGCTGCGCATCGCCGACAACACCTGGCACATCGGCACCGCCAGCATCACCGCGCTGCTGGTGAAGACGCCGGAAGGCGCCGTGCTGCTGGACGGCGGCATGCCCCAGGTGGCCGACCACCTGCTGGCCAACATGCGCGAGCTGGGTGTGGCGCCGGGCGACCTCAAGCTGATCCTGCACAGCCACGCCCACATCGATCACGTGGGCCCGCTGGCCGCCATCAAGAAGGCCACCGGCGCGCAACTGGTGAGCAACGCCGAATCGGCCGTGCTGCTGCAGCGCGGCGACAGCCAGGACATCCACTTCGGCGACGACATGGTCTTCGCCCCGGTGCAGGTGGACCGCCTGGTGCAGGACGGCGAAACCGTGGAGCTGGGCGGCATGACCTTCACCGCCCACTTCACCCCCGGGCACACCCCCGGCAGCCTGAGCTGGACCTGGACCGACCGCCGCGACGGCAAGCCCCTGCGCATCGCCTATAGCGACAGCCTGAGCGCCCCCGGCTACAGCCTGTGGATGAACCCGCGCTTCCCGAAGATCGCCGAGGCCTTCCGCAGCGGCTTCGCCGCCGTCCGCGCCCTGCCCTGCGACCTGCTGATCACCCCCCACGCCGAGGCTAGCGGCTGGGACTACACCAACGCCGAACACCCCAACCCGTCACCCATGAGCTGCAAGGCCTACGCCGACAAGGCCGAGGCCGCCTTCGACGCGCAACTGAAGAAGCAGCGCGGCGGCTGA</t>
  </si>
  <si>
    <t>RAHN</t>
  </si>
  <si>
    <t>RAHN-1</t>
  </si>
  <si>
    <t>GU645205</t>
  </si>
  <si>
    <t>ATGATGAAAAATACCCTGCGTAAAACAGCACTGATGGCGGCGGCTGTAGTGCCAATGCTCGCATTCAGTGCGGCGTCCTGGGCGCAAACAGCGACGAAAATGACGTCAGTTCAGCAACAGCTGACGGCGCTGGAAAAAGAAAGCGGCGGGCGTCTGGGCGTGATGCTGATTGATACGGCGGACAACTCGCAAATTGCTTATCGTGCGGATGAACGTTTTGCGATGTGCAGCACCAGTAAGTTCATGGCGGCTTCGGCGATCCTGAAAGAGAGTGAAGTTAAGAAGAATCTGCTTACTCAGCATGTTGCGCTGAAACAATCGGATCTGGTGAATTACAACCCGATTACCGAAAAGCATCTTAACGATGGCATGACGATTGGTGAGCTGGCCGCGGCGGCCTTGCAGTACAGTGATAACGCCGCCATGAATAAGCTTATCGAGCATCTCGGCGGGCCACATAAGGTCACGGATTATGCACGTACGCTGGGTGACAAAACGTTCCGTCTGGACCGCACCGAACCGACGCTGAACACCGCGATCCCGGGCGATGACCGTGATACCACGTCACCGCGTGCAATGGCCCTGAGCCTGCAACATGCCACGCTGGGCTCCGCGCTGGCTGAACCGCAGCGCGCACAACTGGTGGAATGGATGAAGGGTAACACCACCGGCGCGATGAGCATCCGCGCAGGTTTACCGGCGACCTGGGTTGTTGGCGATAAAACCGGCAGCGGCGATTACGGCACCACCAATGATATCGCGGTGATCTGGCCGGAAAATAAAGCGCCGCTGGTGCTGGTGACGTATTTCACCCAACCGGAAAAAGATGCAAAATCCCGTCGTGATGTGCTGGCAAGTGCGGCGAAGATTGTGACGCAGGGTTATTGA</t>
  </si>
  <si>
    <t>RAHN-2</t>
  </si>
  <si>
    <t>GU584931</t>
  </si>
  <si>
    <t>CAATTCCCAGATTGCTTACCGCGCTGATGAACGTTTTGCCATGTGCAGCACCAGCAAGTTCATGGCCGCGTCAGCCATTCTTAAACAGAGCGAAACGCAAACGGAGTTGCTGAACCGCCGCGTCAGCCTCAAAAAATCTGATCTGGTAAATTATAACCCGATCACCGAAAAGCATCTCGATACCGGCATGACGGTAGGCGAACTGGCTGCCGCCGCCTTGCAGTACAGCGATAATACCGCCATGAATAAACTGATTGAGCAGCTTGGTGGCCCGCAGAAAGTCACGGAATACGCCCGTACGCTCGGCGATAAAACGTTCCGTCTGGACCGCACTGAACCAACGCTGAACACCGCCATTCCGGGGGATGACCGCGACACCACTTCACCGCGTGCGATGGCTCTGAGTCTGCAACACGTCACGCTGGGCAGCGCGCTGGCTGAACCGCAACGCGCGCAACTGGTGGAATGGATGAAAGGCAACACGACCGGCGCGATGAGTATCCGTGCGGGGCTGCCTGCGACCTGGGTGGTCGGCGATAAAACCGGCAGCGGCGATTACGGCACAACCAATGATATTGCGGTGATCTGGCCGGATAATAAGGCACCACTGATCCTGATTACCTATTTCACCCAGCCACAGAAAGACGCTAAATCC</t>
  </si>
  <si>
    <t>ROB</t>
  </si>
  <si>
    <t>ROB-1</t>
  </si>
  <si>
    <t>AF022114</t>
  </si>
  <si>
    <t>ATGTTAAATAAGTTAAAAATCGGCACATTATTATTGCTGACATTAACGGCTTGTTCGCCCAATTCTGTTCATTCGGTAACGTCTAATCCGCAGCCTGCTAGTGCGCCTGTGCAACAATCAGCCACACAAGCCACCTTTCAACAGACTTTGGCGAATTTGGAACAGCAGTATCAAGCCCGCATTGGCGTTTATGTATGGGATACAGAAACGGGACATTCTTTGTCTTATCGTGCAGATGAACGCTTTGCTTATGCGTCCACTTTCAAGGCGTTGTTGGCTGGGGCGGTGTTGCAATCGCTGCCTGAAAAAGATTTAAATCGTACCATTTCATATAGCCAAAAAGATTTGGTTAGTTATTCTCCCGAAACCCAAAAATACGTTGGCAAAGGCATGACGATTGCCCAATTATGTGAAGCAGCCGTGCGGTTTAGCGACAACAGCGCGACCAATTTGCTGCTCAAAGAATTGGGTGGCGTGGAACAATATCAACGTATTTTGCGACAATTAGGCGATAACGTAACCCATACCAATCGGCTAGAACCCGATTTAAATCAAGCCAAACCCAACGATATTCGTGATACGAGTACACCCAAACAAATGGCGATGAATTTAAATGCGTATTTATTGGGCAACACATTAACCGAATCGCAAAAAACGATTTTGTGGAATTGGTTGGACAATAACGCAACAGGCAATCCATTGATTCGCGCTGCTACGCCAACATCGTGGAAAGTGTACGATAAAAGCGGGGCGGGTAAATATGGTGTACGCAATGATATTGCGGTGGTTCGCATACCAAATCGCAAACCGATTGTGATGGCAATCATGAGTACGCAATTTACCGAAGAAGCCAAATTCAACAATAAATTAGTAGAAGATGCAGCAAAGCAAGTATTTCATACTTTACAGCTCAACTAA</t>
  </si>
  <si>
    <t>SED</t>
  </si>
  <si>
    <t>SED-1</t>
  </si>
  <si>
    <t>AF321608</t>
  </si>
  <si>
    <t>ATGCTTAAGGAACGGTTTCGCCAGACGGTATTTATCGCTGCCGCTGTTATGCCCTTCATTTTTAGTAGCACTTCACTGCATGCGCAGGCGACGTCAGACGTGCAGCAGGTTCAGAAAAAGCTGGCGGCGCTGGAAAAGCAATCTGGCGGACGCCTGGGCGTGGCGCTGATTAATACCGCGGATAATTCGCAGGTGCTGTACCGCGCAGACGAGCGTTTTGCGATGTGCAGCACCAGTAAGGTCATGACCGCCGCCGCGGTATTAAAACAGAGTGAAACCCATGACGGTATTTTGCAGCAAAAAATGACCATTAAAAAAGCCGATCTGACCAACTGGAATCCCGTAACAGAGAAATATGTGGGTAATACGATGACATTAGCTGAGCTAAGCGCAGCGACGTTACAGTACAGCGATAATACCGCCATGAATAAACTGCTGGCGCATCTTGGCGGCCCCGGCAACGTCACGGCGTTTGCACGTTCCATTGGCGACACGACGTTTCGTCTCGATCGCAAAGAGCCGGAATTAAACACCGCCATTCCCGGCGATGAGCGCGACACAACATCGCCGCTGGCCATGGCCAAAAGTCTGCGTAAACTCACGCTGGGCGACGCGCTGGCAGGGCCCCAGCGCGCGCAGCTTGTCGACTGGCTGAAAGGCAACACCACCGGAGGCCAGAGCATTCGTGCCGGCCTTCCTGCACACTGGGTGGTGGGCGATAAAACCGGGGCGGGTGATTACGGCACCACGAATGACATCGCAGTGATCTGGCCGGAAGACCGCGCCCCGCTGGTGCTGGTAACCTATTTCACACAGCCACAGCAGGATGCGAAATGGCGTAAAGATGTCCTGGCCGCGGCGGCGAAAATTGTGACGGAAGGAAAGTAA</t>
  </si>
  <si>
    <t>SFB</t>
  </si>
  <si>
    <t>SFB-1</t>
  </si>
  <si>
    <t>AY590119</t>
  </si>
  <si>
    <t>ATGATAAGTGCACCTTCATTTGCCCATGAAAACGAACAACAAACAGATCAAAGCAACACCGATGCAGTAAAAAAGCCACAGCAGCAACCCACTGAACTCTTCCTATCGCCTCTCGTGCCAGATGTGTATTTACACCAGTCATATAAACAGGTCAGCGGCTTTGGATTAGTTGAGTCTAATGGCTTAGTGGTGGTGCAAAACAAGCAGGCGTTTATTATTGATACTCCCTGGACAGATAGCGATACCGCCAAGCTTGTGGATTGGATTACCCAGCAAGGTTTAACCGTTACAGCCAGTATATCGACTCATTCACATCAAGACCGCGCAGGTGGAATTGGCTACCTTAACAGCCAAGGCATCGCCACTTGGGTGTCAGATAAAACCCAACGCCTATTAACCGCCAACAAACTCAGCACTGCAAGCCACACATTTAGAACTAAGCAACACACACTTCAGCAGCAACTCATTGAAGTGTATGATCTGGGCGCTGGCCACACGGTCGATAACCTGTTGGTGTGGCTGCCTAAGCAACAGATTTTATTCGGCGGCTGTTTAATAAAATCACTGAGTTCACGCACTCTTGGTTATACCGGTGAAGCAGACCTAGAGCAATGGCCGCTGACGGTGGCAAAAGTACAAGCACAATTTATTCAGGCAAAAATAGTCGTACCTGGGCATGGCAAAATAGGTGATACTTCACTGCTAAGCCATACCATAGACTTGTTAACACAGTAA</t>
  </si>
  <si>
    <t>SFC</t>
  </si>
  <si>
    <t>SFC-1</t>
  </si>
  <si>
    <t>AY354402</t>
  </si>
  <si>
    <t>ATGTCACGCACCGGTCGACTGTCTGTATTTTTCTCTGCCATATTTCCCCTGTTGACTCTGACTAATATGGCGGAGGCGGCGTCCCAACCCCCACAAGTAACAGTGGATAAATTGAAAAGATTGGAAAATGATTTTGGAGGGCGAATTGGGGTTTATGCTATTGATACTGGCTCAAATAAAACTTTTGGTTATAGAGCTAACGAGCGTTTTCCTCTCTGTAGTTCATTTAAAGGCTTCCTTGCTGCGGCAGTATTATCGAAAAGCCAGCAGCAAGAGGGCTTACTGAACCAGCGAATTCGCTATGACAATCGAGTTATGGAGCCTCATTCTCCTGTGACTGAAAAACAGATTACGACCGGCATGACAGTTGCCGAGTTGTCTGCTGCCACTCTGCAGTACAGTGATAATGGAGCCGCCAACCTGTTGCTCGAAAAGCTTATTGGTGGCCCTGAAGGAATGACGTCGTTTATGCGTTCCATTGGTGACAATGTATTTCGTCTGGACCGATGGGAACTGGAGTTGAATTCCGCCATTCCTGGTGATGATAGAGATACATCAACACCCAAAGCTGTTGCAGAAAGTATGCAAAAGCTGGCATTTGGAAATGTGCTTGGATTAACGGAGCGCCACCAACTGATGGATTGGTTTAAAGGGAATACAACAGGAGGAGCAAGAATACGTGCAAGCGTACCTGCAAACTGGGTGGTTGGAGACAAAACGGGTACTTGTGGTGTCTATGGTACAGCCAACGATTATGCAGTGATCTGGCCTGTAGGGCATGCGCCAATTGTTCTGGCTGTCTATACATCAAAACCAGACAAAAATTCCAAACACAGCGATGCTGTTATAGCAGATGCATCGCGCATTGTTCTTGAAAGCTTTAATATTGACGCATTACGTATGGCTACAGGAAAGTCTATCGGCTTCTAA</t>
  </si>
  <si>
    <t>SFH</t>
  </si>
  <si>
    <t>SFH-1</t>
  </si>
  <si>
    <t>AF197943</t>
  </si>
  <si>
    <t>ATGGCTTCTGAAAAAAACTTAACGCTTACCCATTTCAAAGGTCCGCTCTATATTGTAGAAGATAAGGAGTATGTACAGGAAAACTCAATGGTTTACATCGGCACCGATGGTATAACCATCATTGGTGCGACATGGACTCCTGAGACTGCTGAAACTCTTTATAAAGAAATACGGAAGGTCAGCCCCCTCCCCATAAACGAAGTCATTAATACCAATTACCATACTGATCGAGCTGGTGGAAATGCTTATTGGAAAACGCTTGGGGCAAAGATCGTGGCCACACAGATGACCTACGACCTGCAGAAAAGCCAGTGGGGAAGTATTGTAAACTTCACTCGACAAGGTAATAATAAATACCCAAATCTGGAGAAAAGTCTGCCGGATACTGTTTTTCCTGGAGACTTTAACTTGCAAAATGGCAGCATCCGCGCCATGTATTTAGGCGAAGCACATACTAAGGATGGTATCTTTGTGTACTTCCCAGCAGAGCGCGTTTTGTATGGGAACTGCATTCTCAAAGAAAATCTGGGTAATATGAGTTTTGCCAACAGAACTGAGTACCCAAAAACCTTGGAAAAACTTAAAGGACTTATCGAGCAGGGGGAGCTTAAAGTCGACTCGATCATTGCAGGGCATGATACTCCGATACATGACGTAGGCCTGATCGATCACTACCTTACACTGCTTGAGAAGGCGCCTAAGTAA</t>
  </si>
  <si>
    <t>SFO</t>
  </si>
  <si>
    <t>SFO-1</t>
  </si>
  <si>
    <t>AB003148</t>
  </si>
  <si>
    <t>ATGGTTAAAAATACATTACGTCAAACCACCCTGATGGTCGCTACGGTTATGCCGCTGCTGTTCGGTAGCGCACCATTATGGGCTCAATCCGCTAATGCCAAAGCGAATATTCAGCAGCAACTGTCCGAGCTCGAGAAAAACTCCGGTGGCCGCCTTGGCGTGGCGCTGATCGATACCGCCGATAATTCGCAGATCCTGTATCGTGGGGATGAACGTTTTCCCATGTGTAGCACTAGCAAGGTGATGGCGGTGTCGGCGTTGTTAAAACAGAGCGAGATGGATAAAAATCTTTTGGCTAAGCGGATGGAAATCAAACAATCCGATCTGGTCAACTACAACCCGATCGCCGAAAAACACCTGGATACCGGGATGACCCTTGCAGAGCTCAGTGCCGCCGCCATCCAGTACAGTGACAACACGGCGATGAACAAGATCCTTGAGCATCTTGGCGGCCCGGCAAAAGTGACAGAGTATGCGCGTACTATTGGTGATAAAACCTTTCGTCTCGATCGTACCGAGCCTACTTTAAATACTGCCATTCCCAGCGATAAGCGTGACACTACCTCGCCGCTGGCGATGGCAAAAAGCCTGCAAACCCTAACTTTGGGCAAGGCGCTGGGTGAACCACAGCGTGCTCAACTGGTTGAATGGATGAAGGGGAACACTACCGGCGGAGCCAGCATTCGCGCAGGTCTGCCAGCCACGTGGGTGGTCGGTGATAAAACCGGCAGTGGTGATTACGGTACCACTAACGATATCGCCGTGATTTGGCCAGCGAACCACGCACCGTTGGTGTTGGTAACCTATTTCACTCAGCCACAGCAGAATGCAGAAGCCCGCAAAGACGTGTTGGCTGCTGCCGCTAAAATTGTCACCGAAGGGCTTTGA</t>
  </si>
  <si>
    <t>SHV</t>
  </si>
  <si>
    <t>SHV-1</t>
  </si>
  <si>
    <t>AF148850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</si>
  <si>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</si>
  <si>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SHV-2</t>
  </si>
  <si>
    <t>AF148851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</si>
  <si>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CCGAGCGAAATCAGCAAATCGCCGGGATCGGCGCGGCGCTGATCGAGCACTGGCAACGCTAA</t>
  </si>
  <si>
    <t>SHV-2A</t>
  </si>
  <si>
    <t>X98102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</si>
  <si>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TTCCGTGCTGCCGGCGGGCTGGTTTATCGCCGATAAGACCGGAGCTAGCGAGCGGGGTGCGCGCGGGATTGTCGCCCTGCTTGGCCCGAATAACAAAGCAGAGCGCATTGTGGTGATTTATCTGCGGGATACGCCGGCGAGCATGGCCGAGCGAAATCAGCAAATCGCCGGGATCGGCGCGGCGCTGATCGAGCACTGGCAACGCTAA</t>
  </si>
  <si>
    <t>SHV-5</t>
  </si>
  <si>
    <t>X55640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</si>
  <si>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TAA</t>
  </si>
  <si>
    <t>SHV-6</t>
  </si>
  <si>
    <t>Y11069</t>
  </si>
  <si>
    <t>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C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</t>
  </si>
  <si>
    <t>SHV-7</t>
  </si>
  <si>
    <t>U20270</t>
  </si>
  <si>
    <t>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CATTGTGGTGATTTATCTGCGGGATACCCCGGCGAGCATGGCCGAGCGAAATCAGCAAATCGCCGGGATCGGCGCGGCGCTGATCGAGCACTGGCAACGCTAA</t>
  </si>
  <si>
    <t>SHV-8</t>
  </si>
  <si>
    <t>U92041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</si>
  <si>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A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</si>
  <si>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SHV-11</t>
  </si>
  <si>
    <t>X98101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</si>
  <si>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</si>
  <si>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SHV-12</t>
  </si>
  <si>
    <t>AJ920369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</si>
  <si>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</t>
  </si>
  <si>
    <t>SHV-14</t>
  </si>
  <si>
    <t>AF226622</t>
  </si>
  <si>
    <t>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</si>
  <si>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SHV-18</t>
  </si>
  <si>
    <t>EU684753</t>
  </si>
  <si>
    <t>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AAACGGGGTGCGCGCGGGATTGTCGCCCTGCTTGGCCCGAATAACAAAGCAGAGCGGATTGTGGTGATTTATCTGCGGGATACGCCGGCGAGCATGGCCGAGCGAAATCAGCAAATCGCCGGGATCGGCGCGGCGCTGATCGAGCACTGGCAACGCTAA</t>
  </si>
  <si>
    <t>SHV-24</t>
  </si>
  <si>
    <t>AB023477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</si>
  <si>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G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</si>
  <si>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SHV-25</t>
  </si>
  <si>
    <t>GU064391</t>
  </si>
  <si>
    <t>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</si>
  <si>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SHV-26</t>
  </si>
  <si>
    <t>AF227204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</si>
  <si>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</si>
  <si>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SHV-27</t>
  </si>
  <si>
    <t>AF293345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</si>
  <si>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</si>
  <si>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SHV-28</t>
  </si>
  <si>
    <t>HM751101</t>
  </si>
  <si>
    <t>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t>
  </si>
  <si>
    <t>SHV-29</t>
  </si>
  <si>
    <t>AF301532</t>
  </si>
  <si>
    <t>ATGCGTTATATTCGCCTGTGTATTATCTCCCTGTTAGCCACCCTGCCGCTGGCGGTACACGCCAGCCCGCAGCCGCTTGAGCAAATTAAACA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T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ACGGGGTGCGCGCGGGATTGTCGCCCTGCTTGGCCCGAATAACAAAGCAGAGCGGATTGTGGTGATTTATCTGCGGGATACGCCGGCGAGCATGGCCGAGCGAAATCAGCAAATCGCCGGGATCGGCGCGGCGCTGATCGAGCACTGGCAACGCTAA</t>
  </si>
  <si>
    <t>SHV-30</t>
  </si>
  <si>
    <t>AY661885</t>
  </si>
  <si>
    <t>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t>
  </si>
  <si>
    <t>SHV-31</t>
  </si>
  <si>
    <t>GU064396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</si>
  <si>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AAGCGGGGTGCGCGCGGGATTGTCGCCCTGCTTGGCCCGAATAACAAAGCAGAGCGCATTGTGGTGATTTATCTGCGGGATACGCCGGCGAGCATGGCCGAGCGAAATCAGCAAATCGCCGGGATCGGCGCGGCGCTGATCGAGCACTGGCAACGCTAA</t>
  </si>
  <si>
    <t>SHV-32</t>
  </si>
  <si>
    <t>AY037778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</si>
  <si>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T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</si>
  <si>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SHV-33</t>
  </si>
  <si>
    <t>AY037779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</si>
  <si>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TCGGCGGGCTGGTTTATCGCCGATAAGACCGGAGCTGGCGAACGGGGTGCGCGCGGGATTGTCGCCCTGCTTGGCCCGAATAACAAAGCAGAGCGCATTGTGGTGATTTATCTGCGGGATACCCCGGCGAGCATGGCCGAGCGAAATCAGCAAATCGCCGGGATCGGCGCGGCGCTGATCGAGCACTGGCAACGCTAA</t>
  </si>
  <si>
    <t>SHV-34</t>
  </si>
  <si>
    <t>AY036620</t>
  </si>
  <si>
    <t>ATGCGTTATTTTCGCCTGTGTATTATCTCCCTGTTAGCCACCCTGCCGCTGGCGGTACACGCCAGCCCGCAGCCGCTTGAGCAAATTAAACTAAGCGAAAGCCAGCTGTCGGGCAGCGTAGGCATGATAGAAATGGATCTGGCCAGCGGCCGCACGCTGACCGCCTGGCGCGCCGATGG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t>
  </si>
  <si>
    <t>SHV-35</t>
  </si>
  <si>
    <t>AY070258</t>
  </si>
  <si>
    <t>ATGCGTTATATTCGCCTGTGTATTATCTCCCTGTTAGCCACCCTGCCGCTGGCGGTACACGCCAGCCCGCAGCCGCTTGAGCAAATTAAACAAAGCGAAAGCCAGCTGTCGGGCCGCGTAGGCATGATAGAAATGGATCTGGCCAGCGGCCGCACGCTGACCGCCTGGCGCGCCGATGAACGCTTTCCCATGATGAGCACCTTTAAAGTAGTGCTCTGCGGCGCAGTGCTGGCGCGGGTGGATGCCGGTGACA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GGCGCGGGATTGTCGCCCTGCTTGGCCCGAATAACAAAGCAGAGCGCATTGTGGTGATTTATCTGCGGGATACGCCGGCGAGCATGGCCGAGCGAAATCAGCAAATCGCCGGGATCGGCGCGGCGCTGATCGAGCACTGGCAACGCTAA</t>
  </si>
  <si>
    <t>SHV-36</t>
  </si>
  <si>
    <t>AF467947</t>
  </si>
  <si>
    <t>ATGCGTTATG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</si>
  <si>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SHV-37</t>
  </si>
  <si>
    <t>AF467948</t>
  </si>
  <si>
    <t>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GGACAAT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TATCGCCGGGATCGGCGCGGCGCTGATCGAGCACTGGCAACGCTAA</t>
  </si>
  <si>
    <t>SHV-38</t>
  </si>
  <si>
    <t>AY079099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</si>
  <si>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</si>
  <si>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SHV-41</t>
  </si>
  <si>
    <t>AF535129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</si>
  <si>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TATGACGGTCGGCGAACTCTGCGCCGCCGCCATTACCATGAGCGATAACAGCGCCGCCAATCTGCTGCTGGCCACCT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ACACTGGCAACGCTAA</t>
  </si>
  <si>
    <t>SHV-42</t>
  </si>
  <si>
    <t>EF035559</t>
  </si>
  <si>
    <t>ATGCGTTATATTCGCCTGTGTATTATCTCCCTGTTAGCCACCCTGCCGCTGGCGGTACACT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</si>
  <si>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SHV-44</t>
  </si>
  <si>
    <t>AY259119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</si>
  <si>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TGCAGCTGCTGCAGTGGATGGTGGACGATCGGGTCGCCGGACCGTTGATCCGCTCCGTGCTGCCGGCGGGCTGGTTTATCGCCGATAAGACCGGAGCTGGCGAACGGGGTGCGCGCGGGATTGTCGCCCTGCTTGGCCCGAATAACAAAGCAGAGCGCATCGTGGTGATTTATCTGCGGGATACGCCGGCGAGCATGGCCGAGCGAAATCAGCAAATCGCCGGGATCGGCGCGGCGCTGATCGAGCACTGGCAACGCTAA</t>
  </si>
  <si>
    <t>SHV-45</t>
  </si>
  <si>
    <t>AF547625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</si>
  <si>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TAA</t>
  </si>
  <si>
    <t>SHV-46</t>
  </si>
  <si>
    <t>AY210887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</si>
  <si>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ACAGCCAACGTCTGAGCGCCCGTTCGCAACGGCAGCTGCTGCAGTGGATGGTGGACGATCGGGTCGCCGGACCGTTGATCCGCTCCGTGCTGCCGGCGGGCTGGTTTATCGCCGATAAGACCGGAGCTAGCAAGCGGGGTGCGCGCGGGATTGTCGCCCTGCTTGGCCCGAATAACAAAGCAGAGCGCATTGTGGTGATTTATCTGCGGGATACCCCGGCGAGCATGGCCGAGCGAAATCAACAAATCGCCGGGATCGGCGCGGCGCTGATCGAGCACTGGCAACGCTAA</t>
  </si>
  <si>
    <t>SHV-48</t>
  </si>
  <si>
    <t>AY263404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</si>
  <si>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A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AGCGAGCATGGCCGAGCGAAATCAGCAAATCGCCGGGATCGGCGCGGCGCTGATCGAGCACTGGCAACGCTAA</t>
  </si>
  <si>
    <t>SHV-49</t>
  </si>
  <si>
    <t>AY528718</t>
  </si>
  <si>
    <t>ATGCGTTATATTCGCCTGTGTATTATCTCCCTGTTAGCCACCCTGCCGCTGGCGGTACACGCCAGCCCGCAGCCGCTTGAGCAAATTAAACTAAGCGAAAGCCAGCTGTCGGGCCGCGTAGGCATGATAGAAATGGATCTGGCCAGCGGCCGCACGCTGACCGCCTGGCGCGCCGATGAACGCTTTCCCATGATA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</si>
  <si>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SHV-50</t>
  </si>
  <si>
    <t>AY288915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</si>
  <si>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T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</si>
  <si>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SHV-51</t>
  </si>
  <si>
    <t>AY289548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</si>
  <si>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TCGCAGGATTGACTGCCTTTTTGCGCCAGATCGGCGACAACGTCACCCGCCTTGACCGCTGGGAAACGGAACTGAATGAGGCGCTTCCCGC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CACTGGCAACGCTAA</t>
  </si>
  <si>
    <t>SHV-52</t>
  </si>
  <si>
    <t>HQ845196</t>
  </si>
  <si>
    <t>ATGCGTTATATTCGCCTGTGTATTATCTCCCTGTTAGCCGCCCTGCCGCTGGCGGTACACGCCAGCCCGCAGCCGCTTGAGCAAATTAAACAAAGCGAAAGCCAGCTGTCGGGCCGCGTAGGCATGATAGAAATGGATCTGGCCAGCGGCCGCACGCTGACCGCCTGGCGCGCCGATGAACGCTTTCCCATGATAAGCACCTTTAAAGTAGTGCTCTGCGGCGCAGTGCTGGCGCGGGTGGATGCCGGTGACGAACAGCTGGAGCGAAAGATCCACTATCGCCAGCAGGATCTGGTGGACTACTCGCCGGTCAGCGAAAAACACCTTGCCGACGGCATGACGGTCGGCGAACTCTGTGCCGCCGCCATTACCATGAGCGATAACAGCGCCGCCAATT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t>
  </si>
  <si>
    <t>SHV-55</t>
  </si>
  <si>
    <t>AJ863560</t>
  </si>
  <si>
    <t>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AGCAAACGGGGTGCGCGCGGGATTGTCGCCCTGCTTGGCCCGAATAACAAAGCAGAGCGCATCGTGGTGATTTATCTGCGGGATACCCCGGCGAGCATGGCCGAGCGAAATCAGCAAATCGCCGGGATCGGCGCGGCGCTGATCGAGCACTGGCAACGCTAA</t>
  </si>
  <si>
    <t>SHV-56</t>
  </si>
  <si>
    <t>EU586041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</si>
  <si>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CATCGTGGTGATTTATCTGCGGGATACGCCGGCGAGCATGGCCGAGCGAAATCAGCAAATCGCCGGGATCGGCGCGGCGCTGATCGAGCACTGGCAACGCTAA</t>
  </si>
  <si>
    <t>SHV-57</t>
  </si>
  <si>
    <t>AY223863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</si>
  <si>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G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</si>
  <si>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SHV-59</t>
  </si>
  <si>
    <t>AY790341</t>
  </si>
  <si>
    <t>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ATGAGCGATAACAGCGT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TGGCGAGCATGGCCGAGCGAAATCAGCAAATCGCCGGGATCGGCGCGGCGCTGATCGAGCACTGGCAACGCTAA</t>
  </si>
  <si>
    <t>SHV-60</t>
  </si>
  <si>
    <t>AB302939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</si>
  <si>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</si>
  <si>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SHV-61</t>
  </si>
  <si>
    <t>AJ866284</t>
  </si>
  <si>
    <t>ATGCGTTATATTCGCCG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</si>
  <si>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SHV-62</t>
  </si>
  <si>
    <t>GU064395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</si>
  <si>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T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</si>
  <si>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SHV-63</t>
  </si>
  <si>
    <t>EU342351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</si>
  <si>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AAACGTCACCCGCCTTGACCGCTGGGAAACGGAACTGAATGAGGCGCTTCCCGGCGACGCCCGCGACACCACTACCCCGGCCAGCATGGCCGCGACCCTGCGCAAGCTGCTGACCAA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</si>
  <si>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SHV-64</t>
  </si>
  <si>
    <t>DQ174304</t>
  </si>
  <si>
    <t>ATGCGTTATATTCGCCTGTGTATTATCTCCCTGTTAGCCACCCTGCCGCTGGCGGTACACGCCAGCCCGCAGCCGCTTGAGCAAATTAAACAAAGCGAAAGCCAGCTGTCGGGCCGCGTAGGCATGATAGAAATGGATCTGGCCAGCGGCCGCACGCTGACCGCCTGGCGCGCCGATGAACGCTTTCCCATGATGAGCACCTTTAAAGTAC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TCCGTTGATCCGCTCCGTGCTGCCGGCGGGCTGGTTTATCGCCGATAAGACCGGAGCTAGCAAGCGGGGTGCGCGCGGGATTGTCGCCCTGCTTGGCCCGAATAACAAAGCAGAGCGCATTGTGGTGATTTATCTGCGGGATACGCCGGCGAGCATGGCCGAGCGAAATCAGCAAATCGCCGGGATCGGCGCGGCGCTGATCGAGCACTGGCAACGCTAA</t>
  </si>
  <si>
    <t>SHV-65</t>
  </si>
  <si>
    <t>DQ174305</t>
  </si>
  <si>
    <t>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A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</si>
  <si>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SHV-66</t>
  </si>
  <si>
    <t>DQ174306</t>
  </si>
  <si>
    <t>ATGCGTTATATTCGCCTGTGTATTATCTCCCTGTTAGCCACCCTGCCGCTGGCGGTACACGCCAGCCCGCAGCCGCTTGAGCAAATTAAACAAAGCGAAAGCCAGCTGTCGGGCCGCGTAGGCATGATAGAAATGGATCTGGCCAGCGGCCGCACGCTGACCGCCTGGCGCGCCGATC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t>
  </si>
  <si>
    <t>SHV-67</t>
  </si>
  <si>
    <t>DQ174307</t>
  </si>
  <si>
    <t>ATGCGTTATATTCGCCTGTGTATTATCTCCCTGTTAGCCACCCTGCCGCTGGCGGTACACGCCAGCCCGCAGCCGCTTGAGCAAATTAAACAAAGCGAAAGCCAGCTGTCGGGCCGCGTAGGCATGATAGAAATGGATCTGGCCAGCGGCCGCACGCTGACCGCCTGGT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</si>
  <si>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SHV-69</t>
  </si>
  <si>
    <t>DQ174308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</si>
  <si>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A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</si>
  <si>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SHV-70</t>
  </si>
  <si>
    <t>DQ013287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</si>
  <si>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G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</si>
  <si>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SHV-71</t>
  </si>
  <si>
    <t>AM176546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</si>
  <si>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T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</si>
  <si>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SHV-72</t>
  </si>
  <si>
    <t>AM176547</t>
  </si>
  <si>
    <t>ATGCGTTATT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GATTGTGGTGATTTATCTGCGGGATACGCCGGCGAGCATGGCCGAGCGAAATCAGCAAATCGCCGGGATCGGCGCGGCGCTGATCGAGCACTGGCAACGCTAA</t>
  </si>
  <si>
    <t>SHV-73</t>
  </si>
  <si>
    <t>AM176548</t>
  </si>
  <si>
    <t>ATGCGTATTCGCCTGTGTATTATCTCCCTGTTAGCCACCCTGCCGCTGGCGGTACACGCCAGCCCGCAGCCGCTTGAGCAAATTAAAT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GATTGTGGTGATTTATCTGCGGGATACGCCGGCGAGCATGGCCGAGCGAAATCAGCAAATCGCCGGGATCGGCGCGGCGCTGATCGAGCACTGGCAACGCTAA</t>
  </si>
  <si>
    <t>SHV-74</t>
  </si>
  <si>
    <t>AM176549</t>
  </si>
  <si>
    <t>ATGCGTTATATTCGCCTGTGTATTATCTCCCTGTTAGCCACCCTGCCGCTGA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</si>
  <si>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SHV-75</t>
  </si>
  <si>
    <t>AM176550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</si>
  <si>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CATAACAAAGCAGAGCGCATTGTGGTGATTTATCTGCGGGATACCCCGGCGAGCATGGCCGAGCGAAATCAGCAAATCGCCGGGATCGGCGCGGCGCTGATCGAGCACTGGCAACGCTAA</t>
  </si>
  <si>
    <t>SHV-76</t>
  </si>
  <si>
    <t>AM176551</t>
  </si>
  <si>
    <t>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TGAACTCTGCGCCGCCGCCATTACCATGAGCGATAACAGCGCCGCCAATCTGCTGCTGGCCACCGTCGGCGGCCCCGCAGGATTGACTGCCTTTTTGCGCCAGATCGGCGACAACGTCACCCGCCTTGACCGCTGGGAAACGGAACTGAATGAGGCGCTTCCCGGCGACGCCCGCGACACCACTACCCCGGCCAGCATGGCCGCGACCCTGCGCAAGCTGCTGACCAGCCAGCGTCTGAGCGCCCGTTCGCAACGGCAGCTGCTGCAGTGGATGGTGGAAGATCGGGTCGCCGGACCGTTGATCCGCTCCGTGCTGCCGGCGGGCTGGTTTATCGCCGATAAGACCGGAGCTGGCGAACGGGGTGCGCGCGGGATTGTCGCCCTGCTTGGCCCGAATAACAAAGCAGAGCGCATCGTGGTGATTTATCTGCGGGATACCCCGGCGAGCATGGCCGAGCGAAATCAGCAAATCGCCGGGATCGGCGCGGCGCTGATCGAGCACTGGCAACGCTAA</t>
  </si>
  <si>
    <t>SHV-77</t>
  </si>
  <si>
    <t>AM176552</t>
  </si>
  <si>
    <t>ATGCGTTATATTCGCCTGTGTATTATCTCCCTGTTAGCCACCCTGCCGCTGGCGGTACACGCCAGCCCGCAGCCGCTTGAGCAAATTAAACAAAGCGAAAGCCAGCTGTCGGGCCGCGTAGGCATGATAGAAATGGATCTGGCCAGCGGCCGCACGCTGACCGCCTGGCGCGCCGATGAACGCTTTCCCATGATGAGCACCTTTAAAGTAGCGCTCTGCGGCGCAGTGCTGGCGCGGGTGGATGCCGGTGACGAACAGCTGGAGCGAAAGATCCACTATCGCCAGCAGGATCTGGTGGACTACTCGCCGGTCAGCGAAAAACAT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</si>
  <si>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SHV-78</t>
  </si>
  <si>
    <t>AM176553</t>
  </si>
  <si>
    <t>ATGCGTTATATTCGCCTGTGTATTATCTCCCTGTTAGCCACCCTGCCGCTGGCGGTACACGCCAGCCCGCAGCCGCTTGAGCAAATTAAACTAAGCGAAAGCCAGCTGTCGGGCCGCGTAGGCATGATAGAAATGGATCTGGCCAGCA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</si>
  <si>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SHV-79</t>
  </si>
  <si>
    <t>AM176554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</si>
  <si>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T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t>
  </si>
  <si>
    <t>SHV-80</t>
  </si>
  <si>
    <t>AM176555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</si>
  <si>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A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</si>
  <si>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SHV-81</t>
  </si>
  <si>
    <t>AM176556</t>
  </si>
  <si>
    <t>SHV-82</t>
  </si>
  <si>
    <t>AM176557</t>
  </si>
  <si>
    <t>ATGCGTTATGTTCGCCTGTGTATTATCTCCCTGTTAGCCACCCTGCCGCTGGCGGTACACA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</si>
  <si>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SHV-85</t>
  </si>
  <si>
    <t>DQ322460</t>
  </si>
  <si>
    <t>ATGCGTTATATTCGCCTGTGTATTATCTCCCTGTTAGCCACCA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t>
  </si>
  <si>
    <t>SHV-86</t>
  </si>
  <si>
    <t>DQ328802</t>
  </si>
  <si>
    <t>ATGCGTTT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GGCGGGGTGCGCGCGGGATTGTCGCCCTGCTTGGCCCGAATAACAAAGCAGAGCGCATTGTGGTGATTTATCTGCGGGATACGCCGGCGAGCATGGCCGAGCGAAATCAGCAAATCGCCGGGATCGGCGCGGCGCTGATCGAGCACTGGCAACGCTAA</t>
  </si>
  <si>
    <t>SHV-89</t>
  </si>
  <si>
    <t>DQ193536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</si>
  <si>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t>
  </si>
  <si>
    <t>SHV-92</t>
  </si>
  <si>
    <t>DQ836922</t>
  </si>
  <si>
    <t>ATGCGTTATATTCGCCTGTGTATTATCTCCCTGTTAGCCACCCTGCCGCTGGCGGTACACGCCAGCCCGCAGCCGCTTGAGCAAATTAAACAAAGCGAAAGCCAGCTGTCGGGCCGCGTAGGCATGATAGAAATGGATCTGGCCAGCGGCCGCACGCTGACCGCCTGGCGCGCCGATGAACGCTTTCCCATGATAAGCACCTTTAAAGTAGTGCTCTGCGGCGCAGTGCTGGCGCGGGTGGATGCCGGTGACGAACAGCTGGAGCGAAAGATCCACTATCGCCAGCAGGATCTGGTGGACTACTCGCCGGTCAGCGAAAAACACCTTGCCGACGGCATGACGGTCGGCGAACTCTGTGCCGCCGCCATTACCATGAGCGATAACAGCGCCGCCAATT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t>
  </si>
  <si>
    <t>SHV-93</t>
  </si>
  <si>
    <t>EF373969</t>
  </si>
  <si>
    <t>ATGCGTTATATTCGCCTGTGTATTATCTCCCTGTTAGCCACCCTGCCGCTGGCGGTACACGCCAGCCCGCAGCCGCTTGAGCAAATTAAACAAAGCGAAAGCCAGCTGTCGGGCCGCGTAGGCATGATAGAAATGGATCTGGCCAGCGGCCGCACGCTGACCGCCTGGCGCGCCGATGAACGCTTTCCCATGATGAGCACCTTTAAAGTAGTGCTCTGCGGCA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T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</si>
  <si>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SHV-94</t>
  </si>
  <si>
    <t>EF373970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</si>
  <si>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CATCTGGTGGACTACTCGCCGGTCAGCGAAAAACACCTTGCCGACGGCATGACGGTCGGCGAACTCTGTGCCGCCGCCATTACCATGAGCGATAACAGCGCCGCCAATCTGCTGCTGGCCACCGTCGGCGGCCCCGCAGGATTGACTGCCTTTTTGCGCCAGATCGGCGACAACGTCACCCGCCTTGACCGCTGGGAAACGGAACTGAATGAGGCGCTTCCCGGCGAT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</si>
  <si>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SHV-95</t>
  </si>
  <si>
    <t>EF373972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</si>
  <si>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TGCCCGCGACACCACTACCCCGGCCAGCATGGCCGCGACCCTGCGCAAGCTGCTGACCAGCCAGCGTCTGAGCGCCCGTTTGCAACGGCAGCTGCTGCAGTGGATGGTGGACGATCGAGTCGCCGGACCGTTGATCCGCTCCGTGCTGCCGGCGGGCTGGTTTATCGCCGATAAGACCGGAGCTGGCGAACGGGGTGCGCGCGGGATTGTCGCCCTGCTTGGCCCGAATAACAAAGCAGAGCGCATTGTGGTGATTTATCTGCGGGATACGCCGGCGAGCATGGCCGAGCGAAATCAGCAAATCGCCGGGATCGGCGCGGCGCTGATCGAGCACTGGCAACGCTAA</t>
  </si>
  <si>
    <t>SHV-96</t>
  </si>
  <si>
    <t>EF373971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</si>
  <si>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TGCCCGCGACACCACTACCCCGGCCAGCATGGCCGCGACCCTGCGCAAGCTGCTGACCAGCCAGCGTCTGAGCGCCCGTTCGCAACGGCAGCTGCTGCAGTGGATGGTGGACGCTCGGGTCGCCGGACCGTTGATCCGCTCCGTGCTGCCGGCGGGCTGGTTTATCGCCGATAAGACCGGAGCTGGCGAACGGGGTGCGCGCGGGATTGTCGCCCTGCTTGGCCCGAATAACAAAGCAGAGCGCATTGTGGTGATTTATCTGCGGGATACGCCGGCGAGCATGGCCGAGCGAAATCAGCAAATCGCCGGGATCGGCGCGGCGCTGATCGAGCACTGGCAACGCTAA</t>
  </si>
  <si>
    <t>SHV-97</t>
  </si>
  <si>
    <t>EF373973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</si>
  <si>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TGCCCGCGACACCACTACCCCGGCCAGCATGGCCGCGACCCTGCGCAAGCTGCTGACCAGCCAGCGTCTGAGCGCCCGTTCGCAACGGCAGCTGCTGCAGTGGATGGTGGACGATCGGGTCGCCGGACCGTTGATCCGCTCCGTGCTGCCGGCGGGCTGGTTTATCGCCGATAAGACCGGAGCTGGCAAACGGGGTGCGCGCGGGATTGTCGCCCTGCTTGGCCCGAATAACAAAGCAGAGCGCATTGTGGTGATTTATCTGCGGGATTCGCCGGCGAGCATGGCCGAGCGAAATCAGCAAATCGCCGGGATCGGCGCGGCGCTGATCGAGCACTGGCAACGCTAA</t>
  </si>
  <si>
    <t>SHV-98</t>
  </si>
  <si>
    <t>AM941844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</si>
  <si>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TCATGGCCGAGCGAAATCAGCAAATCGCCGGGATCGGCGCGGCGCTGATCGAGCACTGGCAACGCTAA</t>
  </si>
  <si>
    <t>SHV-99</t>
  </si>
  <si>
    <t>AM941845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</si>
  <si>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GCTACTCGCCGGTCAGCGAAAAACAT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t>
  </si>
  <si>
    <t>SHV-100</t>
  </si>
  <si>
    <t>AM941846</t>
  </si>
  <si>
    <t>ATGCGTTTTATTCGCCTGTGTATTATCTCCCTGTTAGCCACCCTGCCGCTGGCGGTACACGCCAGCCCGCAGCCGCTTGAGCAAATTAAACTAAGCGAAAGCCAGCTGTCGGGCCGCGTAGGCATGATAG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t>
  </si>
  <si>
    <t>SHV-101</t>
  </si>
  <si>
    <t>EU155018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</si>
  <si>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GTCGGGTCGCCGGACCGTTGATCCGCTCCGTGCTGCCGGCGGGCTGGTTTATCGCCGATAAGACCGGAGCTGGCGAACGGGGTGCGCGCGGCATTGTCGCCCTGCTTGGCCCGAATAACAAAGCAGAGCGCATTGTGGTGATATATCTGCGGGATACGCCGGCGAGCATGGCCGAGCGAAATCAGCAAATCGCCGGGATCGGCGCGGCGCTGATCGAGCACTGGCAACGCTAA</t>
  </si>
  <si>
    <t>SHV-102</t>
  </si>
  <si>
    <t>EU024485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</si>
  <si>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GCGGGGTGCGCGCGGGATTGTCGCCCTGCTTGGCCCGAATAACAAAGCAGAGCGCATTGTGGTGATTTATCTGCGGGATACCCCAGCGAGCATGGCCGAGCGAAATCAGCAAATCGCCGGGATCGGCGCGGCGCTGATCGAGCACTGGCAACGCTAA</t>
  </si>
  <si>
    <t>SHV-103</t>
  </si>
  <si>
    <t>EU032604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</si>
  <si>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GAGCAGAGCGCATTGTGGTGATTTATCTGCGGGATACCCCGGCGAGCATGGCCGAGCGAAATCAGCAAATCGCCGGGATCGGCGCGGCGCTGATCGAGCACTGGCAACGCTAA</t>
  </si>
  <si>
    <t>SHV-104</t>
  </si>
  <si>
    <t>EU274581</t>
  </si>
  <si>
    <t>T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A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</si>
  <si>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SHV-105</t>
  </si>
  <si>
    <t>FJ194944</t>
  </si>
  <si>
    <t>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GATTGTGGTGATTTATCTGCGGGATACGCCGGCGAGCATGGCCGAGCGAAATCAGCAAATCGCCGGGATCGGCGCGGCGCTGATCGAGCACTGGCAACGCTAA</t>
  </si>
  <si>
    <t>SHV-108</t>
  </si>
  <si>
    <t>HM751100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</si>
  <si>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t>
  </si>
  <si>
    <t>SHV-109</t>
  </si>
  <si>
    <t>EU418913</t>
  </si>
  <si>
    <t>ATGCGTTATATTCGCCG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ACTGCTGACCAGCCAGCGTCTGAGCGCCCGTTCGCAACGGCAGCTGCTGCAGTGGATGGTGGACGATCGGGTCGCCGGACCGTTGATCCGCTCCGTGCTGCCGGCGGGCTGGTTTATCGCCGATAAGACCGGAGCTGGCGAGCGGGGTGCGCGCGGCATTGTCGCCCTGCTTGGCCCGAATAACAAAGCAGAGCGCATTGTGGTGATTTATCTGCGGGATATGCCGGCGAGCATGGCCGAGCGAAATCAGCAAATCGCCGGGATCGGCGCGGCGCTGATCGAGCACTGGCAACGCTAA</t>
  </si>
  <si>
    <t>SHV-120</t>
  </si>
  <si>
    <t>JF812965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</si>
  <si>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AAGCGGGGTGCGCGCGGGATTGTCGCCCTGCTTGGCCCGAATAACAAAGCAGAGCGCATTGTGGTGATTTATCTGCGGGATACCCCGGCGAGCATGGCCGAGCGAAATCAGCAAATCGCCGGGATCGGCGCGGCGCTGATCGAGCACTGGCAACGCTAA</t>
  </si>
  <si>
    <t>SHV-121</t>
  </si>
  <si>
    <t>GQ428198</t>
  </si>
  <si>
    <t>ATGCGTTATATTCGCCTGTGTATTATCTCCCTGTTAGCCGCCCTGCCGCTGGT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</si>
  <si>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SHV-128</t>
  </si>
  <si>
    <t>GU932590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</si>
  <si>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GCTCC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CTGGCGCGGCGCCGATCGAGCACTGGCAACGCTAA</t>
  </si>
  <si>
    <t>SHV-129</t>
  </si>
  <si>
    <t>GU827715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</si>
  <si>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TCGATCAGCAAATCGCCGGGATCGGCGCGGCGCTGATCGAGCACTGGCAACGCTAA</t>
  </si>
  <si>
    <t>SHV-133</t>
  </si>
  <si>
    <t>AB551737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</si>
  <si>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GGGGTCGCCGGACCGTTGATCCGCTCCGTGCTGCCGGCGGGCTGGTTTATCGCCGATAAGACCGGAGCTGGCGAGCGGGGTGCGCGCGGCATTGTCGCCCTGCTTGGCCCGAATAACAAAGCAGAGCGCATTGTGGTGATATATCTGCGGGATACGCCGGCGAGCATGGCCGAGCGAAATCAGCAAATCGCCGGGATCGGCGCGGCGCTGATCGAGCACTGGCAACGCTAA</t>
  </si>
  <si>
    <t>SHV-134</t>
  </si>
  <si>
    <t>HM559945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</si>
  <si>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G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t>
  </si>
  <si>
    <t>SHV-135</t>
  </si>
  <si>
    <t>HQ637576</t>
  </si>
  <si>
    <t>ATGCGTTATATTCGCCTGTGTATTATCTCCCTGTTAGCCACCCTGCCGCTGGCGGTACACGCCAGCCCGCAGCCGCTTA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</si>
  <si>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SHV-137</t>
  </si>
  <si>
    <t>HQ661363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</si>
  <si>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C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CATAACAAAGCAGAGCGCATTGTGGTGATTTATCTGCGGGATACCCCGGCGAGCATGGCCGAGCGAAATCAGCAAATCGCCGGGATCGGCGCGGCGCTGATCGAGCACTGGCAACGCTAA</t>
  </si>
  <si>
    <t>SHV-140</t>
  </si>
  <si>
    <t xml:space="preserve"> JN051143</t>
  </si>
  <si>
    <t>AAGCGTTATATTCGCCTGTGTATTATCTCCCTGTTAGCCACCCTGCCGCTGGCGGTACACGCCAGCCCGCAGCCGCTTGAGCAAATTAAACTAAGCGAAAGCCAGCTGTCGGGCCGCGTAGGCATGATAGAAATGGATCTGGCCAGCGGCCGCACGCTGACCGCCTGGCGCGCCGATGAACGCTTTCCCATGATGAGCACCTTTAAAGTAGTGCTCTGCGGCGCAGTGCTGGCCCGGGTGGATGCCGGTGACGAACAGCTGGAGCGAAAGATCCACTATA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</si>
  <si>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SHV-141</t>
  </si>
  <si>
    <t>JQ388884</t>
  </si>
  <si>
    <t>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t>
  </si>
  <si>
    <t>SHV-142</t>
  </si>
  <si>
    <t>JQ029959</t>
  </si>
  <si>
    <t>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ATATCTGCGGGATACGCCGGCGAGCATGGCCGAGCGAAATCAGCAAATCGCCGGGATCGGCGCGGCGCTGATCGAGCACTGGCAACGCTAA</t>
  </si>
  <si>
    <t>SHV-144</t>
  </si>
  <si>
    <t>JQ926986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</si>
  <si>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</si>
  <si>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SHV-145</t>
  </si>
  <si>
    <t>JX013655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</si>
  <si>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G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</si>
  <si>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SHV-147</t>
  </si>
  <si>
    <t>JX121114</t>
  </si>
  <si>
    <t>ATGCGTTATATTCGCCTGTGTATTATCTCCCTGTTAGCCACCCTGCCGCTGGCGGTACACGCCAGCCCGCAGCCGCTTGAGCAAATTAAACTAAGCGAAAGCCAGCTGTCGGGCCGCGTAGGCATGATAGAAATGGATCTGGCCAGCGGCCGCACGCTGACCGCCTGGCGCGCCGATGAACGCTTTCCCATGATGAGCG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TCGGCGAGCATGGCCGAGCGAAATCAGCAAATCGCCGGGATCGGCGCGGCGCTGATCGAGCACTGGCAACGC</t>
  </si>
  <si>
    <t>SHV-148</t>
  </si>
  <si>
    <t>JX121115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</si>
  <si>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AA</t>
  </si>
  <si>
    <t>SHV-149</t>
  </si>
  <si>
    <t>JX121116</t>
  </si>
  <si>
    <t>ATGCGTTATATTCGCCTGTGTATTATCTCCCTGTTAGCCACCCTGCCGCTGGCGGTACACGCCAGCCCGCAGCCGCTTGAGCAAATTAAACTAAGCGAAAGCCG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C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</t>
  </si>
  <si>
    <t>SHV-150</t>
  </si>
  <si>
    <t>JX121117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</si>
  <si>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TCCTGCTTGGCCCGAATAACAAAGCAGAGCGCATTGTGGTGATTTATCTGCGGGATACGCCGGCGAGCATGGCCGAGCGAAATCAGCAAATCGCCGGGATCGGCGCGGCGCTGATCGAGCACTGGCAACGC</t>
  </si>
  <si>
    <t>SHV-151</t>
  </si>
  <si>
    <t>JX121118</t>
  </si>
  <si>
    <t>ATGCGTTATATTCGCCTGTGTATTATCTCCCTGTTAGCCACCCTGCCGCTGGCGGTACACGCCAGCCCGCAGCCGCTTGAGCAAATTAAACTAAGCGAAAGCCAGCC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</t>
  </si>
  <si>
    <t>SHV-152</t>
  </si>
  <si>
    <t>JX121119</t>
  </si>
  <si>
    <t>ATGCGTTATATTCGCCTGTGTATTATCTCCCTGTTAGCCACCCTGCCGCTGGCGGTACACGCCAGCCCGCAGCCGCTTGAGCAAATTAAACTAAGCGAAAGCCAGCTGTCGGGCCGCGTAGGCATGATAGAAATGGATCTGGCCAGCGGCCGCACGCTGACCGCCC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CCGAGCGAAATCAGCAAATCGCCGGGATCGGCGCGGCGCTGATCGAGCACTGGCAACGC</t>
  </si>
  <si>
    <t>SHV-153</t>
  </si>
  <si>
    <t>JX121120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</si>
  <si>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TCGAGCGAAATCAGCAAATCGCCGGGATCGGCGCGGCGCTGATCGAGCACTGGCAACGC</t>
  </si>
  <si>
    <t>SHV-154</t>
  </si>
  <si>
    <t>JX121121</t>
  </si>
  <si>
    <t>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GATTGTGGTGATTTATCTGCGGGATACGCCGGCGAGCATGGCCGAGCGAAATCAGCAAATCGCCGGGATCGGCGCGGCGCTGATCGAGCACTGGCAACGC</t>
  </si>
  <si>
    <t>SHV-155</t>
  </si>
  <si>
    <t>JX121122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</si>
  <si>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TATGGCCGAGCGAAATCAGCAAATCGCCGGGATCGGCGCGGCGCTGATCGAGCACTGGCAACAA</t>
  </si>
  <si>
    <t>SHV-156</t>
  </si>
  <si>
    <t>JX121123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</si>
  <si>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CGGAGCGAAAGATCCACTATCGCCAGCAGGATCTGGTGGACTACTCGCCGGTCAGCGAAAAACATCTTGCCGACGGCATGACGGTCGGCGAACTCTGCGCCGCCGCCATTACCATGAGCGATAACAGCGCCGCCAATCTGCTGCTGGCCACCGTCGGCGGCCCCGCAGGATTGACTA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t>
  </si>
  <si>
    <t>SHV-158</t>
  </si>
  <si>
    <t>JX121125</t>
  </si>
  <si>
    <t>ATGCGTTATATTCGCCTGTGTATTATCTCCCTGTTAGCCACCCTGCCGCTGGCGGTACACGCCAGCCCGCAGCCGCTTGAGCAAATTAAACAAAGCGAAAGCCAGCTGTCGGGCCGCGTAGGCATGATAGAAATGGATCTGGCCAGCGGCCGCACGCTGG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TATGGCCGAGCGAAATCAGCAAATCGCCGGGATCGGCGCGGCGCTGATCGAGCACTGGCAACGC</t>
  </si>
  <si>
    <t>SHV-159</t>
  </si>
  <si>
    <t>JX121126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</si>
  <si>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GCGATCGGGTCGCCGGACCGTTGATCCGCTCCGTGCTGCCGGCGGGCTGGTTTATCGCCGATAAGACCGGAGCTGGCGAACGGGGTGCGCGCGGGATTGTCGCCCTGCTTGGCCCGAATAACAAAGCAGAGCGCATTGTGGTGATTTATCTGCGGGATACGCCGGCGAGTATGGCCGAGCGAAATCAGCAAATCGCCGGGATCGGCGCGGCGCTGATCGAGCACTGGCAACGC</t>
  </si>
  <si>
    <t>SHV-160</t>
  </si>
  <si>
    <t>JX121127</t>
  </si>
  <si>
    <t>ATGCGTTATATTCGCCTGTGTATTATCTCCCTGTTAGCCACCCTGCCGCTGGCGGTACACGCCAGCCCGCAGCCGCTTGAGCAAATTAAACAAAGCGAAG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t>
  </si>
  <si>
    <t>SHV-161</t>
  </si>
  <si>
    <t>JX121128</t>
  </si>
  <si>
    <t>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</si>
  <si>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SHV-162</t>
  </si>
  <si>
    <t>JX121129</t>
  </si>
  <si>
    <t>ATGCGTTATATTCGCCTGTGTATTATCTCCCTGTTAGCCACCCTGCCGCTGGCGGTACACGCCAGCCCGCAGCCGCTTGAGCAAATTAAACTAAGCGAAAGCCAGCTGTCGGGCAGCGTAGGCATGG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</t>
  </si>
  <si>
    <t>SHV-163</t>
  </si>
  <si>
    <t>JX121130</t>
  </si>
  <si>
    <t>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AA</t>
  </si>
  <si>
    <t>SHV-164</t>
  </si>
  <si>
    <t>HE981194</t>
  </si>
  <si>
    <t>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AGGGTGCGCGCGGGATTGTCGCCCTGCTTGGCCCGAATAACAAAGCAGAGCGCATCGTGGTGATTTATCTGCGGGATACGCCGGCGAGCATGGCCGAGCGAAATCAGCAAATCGCCGGGATCGGCGCGGCGCTGATCGAGCACTGGCAACGCTAA</t>
  </si>
  <si>
    <t>SHV-165</t>
  </si>
  <si>
    <t>JX121131</t>
  </si>
  <si>
    <t>ATGCGTTATATTCGCCTGTGTATTATCTCCCTGTTAGCCC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</t>
  </si>
  <si>
    <t>SHV-167</t>
  </si>
  <si>
    <t>AB733453</t>
  </si>
  <si>
    <t>ATGCGTTATATTCGCCTGTGTATTATCTCCCTGTTAGCCACCCTGCCGCTGGCGGTACACGCCAGCCCGCAGCCGCTTGAGCAAATTAAACTAAGCGAAAGCCAGCTGTCGGGCCGCGTAGGCATGATAGAAATGGATCTGGCCAGCGGCCGCACGCTGACCGCCTGGCGCGCCGATGAACGCTTTCCCATGATGAGCACCTTTAAAGTAGTGCTCTGCGGCGCAGTGCTGGCGCGGGTGGATGCCGATGACGAACAGCTGGAGCGAAAGATCCACTATCGCCAGCAGGATCTGGTGGACTACTCGCCGGTCAGCGAAAAAT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</t>
  </si>
  <si>
    <t>SHV-168</t>
  </si>
  <si>
    <t>JX870080</t>
  </si>
  <si>
    <t>ATGCGTTATTTTCGCCTGTGTATTATCTCT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</si>
  <si>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SHV-172</t>
  </si>
  <si>
    <t>KF513177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</si>
  <si>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TCGCATTGTGGTGATTTATCTGCGGGATACCCCGGCGAGCATGGCCGAGCGAAATCAGCAAATCGCCGGGATCGGCGCGGCGCTGATCGAGCACTGGCAACGCTAA</t>
  </si>
  <si>
    <t>SHV-173</t>
  </si>
  <si>
    <t>KF513178</t>
  </si>
  <si>
    <t>ATGCGTTATATTCGCCTGTGTATTATCTCCCTGTTAGCCACCCTGCCGCTGGCGGTACACGCCAGCCCGCAGCCGCTTGAGCAAATTAAACAAAGCGAAAGCCAGCTGTCGGGCCGCGTAGGCATGATAGAAATGGATCA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</si>
  <si>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SHV-178</t>
  </si>
  <si>
    <t>KF705209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</si>
  <si>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GTGGTGGACGATCGGGTCGCCGGACCGTTGATCCGCTCCGTGCTGCCGGCGGGCTGGTTTATCGCCGATAAGACCGGAGCTGGCGAGCGGGGTGCGCGCGGCATTGTCGCCCTGCTTGGCCCGAATAACAAAGCAGAGCGCATTGTGGTGATTTATCTGCGGGATACGCCGGCGAGCATGGCCGAGCGAAATCAGCAAATCGCCGGGATCGGCGCGGCGCTGATCGAGCACTGGCAACGCTAA</t>
  </si>
  <si>
    <t>SHV-179</t>
  </si>
  <si>
    <t>KF705208</t>
  </si>
  <si>
    <t>ATGCGTTATATTCGCCTGTGTATTATCTCCCTGTTAGCCACCCTGCCGCTGGCGGTACACGCCAGCCCGCAGCCGCTTGAGCAAATTAAACTAAGCGAAAGCCAGCTGTCGGGCCGCGTAGGCATGATAGAAATGGATCTGGCCAGCGGCCGCACGCTGACCGCCTGGCGCGCCGATGAACGCTTTCCCATGATGAA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t>
  </si>
  <si>
    <t>SIM</t>
  </si>
  <si>
    <t>SIM-1</t>
  </si>
  <si>
    <t>AY887066</t>
  </si>
  <si>
    <t>ATGAGAACTTTATTGATTTTATGTTTATTCGGCACTTTAAATACCGCGTTTGCGGAAGAAGCCCAGCCAGATTTAAAAATTGAAAAAATAGAAGAAGGGATCTATCTTCATACATCTTTTCAAGAGTACAAGGGATTCGGCATCGTTAAAAAACAAGGCTTAGTAGTTCTTGACAATCACAAGGCATATCTCATCGACACTCCAGCTTCCGCAGGAGATACTGAAAAGCTAGTAAACTGGCTCGAAAAAAATGATTTCACTGTCAATGGAAGCATTTCAACACATTTCCACGACGACAGTACTGCTGGGATAGAGTGGCTTAATACAAAGTCCATCCCCACATATGCATCTAAATTGACAAATGAATTGCTAAATAAAAATGGCAAAACTCAAGCCAAGCACTCTTTTGATAAAGAGAGCTTTTGGTTGGTCAAAAATAAAATTGAAATTTTTTATCCAGGCCCAGGACACACTCAAGATAACGAAGTTGTCTGGATACCTAATAAAAAAATCCTATTCGGGGGCTGTTTTATAAAACCGAATGGCCTTGGCAATCTAAGTGACGCAAATTTGGAAGCTTGGCCAGGCTCCGCAAAAAAAATGATATCAAAATACAGTAAGGCAAAACTTGTTATCCCAAGCCACAGTGAAATCGGAGACGCATCACTATTGAAACTCACATGGGAACAGGCCATTAAAGGTTTAAATGAAAGCAAATCAAAACCGCCGCTCATTAATTAA</t>
  </si>
  <si>
    <t>SLB</t>
  </si>
  <si>
    <t>SLB-1</t>
  </si>
  <si>
    <t>AY590118</t>
  </si>
  <si>
    <t>ATGCTCAGCTTACCTAGCTATAGTCATGAAGTAGAGCCCACATCGACAACAATCCAATCAGTAACATCCAGCCTTGAAGGCCAATTAAGTATTTCCAAGCTTGCCGATGGCGTGTACTTACATCACTCCTATAAAAATGTCAGTAATTTCGGTTTAGTCGAAGCCAACGGCCTTGTAGTGATTAAGGATAAACAAGCATTTATTATTGATACCCCGTGGACCGACAACGATACCCAAAAATTAGTTGACTGGATAACTCAGCAAGGTTTTATCCCCGTCGCCAGTATTTCAACCCATTCACATCAAGATCGGGCTGGCGGTATCGGTTACCTTAATCGCCAAGGTATTACGACTACAGTGTCCGAAACGACTCAACAAATTTTAACCGAAAATGATAAAACTACCGCTAAAAGTACTTTTACAGGCATGCAATACATTATGAAAACGGATTTAGTCGAAGTGTATGACTTAGGTGCAGGGCATACCAAAGACAACCTAGTGGTATGGCTGCCGACACAGCAAATCTTATTTGGTGGGTGTTTAATAAAATCGCTTAACTCAAGCACATTAGGTTACACAGGTGAAGCGGACTTACAGCAGTGGCCCTTAACTATCGCCAAGGTACAAGCCCAATTTCCTCAAGTAAAAATAGTCGTACCCGGTCATGGACAGGTTGGCGATAAAGCGCTACTTGAGCATACTATCGAGTTACTAATACCAAAAAATGAAACAGTTAATAGCAGCAGTTAG</t>
  </si>
  <si>
    <t>SMB</t>
  </si>
  <si>
    <t>SMB-1</t>
  </si>
  <si>
    <t>AB636283</t>
  </si>
  <si>
    <t>ATGAAAATCATCGCTTCCCTGATCCTGGCGGCGTTTGCGTCTGTTGCGCAGGCGCAGGATCGTGATTGGAGCTCGCCGCAGCAGCCATTCACCATCTACGGCAATACCCATTACGTCGGCACCGGCGGCATCAGTGCGGTGCTGCTGTCCTCACCGCAAGGCCATATCCTGGTCGATGGCACCACCGAGAAGGGCGCGCAGGTTGTGGCTGCCAATATCCGTGCCATGGGCTTCAAGCTGTCGGACGTGAAGTACATCCTCAGCACCCATTCGCATGAGGACCATGCGGGCGGCATCTCGGCCATGCAGAAGCTGACCGGCGCTACGGTGCTGGCGGGGGCTGCGAATGTGGATACCTTGCGCACCGGTGTCTCGCCCAAGAGCGATCCGCAATTCGGCTCGCTGTCGAACTTCCCCGGCTCGGCAAAAGTGCGCGCGGTGGCTGATGGGGAGCTGGTGAAACTGGGGCCGCTGGCTGTCAAGGCCCATGCCACGCCGGGGCATACCGAGGGCGGCATCACCTGGACCTGGCAGTCCTGCGAACAGGGCAAGTGCAAGGACGTGGTCTTCGCGGACAGCCTGACTGCAGTTTCCGCCGACAGCTATCGTTTCTCCGATCATCCGGAAGTGGTGGCGTCGCTGCGCGGCAGCTTTGAGGCGGTGGAGAAGCTGTCCTGCGATATCGCGATTGCCGCCCATCCGGAAGTGAACGATATGTGGACGCGCCAGCAGCGCGCGGCAAAAGAGGGGAATTCGGCTTACGTGGATAACGGCGCTTGCCGCGCCATCGCGGCAGCCGGCCGCAAACGGCTTGAAACCCGCCTGGCCAGCGAGAAACGCTGA</t>
  </si>
  <si>
    <t>SME</t>
  </si>
  <si>
    <t>SME-1</t>
  </si>
  <si>
    <t>Z28968</t>
  </si>
  <si>
    <t>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TATAGGTACTGCGAATGATTATGCCGTCATTTGGCCTAAAAATAGAGCACCATTAATTGTCTCTATATATACAACACGAAAATCGAAAGATGATAAGCACAGTGATAAAACTATTGCGGAAGCATCACGTATTGCAATTCAGGCAATTGATTAA</t>
  </si>
  <si>
    <t>SME-2</t>
  </si>
  <si>
    <t>U60295, AF275256</t>
  </si>
  <si>
    <t>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GACTGGGAGCTGTGGGGCATATGGTACTGCGAATGATTATGCCGTCATTTGGCCTAAAAATAGAGCACCATTAATTGTCTCTATATATACAACACGAAAATCGAAAGATGATAAGCACAGTGATAAAACTATTGCGGAAGCATCACGTATTGCAATTCAGGCAATTGATTAA</t>
  </si>
  <si>
    <t>SME-3</t>
  </si>
  <si>
    <t>AY584237</t>
  </si>
  <si>
    <t>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T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t>
  </si>
  <si>
    <t>SME-4</t>
  </si>
  <si>
    <t>KF481967</t>
  </si>
  <si>
    <t>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t>
  </si>
  <si>
    <t>SPU</t>
  </si>
  <si>
    <t>SPU-1</t>
  </si>
  <si>
    <t>GQ919044</t>
  </si>
  <si>
    <t>ATGAAAAAATATTTTTCTTTTTGTCTTTTGGGGATTTTTATTTTTTGTTTTTCTCAACAAAATTTAAAAAGAGATATCACAAAGATTATACAAGGCAAGAATGCCCTTGTGGCGGTATCTGTGATGAACTCAAAAGGGAAAACAGAAGTAAATATTAACGGAAACAAAAAAGTTCCGATGCTTAGTGTGTTCAAATTTCACATTGCATTGGCAGTTTTGGATTTGGTGGACAGAGGTATTTTGGATTTGGAACAAAATATTTTTGTCAAGAAATCAGAACTTTTGGAGAATACTTGGAGCCCCATTCGTGATAAATATCCGAATGGCAATGTGAATATCCCTTTGAGAGAAATCATAGAACACACTGTTTCTCAGAGTGATAACAATGGTTGTGACATTCTGCTGAGGTTGATTGGAGGAGTTGATACTGTCCAGAAATTCATCGAGAGCAAGGGTATCAAAGATTTTGCGATAAAATACAATGAAGAAGAAATGAATAAGAATGGGAAATCCATCTACTCAAACTATACAACCGCAAACGCCTCCAGCAGGCTTCTGCAAAAATTTTATAATGGTGAGATAATTTCCGAGTCTTCCAGAGATTTTCTATTCAGAATCATGTATGAGACTTCTACTGGAGCAGACAGGCTCATATCCCTGCTTCCTCCAGATGTTATCGTTGCCCATAAAACAGGGACTTCTGGCATTGTATCTGGAATTCAGGCTGCTACCAATGATGTGGGAATCATCATTTTACCTGATGACGAATACTACACCATATCTGTTTTTGTGATAAATTCCAAAGAAAATACATCAACTAACGAAAAAATAATTGCTGATATATCAAAAACAGTGTGGGATTATTATTTTCAAAATAAATAA</t>
  </si>
  <si>
    <t>SRT</t>
  </si>
  <si>
    <t>SRT-1</t>
  </si>
  <si>
    <t>AB008454</t>
  </si>
  <si>
    <t>ATGACGAAAATGAACCGCCTGGCGGCCGCGCTGATCGCCGCACTGATCTTGCCGACCGCGCAGGCCGCGCAGCAGCAGGATATCGACGCCGTTATTCAGCCGCTGATGAAAAAATATGGCGTACCGGGCATGGCGATCGCCGTGTCGGTCGACGGCAAACAGCAGATTTACCCGTATGGCGTCGCCTCGAAGCAGACCGGCAAACCGATCACCGAGCAGACGCTGTTCGAAGTGGGCTCGCTGAGCAAAACCTTTACCGCGACGCTGGCGGTCTATGCGCAGCAGCAGGGCAAGCTGTCGTTCAACGATCCGGCCAGCCGCTATCTGCCCGAGCTGCGCGGCAGCGCCTTCGACGGCGTCAGCCTGCTGAATCTGGCGACGCATACCTCCGGCCTGCCGCTGTTCGTGCCGGACGACGTCACCAACGACGCCCAGCTGATGGCCTACTACCGGGCCTGGCAGCCGAAACACCCGGCGGGCAGCTACCGCGTCTATTCCAACCTCGGCATCGTCATGCTGGGCATGATCGCCGCCAAGAGCCTCGACCAGCCGTTTATCCAGGCGATGGAACAGGGGATGCTGCCGGCGCTGGGCATGAGCCACACCTACGTTCAGGTGCCGGCGGCGCAGATGGCTAACTATGCGCAGGGTTACAGCAAGGACGATAAGCCGGTGCGGGTCAATCCCGGCCCGCTGGACGCCAAATCTTACGGCATCAAGTCCAACGCTCGCGATCTGATTCGCTATCTGGACGCCAACCTGCAGCAGGTGAAGGTGGCGCACGCGTGGCGCGACGCGCTGGCCGCGACGCACGTCGGGTATTACAAGGCGGGCGCGTTCACGCAGGATCTGATGTGGGAGAACTACCCGTATCCGGTGAAACTGTCGCGTTTGATTGAAGGCAACAACGCCGGGATGATCATGAACGGCACGCCGGCCACCGCCATCACGCCACCGCAGCCGGAATTGCGCGCCGGCTGGTATAACAAAACCGGCTCCACCGGCGGCTTCTCCACCTACGCGGTATTTATCCCGGCGAAAAATATCGCCGTGGTGATGCTGGCCAACAAGTGGTTCCCGAACGACGATCGCGTCGAGGCGGCTTACCACATCGTCCAGGCGCTGGAGAAGCGCTGA</t>
  </si>
  <si>
    <t>SST</t>
  </si>
  <si>
    <t>SST-1</t>
  </si>
  <si>
    <t>AB008455</t>
  </si>
  <si>
    <t>ATGACGAAAATGAACCGCCTGGCGGCCGCGCTGATCGCCGCACTGATCTTGCCGACCGCGCACGCCGCGCAGCAGCAGGATATCGACGCCGTTATTCAGCCGCTGATGAAAAAATATGGCGTGCCGGGCATGGCGATCGCCGTGTCGGTCGACGGCAAACAGCAGATTTACCCGTATGGCGTCGCCTCGAAGCAGACCGGCAAACCGATCACCGAGCAGACGCTGTTCGAAGTGGGCTCGCTGAGCAAAACCTTCACCGCGACGCTGGCGGTCTATGCGCAGCAGCAGGGCAAGCTGTCGTTCAACGATCCGGCCAGCCGCTACCTGCCCGAGCTGCGCGGCAGCGCCTTCGACGGCGTCAGCCTGCTGAATCTGGCGACGCATACCTCCGGCCTGCCGCTGTTCGTGCCGGACGACGTGACCGACAACGCCCAACTGATGGCCTACTACCGGGCCTGGCAGCCGAAACATCCGGCGGGCAGCTACCGCGTCTATTCCAACCTCGGCATCGGCATGCTGGGCATGATCGCCGCCAAGAGCCTCGACCAGCCGTTTACCCAGGCGATGGAGCAGGGGATGCTGCCGGCGTTGGGCATGCGCCACACCTACGTTCAGGTGCCGGCGGCGCAGATGGCCAACTATGCGCAGGGCTACAACAAGGACGATAAGCCGGTGCGGGTCAATCCCGGCCCGCTGGACGCCGAGTCTTACGGCATCAAGTCCAACGCTCGCGATCTGATTCGCTATCTGGACGCCAACCTGCAGCAGGTGAAGGTCGCGCACGCGTGGCGCGAGGCGCTGACCGCGACGCACGTCGGTTATTACAAGGCGGGCGCGTTCACGCAGGATCTGATGTGGGAGAACTACCCGTACCCGGTGAAATTGTCTCGTTTGATCGAGGGCAACAACGCCGGGATGATCATGAACGGCACGCCGGCTACCGCCATCACGCCGCCGCAGCCGGAATTGCGCGCCGGCTGGTATAACAAAACCGGCTCTACCGGCGGTTTCTCCACCTACGCGGTGTTTATCCCGGCGAAGAATATCGCCGTGGTGATGCTGGCCAACAAATGGTTCCCGAACGACGATCGGGTCGAGGCGGCTTACCGCATCGTGCAAGCGTTGGATAAGCGCTGA</t>
  </si>
  <si>
    <t>TEM</t>
  </si>
  <si>
    <t>TEM-1</t>
  </si>
  <si>
    <t>J01749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</si>
  <si>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</si>
  <si>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TEM-2</t>
  </si>
  <si>
    <t>X54606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</si>
  <si>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</si>
  <si>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TEM-3</t>
  </si>
  <si>
    <t>X64523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</si>
  <si>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</si>
  <si>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TEM-4</t>
  </si>
  <si>
    <t>LK391770</t>
  </si>
  <si>
    <t>ATGAGTATTCAACATTTCCGTGTCGCCCTTATTCCCTTTTTTGCGGCATTTTGCT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TGACGGGGAGTCAGGCAACTATGGATGAACGAAATAGACAGATCGCTGAGATAGGTGCCTCACTGATTAAGCATTGGTAA</t>
  </si>
  <si>
    <t>TEM-6</t>
  </si>
  <si>
    <t>X57972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</si>
  <si>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</si>
  <si>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TEM-8</t>
  </si>
  <si>
    <t>X65252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</si>
  <si>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</si>
  <si>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TEM-9</t>
  </si>
  <si>
    <t>HM246246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</si>
  <si>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TAGCAATGGCAACAACGTTGCGCAAACTATTAACTGGCGAACTACTTACTCTAGCTTCCCGGCAACAATTAATAGACTGGATGGAGGCGGATAAAGTTGCAGGACCACTTCTGCGCTCGGCCCTTCCGGCTGGCTGGTTTATTGCTGATAAATCTGGAGCCGGTGAGCGTGGATCTCGCGGTATCATTGCAGCACTGGGGCCAGATGGTAAGCCCTCCCGTATCGTAGTTATCTACATGACGGGGAGTCAGGCAACTATGGATGAACGAAATAGACAGATCGCTGAGATAGGTGCCTCACTGATTAAGCATTGA</t>
  </si>
  <si>
    <t>TEM-10</t>
  </si>
  <si>
    <t>AF093512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</si>
  <si>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</si>
  <si>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TEM-11</t>
  </si>
  <si>
    <t>AY874537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</si>
  <si>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</si>
  <si>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TEM-12</t>
  </si>
  <si>
    <t>M88143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</si>
  <si>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</si>
  <si>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TEM-15</t>
  </si>
  <si>
    <t>AM849805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</si>
  <si>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</si>
  <si>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TEM-16</t>
  </si>
  <si>
    <t>X65254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</si>
  <si>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</si>
  <si>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TEM-17</t>
  </si>
  <si>
    <t>Y14574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</si>
  <si>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A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TTGCGCTCGGCCCTTCCGGCTGGCTGGTTTATTGCTGATAAATCTGGAGCCGGTGAGCGTGGGTCTCGCGGTATCATTGCAGCACTGGGGCCAGATGGTAAGCCCTCCCGTATCGTAGTTATTTACACGACGGGGAGTCAGGCAACTATGGATGAACGAAATAGACAGATCGCTGAGATAGGTGCCTCACTGATTAAGCATTGGTAA</t>
  </si>
  <si>
    <t>TEM-20</t>
  </si>
  <si>
    <t>Y17581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</si>
  <si>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</t>
  </si>
  <si>
    <t>TEM-21</t>
  </si>
  <si>
    <t>Y17582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</si>
  <si>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G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</t>
  </si>
  <si>
    <t>TEM-22</t>
  </si>
  <si>
    <t>Y17583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</si>
  <si>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GCAGTGAGCGTGGATCTCGCGGTATCATTGCAGCACTGGGGCCAGATGGTAAGCCCTCCCGTATCGTAGTTATCTACACGACGGGGAGTCAGGCAACTATGGATGAACGAAATAGACAGATCGCTGAGATAGGTGCCTCACTGATTAAGCATTGG</t>
  </si>
  <si>
    <t>TEM-24</t>
  </si>
  <si>
    <t>X65253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</si>
  <si>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ACCGGTAAGCGTGGGTCTCGCGGTATCATTGCAGCACTGGGGCCAGATGGTAAGCCCTCCCGTATCGTAGTTATCTACACGACGGGGAGTCAGGCAACTATGGATGAACGAAATAGACAGATCGCTGAGATAGGTGCCTCACTGATTAAGCATTGGTAA</t>
  </si>
  <si>
    <t>TEM-28</t>
  </si>
  <si>
    <t>U37195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</si>
  <si>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</si>
  <si>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TEM-29</t>
  </si>
  <si>
    <t>Y17584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</si>
  <si>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t>
  </si>
  <si>
    <t>TEM-30</t>
  </si>
  <si>
    <t>AJ437107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</si>
  <si>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ATTGGTAA</t>
  </si>
  <si>
    <t>TEM-33</t>
  </si>
  <si>
    <t>GU371926</t>
  </si>
  <si>
    <t>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</si>
  <si>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TEM-34</t>
  </si>
  <si>
    <t>KC292503</t>
  </si>
  <si>
    <t>ATGAGTATTCAACATTTTCGTGTCGCCCTTATTCCCTTTTTTGCGGCATTTTGCCTTCCTGTTTTTGCTCACCCAGAAACGCTGGTGAAAGTAAAAGATGCTGAAGATCAGTTGGGTGCACGAGTGGGTTACATCGAACTGGATCTCAACAGCGGTAAGATCCTTGAGAGTTTTCGCCCCGAAGAACGTTTTCCAATGG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</si>
  <si>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TEM-42</t>
  </si>
  <si>
    <t>ATGAGTATTCAACATTTCCGTGTCGCCCTTATTCCCTTTTTTGCGGCATTTTGCCTTCCTGTTTTTGCTCACCCAGAAACGCTGGTGAAAGTAAAAGATGCTGAAGATAAGTTGGGTGT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t>
  </si>
  <si>
    <t>TEM-43</t>
  </si>
  <si>
    <t>U95363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</si>
  <si>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A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</si>
  <si>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TEM-45</t>
  </si>
  <si>
    <t>X95401</t>
  </si>
  <si>
    <t>ATGAGTATTCAACATTTCCGTGTCGCCCTTATTCCCTTTTTTGCGGCATTTTGCCTTCCTGTTTTTGCTCACCCAGAAACGCTGGTGAAAGTAAAAGATGCTGAAGATCAGTTGGGTGCACGAGTGGGTTACATCGAGCTGGATCTCAACAGCGGTAAGATCCTTGAGAGTTTTCGCCCCGAAGAACGTTTTCCAATGT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AAAATAGACAGATCGCTGAGATAGGTGCCTCACTGATTAAGCATTGGTAA</t>
  </si>
  <si>
    <t>TEM-47</t>
  </si>
  <si>
    <t>Y10279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</si>
  <si>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t>
  </si>
  <si>
    <t>TEM-48</t>
  </si>
  <si>
    <t>Y10280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</si>
  <si>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t>
  </si>
  <si>
    <t>TEM-49</t>
  </si>
  <si>
    <t>Y10281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</si>
  <si>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GGTCAGGCAACTATGGATGAACGAAATAGACAGATCGCTGAGATAGGTGCCTCACTGATTAAGCATTGGTAA</t>
  </si>
  <si>
    <t>TEM-52</t>
  </si>
  <si>
    <t>Y13612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</si>
  <si>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</si>
  <si>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TEM-53</t>
  </si>
  <si>
    <t>AF104441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</si>
  <si>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</si>
  <si>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TEM-54</t>
  </si>
  <si>
    <t>AF104442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</si>
  <si>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TCGGTATCATTGCAGCACTGGGGCCAGATGGTAAGCCCTCCCGTATCGTAGTTATCTACACGACGGGGAGTCAGGCAACTATGGATGAACGAAATAGACAGATCGCTGAGATAGGTGCCTCACTGATTAAGCATTGGTAA</t>
  </si>
  <si>
    <t>TEM-55</t>
  </si>
  <si>
    <t>DQ286729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</si>
  <si>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AACCACTTCTGCGCTCGGCCCTTCCGGCTGGCTGGTTTATTGCTGATAAATCTGGAGCCGGTGAGCGTGGGTCTCGCGGTATCATTGCAGCACTGGGGCCAGATGGTAAGCCCTCCCGTATCGTAGTTATCTACACGACGGGGAGTCAGGCAACTATGGATGAACGAAATAGACAGATCGCTGAGATAGGTGCCTCACTGATTAAGCATTGGTAA</t>
  </si>
  <si>
    <t>TEM-57</t>
  </si>
  <si>
    <t>FJ405211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</si>
  <si>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A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</si>
  <si>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TEM-59</t>
  </si>
  <si>
    <t>AF062386</t>
  </si>
  <si>
    <t>TEM-60</t>
  </si>
  <si>
    <t>AF047171</t>
  </si>
  <si>
    <t>ATGAGTATTCAACATTTCCGTGTCGCCCTTATTCCCTTTTTTGCGGCATTTTGCCTTCCTGTTTTTGCTCACCCAGAAACGCTGGTGAAAGTAAAAGATGCTGAAGATAAGTTGGGTGCACGAGTGGGTTACATCGAGCTGGATCCT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CGAACAACGTTGCGCAAACTATTAACTGGCGAACTACTTACTCTAGCTTCCCGGCAACAATTAATAGACTGGATGGAGGCGGATAAAGTTGCAGGACCACTTCTGCGCTGCGCCCTTCCGGCTGGCTGGTTAATTGCTGATAAATCTGGAGCCGGTGAGCGTGGATCTCGCGGTATCATTGCAGCACTGGGGCCAGATGGTAAGCCCTCCCGTATCGTAGTTATCTACACGACGGGGAGTCAGGCAACTATGGATGAACGAAATAGACAGATCGCTGAGATAGGTGCCTCACTGATTAAGCATTGGTAA</t>
  </si>
  <si>
    <t>TEM-63</t>
  </si>
  <si>
    <t>AF332513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</si>
  <si>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GCCACTTCTGCGCTCGGCCCTTCCGGCTGGCTGGTTTATTGCTGATAAATCTGGAGCCGGTGAGCGTGGGTCTCGCGGTATCATTGCAGCACTGGGGCCAGATGGTAAGCCCTCCCGTATCGTAGTTATCTACACGACGGGGAGTCAGGCAACTATGGATGAACGAAATAGACAGATCGCTGAGATAGGTGCCTCACTGATTAAGCATTGGTAA</t>
  </si>
  <si>
    <t>TEM-67</t>
  </si>
  <si>
    <t>AF091113</t>
  </si>
  <si>
    <t>ATGAGTATTCAACATTTCCGTGTCGCCCTTATTCCCTTTTTTGCGGCATTTTGCA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TGCGGTATCATTGCAGCACTGGGGCCAGATGGTAAGCCCTCCCGTATCGTAGTTATCTACACGACGGGGAGTCAGGCAACTATGGATGAACGAAATAGACAGATCGCTGAGATAGGTGCCTCACTGATTAAGCATTGGTAA</t>
  </si>
  <si>
    <t>TEM-68</t>
  </si>
  <si>
    <t>AJ239002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</si>
  <si>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TAAATAGACAGATCGCTGAGATAGGTGCCTCACTGATTAAGCATTGGTAA</t>
  </si>
  <si>
    <t>TEM-70</t>
  </si>
  <si>
    <t>AF188199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</si>
  <si>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A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</si>
  <si>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TEM-71</t>
  </si>
  <si>
    <t>AF203816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</si>
  <si>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t>
  </si>
  <si>
    <t>TEM-72</t>
  </si>
  <si>
    <t>AF157553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</si>
  <si>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t>
  </si>
  <si>
    <t>TEM-76</t>
  </si>
  <si>
    <t>AF190694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</si>
  <si>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G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</si>
  <si>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TEM-77</t>
  </si>
  <si>
    <t>AF190695</t>
  </si>
  <si>
    <t>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ATTGGTAA</t>
  </si>
  <si>
    <t>TEM-78</t>
  </si>
  <si>
    <t>AF190693</t>
  </si>
  <si>
    <t>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C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t>
  </si>
  <si>
    <t>TEM-79</t>
  </si>
  <si>
    <t>AF190692</t>
  </si>
  <si>
    <t>ATGAGTATTCAACATTTT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GGCGGTATCATTGCAGCACTGGGGCCAGATGGTAAGCCCTCCCGTATCGTAGTTATCTACACGACGGGGAGTCAGGCAACTATGGATGAACGAAATAGACAGATCGCTGAGATAGGTGCCTCACTGATTAAGCATTGGTAA</t>
  </si>
  <si>
    <t>TEM-80</t>
  </si>
  <si>
    <t>AF347054</t>
  </si>
  <si>
    <t>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G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GATAGACAGATCGCTGAGATAGGTGCCTCACTGATTAAGCATTGGTAA</t>
  </si>
  <si>
    <t>TEM-81</t>
  </si>
  <si>
    <t>AF427127</t>
  </si>
  <si>
    <t>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G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</si>
  <si>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TEM-82</t>
  </si>
  <si>
    <t>AF427128</t>
  </si>
  <si>
    <t>ATGAGTATTCAACATTTCCGTGTCGCCCTTATTCCCTTTTTTGCGGCATTTTGCCTTCCTGTTTTTGCTCACCCAGAAACGCTGGTGAAAGTAAAAGATGCTGAAGATCAGTTGGGTGCACGAGTGGGTTACATCGAACTGGATCTCAACAGCGGTAAGATCCTTGAGAGTTTTCGCCCCGAAGAACGTTTTCCAATGG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ATTGGTAA</t>
  </si>
  <si>
    <t>TEM-83</t>
  </si>
  <si>
    <t>AF427129</t>
  </si>
  <si>
    <t>ATGAGTATTCAACATTTCCGTGTCGCCCTTATTCCCTTTTTTGCGGCATTTTGCCTTCCTGTTTTTGCTCACCCAGAAACGCTGGTGAAAGTAAAAGATGCTGAAGATCAGTTGGGTGCACGAGTGGGTTACATCGAGCTGGATCTCAACAGCGGTAAGATCCTTGAGAGTTTTCGCCCCGAAGAACGTTTTCCAATGT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T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AAAATAGACAGATCGCTGAGATAGGTGCCTCACTGATTAAGCATTGGTAA</t>
  </si>
  <si>
    <t>TEM-84</t>
  </si>
  <si>
    <t>AF427130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</si>
  <si>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t>
  </si>
  <si>
    <t>TEM-85</t>
  </si>
  <si>
    <t>AJ277414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</si>
  <si>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AAGCGTGGATCTCGCGGTATCATTGCAGCACTGGGGCCAGATGGTAAGCCCTCCCGTATCGTAGTTATCTACATGACGGGGAGTCAGGCAACTATGGATGAACGAAATAGACAGATCGCTGAGATAGGTGCCTCACTGATTAAGCATTGGTAA</t>
  </si>
  <si>
    <t>TEM-86</t>
  </si>
  <si>
    <t>AJ277415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</si>
  <si>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ATCTCGCGGTATCATTGCAGCACTGGGGCCAGATGGTAAGCCCTCCCGTATCGTAGTTATCTACATGACGGGGAGTCAGGCAACTATGGATGAACGAAATAGACAGATCGCTGAGATAGGTGCCTCACTGATTAAGCATTGGTAA</t>
  </si>
  <si>
    <t>TEM-87</t>
  </si>
  <si>
    <t>AF250872</t>
  </si>
  <si>
    <t>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CATTGTTGGGAACCGGAGCTGAATGAAGCCATACCAAACGACGAGCGTGACACCACGAC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</si>
  <si>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TEM-88</t>
  </si>
  <si>
    <t>AY027590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</si>
  <si>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A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</si>
  <si>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TEM-89</t>
  </si>
  <si>
    <t>AY039040</t>
  </si>
  <si>
    <t>TEM-90</t>
  </si>
  <si>
    <t>AF351241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</si>
  <si>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G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</si>
  <si>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TEM-91</t>
  </si>
  <si>
    <t>AB049569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</si>
  <si>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TGTTGGGAACCGGAGCTGAATGAAGCCATACCAAACGACGAGCGTGACACCACGAC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</si>
  <si>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TEM-92</t>
  </si>
  <si>
    <t>AF143804</t>
  </si>
  <si>
    <t>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</si>
  <si>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TEM-93</t>
  </si>
  <si>
    <t>AJ318093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</si>
  <si>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AAGCGTGGGTCTCGCGGTATCATTGCAGCACTGGGGCCAGATGGTAAGCCCTCCCGTATCGTAGTTATCTACACGACGGGGAGTCAGGCAACTATGGATGAACGAAATAGACAGATCGCTGAGATAGGTGCCTCACTGATTAAGCATTGGTAA</t>
  </si>
  <si>
    <t>TEM-94</t>
  </si>
  <si>
    <t>AJ318094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</si>
  <si>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TGACGGGGAGTCAGGCAACTATGGATGAACGAAATAGACAGATCGCTGAGATAGGTGCCTCACTGATTAAGCATTGGTAA</t>
  </si>
  <si>
    <t>TEM-95</t>
  </si>
  <si>
    <t>AJ308558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</si>
  <si>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G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</si>
  <si>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TEM-96</t>
  </si>
  <si>
    <t>AY092401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</si>
  <si>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G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GGCCTCACTGATTAAGCATTGGTAA</t>
  </si>
  <si>
    <t>TEM-97</t>
  </si>
  <si>
    <t>AF397067</t>
  </si>
  <si>
    <t>ATGGATCCTCAACATTTCCGTGTCGCCCTTATTCCCTTTTTTGCGGCATTTTGCCTTCCTGTTTTTGCTCACCCAGAAACGCTGGTGAAAGTAAAAGATGCTGAAGATCAGTTGGGTGCACGAGTGGGTTACATCGAA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TTTGGTAA</t>
  </si>
  <si>
    <t>TEM-98</t>
  </si>
  <si>
    <t>AF397068</t>
  </si>
  <si>
    <t>ATGGATCC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TTTGGTAA</t>
  </si>
  <si>
    <t>TEM-99</t>
  </si>
  <si>
    <t>AF397066</t>
  </si>
  <si>
    <t>ATGGATCC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TTTGGTAA</t>
  </si>
  <si>
    <t>TEM-101</t>
  </si>
  <si>
    <t>AF495873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</si>
  <si>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TCGAGATAGGTGCCTCACTGATTAAGCATTGGTAA</t>
  </si>
  <si>
    <t>TEM-104</t>
  </si>
  <si>
    <t>AF516719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</si>
  <si>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TCGAGATAGGTGCCTCACTGATTAAGCATTGGTAA</t>
  </si>
  <si>
    <t>TEM-105</t>
  </si>
  <si>
    <t>AF516720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</si>
  <si>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A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</si>
  <si>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TEM-106</t>
  </si>
  <si>
    <t>AY101578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</si>
  <si>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</si>
  <si>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TEM-107</t>
  </si>
  <si>
    <t>AY101764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</si>
  <si>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A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</si>
  <si>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TEM-108</t>
  </si>
  <si>
    <t>AF506748</t>
  </si>
  <si>
    <t>ATGGATCCTCAACATTTCCGTGTCGCCCTTATTCCCTTTTTTGCGGCATTTTGCCTTCCTGTTTTTGCTCACCCAGAAACGCTGGTGAAAGTAAAAGATGCTGAAGATCAGTTGGGTGCACGAGTGGGTTACATCGAACTGGATCTCAACAGCGGTAAGATCCTTGAGAGTTTTCGCCCCGAAGAACGTTTTCCAATGATGAGCACTTTTAAAGTTCTGCTATGTGGTGCGGA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AGCGAACTACTTACTCTAGCTTCCCGGCAACAATTAATAGACTGGATGGAGGCGGATAAAGTTGCAGGACCACTTCTGCGCTCGGCCCTTCCGGCTGGCTGGTTTATTGCTGATAAATCAGGAGCCGGTGAGCGTGGGTCTCGCGGTATCATTGCAGCACTGGGGCCAGATGGTAAGCCCTCCCGTATCGTAGTTATCTACACGACGGGGAGTCAGGCAACTATGGATGAACGAAGTAGACAGATCGCTGAGATAGGTGCCTCACTGATTAAGCATTGGTAA</t>
  </si>
  <si>
    <t>TEM-109</t>
  </si>
  <si>
    <t>AY628175</t>
  </si>
  <si>
    <t>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</si>
  <si>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TEM-110</t>
  </si>
  <si>
    <t>AY072920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</si>
  <si>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TGACGGGGAGTCAGGCAACTATGGATGAACGAAATAGACAGATCGCTGAGATAGGTGCCTCACTGATTAAGCATTGGTAA</t>
  </si>
  <si>
    <t>TEM-111</t>
  </si>
  <si>
    <t>AF468003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</si>
  <si>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ATGAGCGTGGATCTCGCGGTATCATTGCAGCACTGGGGCCAGATGGTAAGCCCTCCCGTATCGTAGTTATCTACATGACGGGGAGTCAGGCAACTATGGATGAACGAAATAGACAGATCGCTGAGATAGGTGCCTCACTGATTAAGCATTGGTAA</t>
  </si>
  <si>
    <t>TEM-112</t>
  </si>
  <si>
    <t>AY589493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</si>
  <si>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GCAACATGGGGGATCATGTAACT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</si>
  <si>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TEM-113</t>
  </si>
  <si>
    <t>AY589494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</si>
  <si>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GATGGATGAACGAAATAGACAGATCGCTGAGATAGGTGCCTCACTGATTAAGCATTGGTAA</t>
  </si>
  <si>
    <t>TEM-114</t>
  </si>
  <si>
    <t>AY589495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</si>
  <si>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ATCTCGCGGTATCATTGCAGCACTGGGGCCAGATGGTAAGCCCTCCCGTATCGTAGTTATCTACACGACGGGGAGTCAGGCAACTATGGATGAACGAAATAGACAGATCGCTGAGATAGGTGCCTCACTGATTAAGCATTGGTAA</t>
  </si>
  <si>
    <t>TEM-115</t>
  </si>
  <si>
    <t>AF535127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</si>
  <si>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</si>
  <si>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TEM-116</t>
  </si>
  <si>
    <t>AJ847364, U36911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</si>
  <si>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</si>
  <si>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TEM-117</t>
  </si>
  <si>
    <t>AY130282</t>
  </si>
  <si>
    <t>TEM-120</t>
  </si>
  <si>
    <t>AY243512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</si>
  <si>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</si>
  <si>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TEM-121</t>
  </si>
  <si>
    <t>AY271267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</si>
  <si>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GTCTAGCGGTATCATTGCAGCACTGGGGCCAGATGGTAAGCCCTCCCGTATCGTAGTTATCTACACGACGGGGAGTCAGGCAACTATGGATGAACGAAATAGACAGATCGCTGAGATAGGTGCCTCACTGATTAAGCATTGGTAA</t>
  </si>
  <si>
    <t>TEM-122</t>
  </si>
  <si>
    <t>AY307100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</si>
  <si>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ATTGGTAA</t>
  </si>
  <si>
    <t>TEM-123</t>
  </si>
  <si>
    <t>AY327539</t>
  </si>
  <si>
    <t>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AGTGAGCGTGGATCTCGCGGTATCATTGCACTGGGGCCAGATGGTAAGCCCTCCCGTATCGTAGTTATCTACACGACGGGGAGTCAGGCAACTATGGATGAAGCAAATAGACAGATCGCTGAGATAGGTGCCTCACTGATTAAGCATTGGTAA</t>
  </si>
  <si>
    <t>TEM-124</t>
  </si>
  <si>
    <t>AY327540</t>
  </si>
  <si>
    <t>ATGAGTATTA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CTGGGGCCAGATGGTAAGCCCTCCCGTATCGTAGTTATCTACACGACGGGGAGTCAGGCAACTATGGATGAAGCAAATAGACAGATCGCTGAGATAGGTGCCTCACTGATTAAGCATTGGTAA</t>
  </si>
  <si>
    <t>TEM-126</t>
  </si>
  <si>
    <t>AY628199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</si>
  <si>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A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</si>
  <si>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TEM-127</t>
  </si>
  <si>
    <t>AY368236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</si>
  <si>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A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</si>
  <si>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TEM-128</t>
  </si>
  <si>
    <t>AY368237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</si>
  <si>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G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</si>
  <si>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TEM-129</t>
  </si>
  <si>
    <t>AJ746225</t>
  </si>
  <si>
    <t>ATGAGTATTCAACATTTT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</si>
  <si>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TEM-130</t>
  </si>
  <si>
    <t>AJ866988</t>
  </si>
  <si>
    <t>ATGAGTATTCAACATTTTCGTGTCGCCCTTATTCCCTTTTTTGCGGCATTTTGCCTTCCTGTTTTTGCTCACCCAGAAACGCTGGTGAAAGTAAAACC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GAGCGTGGGTCTCGCGGTATCATTGCAGCACTGGGGCCAGATGGTAAGCCCTCCCGTATCGTAGTTATCTACACGACGGGGAGTCAGGCAACTATGGATGAACGAAATAGACAGATCGCTGAGATAGGTGCCTCACTGATTAAGCATTGGTAA</t>
  </si>
  <si>
    <t>TEM-131</t>
  </si>
  <si>
    <t>AY436361</t>
  </si>
  <si>
    <t>ATGAGTATTCAACATTTCCGTGTCGCCCTTATTCCCTTTTTTGCGGCATTTTGCTTTCCTGTTTTTGCTCACCCAGAAACGCTGGTGAAAGTAAAAGATGCTGAAGATCAGTTGGGTGCACGAGTGGGTTACATCGAGCTGGATCTCAACAGCGGTAAGATCCTTGAGAGTTTTCGCCCCGAAGAACGTTTTCCAATGATGAGCACTTTTAAR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ACCGGTGAGCGTGGGTCTCGCGGTATCATTGCAGCACTGGGGCCAGATGGTAAGCCCTCCCGTATCGTAGTTATCTACACGACGGGGAGTCAGGCAACTATGGATGAACGAAATAGACAGATCGCTGAGATAGGTGCCTCACTGATTAAGCATTGGTAA</t>
  </si>
  <si>
    <t>TEM-132</t>
  </si>
  <si>
    <t>AY491682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</si>
  <si>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G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</si>
  <si>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TEM-133</t>
  </si>
  <si>
    <t>AY528425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</si>
  <si>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</si>
  <si>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TEM-134</t>
  </si>
  <si>
    <t>AY574271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</si>
  <si>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</si>
  <si>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TEM-136</t>
  </si>
  <si>
    <t>AY826417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</si>
  <si>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ACCGGTAAGCGTGGGTCTCGCGGTATCATTGCAGCACTGGGGCCAGATGGTAAGCCCTCCCGTATCGTAGTTATCTACACGACGGGGGGTCAGGCAACTATGGATGAACGAAATAGACAGATCGCTGAGATAGGTGCCTCACTGATTAAGCATTGGTAA</t>
  </si>
  <si>
    <t>TEM-137</t>
  </si>
  <si>
    <t>AM286274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</si>
  <si>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AGGCGTGGATCTCGCGGTATCATTGCAGCACTGGGGCCAGATGGTAAGCCCTCCCGTATCGTAGTTATCTACACGACGGGGAGTCAGGCAACTATGGATGAACGAAATAGACAGATCGCTGAGATAGGTGCCTCACTGATTAAGCATTGGTAA</t>
  </si>
  <si>
    <t>TEM-138</t>
  </si>
  <si>
    <t>AY853593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</si>
  <si>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T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</si>
  <si>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TEM-139</t>
  </si>
  <si>
    <t>DQ072853</t>
  </si>
  <si>
    <t>ATGAGTATTCAACATTTTCGTGTCGCCCTTATTCCCTTTTTTGCGGCATTTTGCCTTCCTGTTTTTGCTCACCCAGAAACGCTGGTGAAAGTAAAAGATGCTGAAGATAAGTTGGGTGCACGAGTGGGTTACATCGAGA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</si>
  <si>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TEM-141</t>
  </si>
  <si>
    <t>AY956335</t>
  </si>
  <si>
    <t>ATGAGTATTCAACATTTCCGTGTCGCCCTTATTCCCTTTTTTGCGGCATTTTGCCTTCCTGTTTTTGCTCACCCAGAAACGCTGGTGAAAGTAG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</si>
  <si>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TEM-142</t>
  </si>
  <si>
    <t>DQ388882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</si>
  <si>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ATGAGCGTGGATCTCGCGGTATCATTGCAGCACTGGGGCCAGATGGTAAGCCCTCCCGTATCGTAGTTATCTACATGACGGGGAGTCAGGCAACTATGGATGAACGAAATAGACAGATCGCTGAGATAGGTGCCTCACTGATTAAGCATTGGTAA</t>
  </si>
  <si>
    <t>TEM-143</t>
  </si>
  <si>
    <t>DQ075245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</si>
  <si>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T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</si>
  <si>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TEM-144</t>
  </si>
  <si>
    <t>AM049399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</si>
  <si>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T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</si>
  <si>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TEM-145</t>
  </si>
  <si>
    <t>DQ105528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</si>
  <si>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AGCCAACTTACTTCTGACAACGATCGGAGGACCGAAGGAGCTAACCGCTTTTTTGCACAACATGGGGGATCATGTAACTCGCCTTGATCGTTGGGAACCGGAGCTGAATGAAGCCATACCAAACGACGAGCGTGACACCACGATGCCTGCAGCAATGGCAACAACGTTGCGCAAACTATTAACTGGCGAACTACTTACTCTAGCTTCCCGGCAACAATTAATAGACTGGATGGAGGCGGATAAAGTTGCAGGACCACTTATGCGCTCGGCCCTTCCGGCTGGCTGGTTTATTGCTGATAAATCTGGAGCCGGTGAGCGTGGGTCTCACGGTATCATTGCAGCACTGGGGCCAGATGGTAAGCCCTCCCGTATCGTAGTTATCTACACGACGGGGAGTCAAGCAACTATGGATGAACGAAATAGACAGATCGCTGAGATAGGTGCCTCACTGATTAAGCATTGGTAA</t>
  </si>
  <si>
    <t>TEM-146</t>
  </si>
  <si>
    <t>DQ105529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</si>
  <si>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C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ACGGTATCATTGCAGCACTGGGGCCAGATGGTAAGCCCTCCCGTATCGTAGTTATCTACACGACGGGGAGTCAGGCAACTATGGATGAACGAAATAGACAGATCGCTGAGATAGGTGCCTCACTGATTAAGCATTGGTAA</t>
  </si>
  <si>
    <t>TEM-147</t>
  </si>
  <si>
    <t>DQ279850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</si>
  <si>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TCCTTCCGGCTGGCTGGTTTATTGCTGATAAATCTGGAGCCGGTGAGCGTGGGTCTCGCGGTATCATTGCAGCACTGGGGCCAGATGGTAAGCCCTCCCGTATCGTAGTTATCTACACGACGGGGAGTCAGGCAACTATGGATGAACGAAATAGACAGATCGCTGAGATAGGTGCCTCACTGATTAAGCATTGGTAA</t>
  </si>
  <si>
    <t>TEM-148</t>
  </si>
  <si>
    <t>AM087454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</si>
  <si>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A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</si>
  <si>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TEM-149</t>
  </si>
  <si>
    <t>DQ369751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</si>
  <si>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GCCGGTGTGCGTGGATCTCGCGGTATCATTGCAGCACTGGGGCCAGATGGTAAGCCCTCCCGTATCGTAGTTATCTACACGACGGGGAGTCAGGCAACTATGGATGAACGAAATAGACAGATCGCTGAGATAGGTGCCTCACTGATTAAGCATTGGTAA</t>
  </si>
  <si>
    <t>TEM-150</t>
  </si>
  <si>
    <t>AM183304</t>
  </si>
  <si>
    <t>ATGAGTATTCAACATTTCCGTGTCGCCCTTATTCCCTTTTTTGCGGCATTTTGCCTTCCTGTTTTTGCTCACCCAGAT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</si>
  <si>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TEM-151</t>
  </si>
  <si>
    <t>DQ834729</t>
  </si>
  <si>
    <t>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GCTCACTGATTAAGCATTGGTAA</t>
  </si>
  <si>
    <t>TEM-152</t>
  </si>
  <si>
    <t>DQ834728</t>
  </si>
  <si>
    <t>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AAGCGTGGATCTCGCGGTATCATTGCAGCACTGGGGCCAGATGGTAAGCCCTCCCGTATCGTAGTTATCTACACGACGGGGAGTCAGGCAACTATGGATGAACGAGATAGACAGATCGCTGAGATAGGTGCCTCACTGATTAAGCATTGGTAA</t>
  </si>
  <si>
    <t>TEM-153</t>
  </si>
  <si>
    <t>KC149518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</si>
  <si>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TGAGTCAGGCAACTATGGATGAACGAAATAGACAGATCGCTGAGATAGGTGCCTCACTGATTAAGCATTGGTAA</t>
  </si>
  <si>
    <t>TEM-154</t>
  </si>
  <si>
    <t>FJ807656</t>
  </si>
  <si>
    <t>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</si>
  <si>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TEM-155</t>
  </si>
  <si>
    <t>DQ679961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</si>
  <si>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</si>
  <si>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TEM-156</t>
  </si>
  <si>
    <t>AM941159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</si>
  <si>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A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</si>
  <si>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TEM-157</t>
  </si>
  <si>
    <t>DQ909059</t>
  </si>
  <si>
    <t>ATGAGTATTCAACATTTCCGAGTCGCCCTTATTCCCTTTTTTGCGGCATTTTGCCTTCCTGTTTTTGCTCACCCAGAAACGCTGGTGAAAGTAAAAGATGCTGAAGATCAGTTGGGTGCACGAGTGGGTTACATCGAACTGGATCTCAACAGCGGTAAGATCCTTGAGAGTTTTCGCCCCGAAGAACGTTTTCCAATGATGAGCACTTTTAAAGTTCTGCTATGTGGCGCGGTATTATCCCGTATTGACGCCGGGCAAGAGCAACTCGGTCGCCGCATACACTATTCTCAGAG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</si>
  <si>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TEM-158</t>
  </si>
  <si>
    <t>EF534736</t>
  </si>
  <si>
    <t>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GATAGACAGATCGCTGAGATAGGTGCCTCACTGATTAAGCATTGGTAA</t>
  </si>
  <si>
    <t>TEM-159</t>
  </si>
  <si>
    <t>EF136376</t>
  </si>
  <si>
    <t>ATGAGTATTCAACATTTCCGTGTCGCCCTTATTCCCTTTTTTGCGGCATTTTGCTTTCCTGTTTTTGCTCACCCAGAAACGCTGGTGAAAGTAAAAGATGCTGAAGATCAGTTGGGTGCACGAGTGGGTTACATCGAGCTGGATCTCAACAGCGGTAAGATCCTTGAGAGTTTTCGCCCCGAAGAACGTTTTCCAATGATT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</si>
  <si>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TEM-160</t>
  </si>
  <si>
    <t>EF136377</t>
  </si>
  <si>
    <t>ATGAGTATTCAACATTTCCGTGTCGCCCTTATTCCCTTTTTTGCGGCATTTTGCCTTCCTGTTTTTGCTCACCCAGAAACGCTGGTGAAAGTAAAAGATGCTGAAGATA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</si>
  <si>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TEM-162</t>
  </si>
  <si>
    <t>EF468463</t>
  </si>
  <si>
    <t>ATGAGTATTCAACATTTCCGTGTCGCCCTTATTCCCTTTTTTGCGGCTTTTTGCCTTCCTGTTTTTGCTCACCCAAAAACGCTGGTGAAAGTAAAAGATGCTGAAAATCAGTTGGGTGCACGAGTGGGTTACATCGAACTGGATCTCAACAGCGGTAAGATCCTTGAGAGTTTTCGCCCCGAAAAACGTTTTCCAATGATGAGCACTTTTAAAGTTCTGCTATGTGGCGCGGTATTATCCCGTATTGACGCCGGGCAAGAGCAACTCGGTCGCCGCATACACTATTCTCAGAGTGACG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</si>
  <si>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TEM-163</t>
  </si>
  <si>
    <t>EU815939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</si>
  <si>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TTTGGTAA</t>
  </si>
  <si>
    <t>TEM-164</t>
  </si>
  <si>
    <t>EU274580</t>
  </si>
  <si>
    <t>ATGAGTATTCAACATTTTCGTGTCGCCCTTATTCCCTTTTTTGCGGCATTTTGCCTTCCTGTTTTTGCTCACCCAGAAACGCTGGTGAAAGTAAAAGATGCTGAAGATCAGG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CCGCTGAGATAGGTGCCTCACTGATTAAGCATTGGTAA</t>
  </si>
  <si>
    <t>TEM-166</t>
  </si>
  <si>
    <t>FJ197316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</si>
  <si>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G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</si>
  <si>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TEM-168</t>
  </si>
  <si>
    <t>FJ919776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</si>
  <si>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TGACGGGGAGTCAGGCAACTATGGATGAACGAAATAGACAGATCGCTGAGATAGGTGCCTCACTGATTAAGCATTGGTAA</t>
  </si>
  <si>
    <t>TEM-169</t>
  </si>
  <si>
    <t>FJ873740</t>
  </si>
  <si>
    <t>TEM-171</t>
  </si>
  <si>
    <t>GQ149347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</si>
  <si>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</si>
  <si>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TEM-176</t>
  </si>
  <si>
    <t>GU550123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</si>
  <si>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TCCTTCCGGCTGGCTGGTTTATTGCTGATAAATCTGGAGCCGGTGAGCGTGGGTCTCGCGGTATCATTGCAGCACTGGGGCCAGATGGTAAGCCCTCCCGTATCGTAGTTATCTACACGACGGGGAGTCAGGCAACTATGGATGAACGAAATAGACAGATCGCTGAGATAGGTGCCTCACTGATTAAGCATTGGTAA</t>
  </si>
  <si>
    <t>TEM-177</t>
  </si>
  <si>
    <t>FN652295</t>
  </si>
  <si>
    <t>ATGAGTATTA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ACCGGTAAGCGTGGGTCTCGCGGTATCATTGCAGCACTGGGGCCAGATGGTAAGCCCTCCCGTATCGTAGTTATCTACACGACGGGGAGTCAGGCAACTATGGATGAACGAAATAGACAGATCGCTGAGATAGGTGCCTCACTGATTAAGCATTGGTAA</t>
  </si>
  <si>
    <t>TEM-178</t>
  </si>
  <si>
    <t>X97254</t>
  </si>
  <si>
    <t>ATGAGTATTCAACATTTCCGTGTCGCCCTTATTCCCTTTTTTGCGGCATTTTGCCTTCCTGTTTTTGCTCACCCAGAAACGCTGGTGAAAGTAAAAGATGCTGAAGATCAGTTGGGTTCGACGAGT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TCGCAAGAGCTAACCGCTTTTTTGCACAACATGGGGGATCATGTAACCCGCCTTGATCGTTGGGAACCGGAGCTGAATGAAGCCATACCAAACGACGAGGCTGACACCACGATGCCTGCAGCAATGGCAACAACGTTGCGCAAACTATTAACTGGCGAACTACTTACTCTAGCTTCCCGGCAACAATTAATAGACTGGATGGCGGATAAAGTTGCAGGACCACTTCTGCGCTCGGCCCTTCCGGCTGGCTGGTTTATTGCTGATAAATCTGGAGCCCGTGAGCGTGGATCTCGCGGTATCATTGCAGCACTGGGGCCAGATGGTAAGCCCTCCCGTATCGTAGTTATCTACACGACGGGGAGTCAGGCAACTATGGATGAACGAAATAGACAGATCGCTGAGATCGGTGCTTCCCTTATCAAACATTGGTAA</t>
  </si>
  <si>
    <t>TEM-183</t>
  </si>
  <si>
    <t>HQ529916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</si>
  <si>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CTTATTGCTGATAAATCTGGAGCCGGTGAGCGTGGGTCTCGCGGTATCATTGCAGCACTGGGGCCAGATGGTAAGCCCTCCCGTATCGTAGTTATCTACACGACGGGGAGTCAGGCAACTATGGATGAACGAAATAGACAGATCGCTGAGATAGGTGCCTCACTGATTAAGCATTGGTAA</t>
  </si>
  <si>
    <t>TEM-184</t>
  </si>
  <si>
    <t>FR848831</t>
  </si>
  <si>
    <t>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G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</si>
  <si>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TEM-185</t>
  </si>
  <si>
    <t>JF795538</t>
  </si>
  <si>
    <t>ATGAGTATTCAACATTTCCGTGTCGCCCTTATTCCCTTTTTTGCGGCATTTTGCCTTCCTGTTTTTGCTCACCCAGAAACGCTGGTGAAAGTAAAAGATGCTGAAGATCAGTTGGGTGCACGAGTGGGTTACATCGAGCTGGATCTCAACAGCGGTAAGATCCTTGAGAGTTTTCGCCCCGAAGAACGTTTTCCAATGC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C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</si>
  <si>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TEM-186</t>
  </si>
  <si>
    <t>JN227084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</si>
  <si>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A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</si>
  <si>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TEM-188</t>
  </si>
  <si>
    <t>JN211012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</si>
  <si>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t>
  </si>
  <si>
    <t>TEM-189</t>
  </si>
  <si>
    <t>JN254627</t>
  </si>
  <si>
    <t>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t>
  </si>
  <si>
    <t>TEM-190</t>
  </si>
  <si>
    <t>JN416112</t>
  </si>
  <si>
    <t>ATGAGTATTCAACATTTCCGTGTCGCCCTTATTCCCTTTTTTGCGGCATTTTGCCTTCCTGTTTTTGCTCACCCAGAAACGCTGGTGAAAGTAAAAGATGCTGAAGATCAGTTGGGTGCACGAGTGGGTTACATCGAGCTGGATCTCAACAGCGGTAAGATCCTTGAGAGTTTTCGCCCCGAAGAACGTTTTCCAATGC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G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t>
  </si>
  <si>
    <t>TEM-191</t>
  </si>
  <si>
    <t>JF949916</t>
  </si>
  <si>
    <t>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</t>
  </si>
  <si>
    <t>TEM-192</t>
  </si>
  <si>
    <t>JF949915</t>
  </si>
  <si>
    <t>ATTCCCTTTTTTGCGGCATTTTGCCTTCCTGTTTTTGCTCACCCAGAAACGCTGGTGAAAGTAAAAGATGCTGAAGATCAGTTGGGTGCACGAGTGGGTTACATCGAACTGGATCTCAACAGCGGTAAGATCCTTGAGAGTTTTCGCCCCGAAGAACGTTTTCCAATA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</t>
  </si>
  <si>
    <t>TEM-193</t>
  </si>
  <si>
    <t>JN935135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</si>
  <si>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CACTTATTTCTGACAACGATCGGAGGACCGAAGGAGCTCACCGCTTTTTTGCACAACATGGGGGATCATGTCACCCGCCTTGATTGTTGGGGACCGAAGCTGACTGAGGCCATACCACACGACGAGCGTGACACCACGATGCCTGCAGCAGTGGCCAACACGTTGCGCAAACTATTAACTGGCGAACTACTTACTCTAGCTTCCCGGCAACAATTAATAGACTGGATGGAGGCGGATAAAGTTGCAGGACCAATTCTGCGCTCGGCCCTTCCGGCTGGCTGGTTTATTGCTGATAAATCTGGAGCCGGTGAGCGTGGATCTCGCGGTATCATTGCAGCACTGGGGCCAGATGGTAAGCCCTCCCGTATCGTAGTTATCTACACGACGGGGAGTCAGGCAACTATGGATGAACGAAATAGACAGATCGCTGAGATAGGTGCCTCACTGATTAAGCATTGGTAA</t>
  </si>
  <si>
    <t>TEM-194</t>
  </si>
  <si>
    <t>JN935136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</si>
  <si>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GGAATGACTTGGTTGAGTACTCACCAGTCACAGAAAAGCATCTTACGGATGGCATGACAGTAAGAGAATTATGCAGTGCTGCCATAACCATGAGTGATAACACTGCGGCCAACATACTTCTGACAACGATCGGAGGACCGAAGGAGCTCACCGCTTTTTTGCACAACATGAGAGATCATGTCACCCGCCTTGATCGTTGGGAACCGGAGCTGAATGAAGCCATACCACACGACGAGCGTGACACCACGATGCCTGCTCCAGTGGCCACAACGTTGCGCACACTATTAACTGTCGAACTACTTACTCTAGCTTCCCGGCCACGATTAATAGACTGGATGGAGGCGGATAAAGTGGCAGGACCAATTCTGCGCTCGGCCCTTCCGGCCGGCTGGTTTATTGCTGATAAATCTGGAGCCGGTGAGCGTGGATCTCGCGGTATCATTGCAGCACTGGGGCCAGATGGTAAGCCCTCCCGTATCGTAGTTATCTACACGACGGGGAGTCAGGCAACTATGGATGAACGAAATAGACAGATCGCTGAGATAGGTGCCTCACTGATTAAGCATTGGTAA</t>
  </si>
  <si>
    <t>TEM-195</t>
  </si>
  <si>
    <t>JN935137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</si>
  <si>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GGAATGACTTGGTTGAGTACTCACCAGTCACAGAAAAGCATCTTACGGATGGCATGACAGTAAGAGAATTATGCAGTGCTGCCATAACCATGAGTGATAACACTGCGGCCAACTTACTTCTGACAACGATCGGAGGACCGAAGGAGCTCACCGCTTTTTTGCACAACATGGGGGATCATGTCACCCGCCTTGATTGTTGGGAACCGGAGCTGAATGAAGCCATACCACACGACGAGCGTGACACCACGATGCCTGCTGCAGTGGCCACC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</si>
  <si>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TEM-197</t>
  </si>
  <si>
    <t>HQ877606</t>
  </si>
  <si>
    <t>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</si>
  <si>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TEM-198</t>
  </si>
  <si>
    <t>AB700703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</si>
  <si>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TTATGGATGAACGAAATAGACAGATCGCTGAGATAGGTGCCTCACTGATTAAGCATTGGTAA</t>
  </si>
  <si>
    <t>TEM-199</t>
  </si>
  <si>
    <t>JX050178</t>
  </si>
  <si>
    <t>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T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t>
  </si>
  <si>
    <t>TEM-201</t>
  </si>
  <si>
    <t>JX310327</t>
  </si>
  <si>
    <t>ATGAGTATTCAACATTTTCGTGTCGCCCTTATTCCCTTTTTTGCGGCATTTTGCCTTCCTGTTTTTGCTCACCCAGAAACGG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GGTCAGGCAACTATGGATGAACGAAATAGACAGATCGCTGAGATAGGTGCCTCACTGATTAAGCATTGGTAA</t>
  </si>
  <si>
    <t>TEM-205</t>
  </si>
  <si>
    <t>KC900516</t>
  </si>
  <si>
    <t>ATGAGTATTCAACATTTCCGTGTCGCCCTTATTCCCTTTTTTGCGGCATTTTGCCTTCCTGTTTTTGCTCACCCAGAAACGCTGGTGAAAGTAAAAGATGCTGAAGATCAGTTGGGTGCACGAGTGGGTTACATCGAGCTGGATCTCAACAGCGGTAAGATCCTTGAGAGTTTTCGCCCCGAAGAACGTTTTCCAATGATGAGCACTTTTAAAGTTCTGCTATGTGGCGCGGTATTATCCCGTATTGACGCCGGGCAAGAGCAACTCGGTCGCCGCATACACTATTCTCAGAATGACTTGGTTAAGTACTCACCAGTCACAGAAAAGCATCTTACGGATGGCATGACAGTAAGAGAATTATGCAGTGCTGCCATAACCATGAGTGATAACACTGCGGCCAACTTACTTCTGACAACGATCGGAGGACCGAAGGAGCTAACCGCTTTTTTGCACAACATGGGGGATCATGTAACGCGCCTTGATAGTTGGGAACCGGAGCTGAATGAAGCCATACCAAACGACGAGCGTGACACCACGAC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t>
  </si>
  <si>
    <t>TEM-206</t>
  </si>
  <si>
    <t>KC783461</t>
  </si>
  <si>
    <t>ATGAGTATTCAACATTTTCGTGTCA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</si>
  <si>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TEM-207</t>
  </si>
  <si>
    <t>KC818234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</si>
  <si>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GGCGTGGGTCTCGCGGTATCATTGCAGCACTGGGGCCAGATGGTAAGCCCTCCCGTATCGTAGTTATCTACACGACGGGGAGTCAGGCAACTATGGATGAACGAAATAGACAGATCGCTGAGATAGGTGCCTCACTGATTAAGCATTGGTAA</t>
  </si>
  <si>
    <t>TEM-208</t>
  </si>
  <si>
    <t>KC865667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</si>
  <si>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T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</si>
  <si>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TEM-209</t>
  </si>
  <si>
    <t>KF240808</t>
  </si>
  <si>
    <t>ATGAGTATTCAACATTTCCGTGTCGCCCTTATTCCCTTTTTTGCGGCATTTTGCCTTCCTGTTTTTGCTCACCCAGAAACGCTGGTGAAAGTAAAAGATGCTGAAGATCAGTTGGA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</si>
  <si>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TEM-211</t>
  </si>
  <si>
    <t>KF513179</t>
  </si>
  <si>
    <t>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C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TAAATAGACAGATCGCTGAGATAGGTGCCTCACTGATTAAGCATTGGTAA</t>
  </si>
  <si>
    <t>TEM-213</t>
  </si>
  <si>
    <t>KF663615</t>
  </si>
  <si>
    <t>ATGAGTATTCAACATTTCCGTGTCGCCCTTATTCCCTTTTTTGCGGCATTTTGCCTTCCTGTTTTTGCTCACCCAGAAACGCTGGTGAAAGTAAAAGATGCTGAAGATCAGTTGGGTGCACGAGTGGGTTACATCGAGCTGGATCTCAACAGCGGTAAGATCCTTGAGAGTTTTCGCCCCGAAGAACGTTTTCCAATGATGAGCACTTTTAAAGTTCTGCTATGTGGCGCGGTATTATCCCGTGTTGACGCCGGGCAAGAGCAACTCGGTCGCCGCATACACTATTCTCAGAATGACTTGGTTGAGTTCTCACCAGTCACAGAAAAGCATCTTACGGATGGCATGACAGTAAGAGAATTATGCAGTGCTGCCATAACCATGAGTGATAACACTGCGGCCAACTTACTTCTGACAACGATCGGAGGACCGAAGGAGCTAACCGCTTTTTTGCACAACATGGGGGATCATGTAACG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t>
  </si>
  <si>
    <t>TER</t>
  </si>
  <si>
    <t>TER-1</t>
  </si>
  <si>
    <t>FJ263091</t>
  </si>
  <si>
    <t>ATGCGCCACTCTCTTTTTGCCCCGATCCTCCTGCTCGCCCTGTTCGCCCTGCCCGCCTGGGCGCATGAGGCGACGGTAAACCAGGTCAAAGCCGCTGAGCGCCAGCTCGAGGCCAGAGTAGGCTACGCGGAGCTGGATTTAGCCAGCGGACGGCTGCTGGCAAGCTATCGCCCCGACGAGCGTTTCCCGATGATGAGCACCTTTAAAGTGCCGCTCTGCGCGGCGGTACTGGCGCGCGTGGATGCCGGAGAGGAGAAGCTCGATCGCCGCGTCCGCTACCGTCAGCAGGATCTGGTTGAATACTCCCCGGTGACCGAAAAGCACCTCGCCGACGGCATGACGGTAGCCGAGCTGTGCGCTGCGGCAATCACCCTTAGCGATAACACCGCCGCTAATCTGCTGCTGGCGAGCGTCGGCGGCACGCAGGGGTTGACCGCCTTCCTGCGCCGCAGCGGAGACCAGACTTCGCGCCTCGACCGCTGGGAGACCGAGCTTAACGAGGCCCTGCCCGGCGACGCGCGTGATACCACCACGCCGCAGGCGATGGCCAAAACCTTGCACAATCTGCTCACCGGCAGCGTGCTTTCCGCCGCATCGCGACAGCAGCTGCGCAGCTGGATGGTTGACGATAAGGTTGCCGGCCCGCTGCTGCGCTCGACGCTGCCGCACGGCTGGTTTATCGCTGACAAAACCGGCGCGGGCAACCGCGGGTCGCGCGGTATTATCGCCGCCCTCGGCCCGGACGGGCAGCCCGCGCGTATCGTAATTATTTATTTAACCGGCACCGAGGCCTCAATGGATGAGCGGAACCGGCAGATTGCCGAGATTGGTGAGACGCTGGTTAAGCACTGGTAA</t>
  </si>
  <si>
    <t>TER-2</t>
  </si>
  <si>
    <t>FJ263090</t>
  </si>
  <si>
    <t>ATGCGCCACTCTCTTTTTGCCCCGATCCTCCTGCTCGCCCTGTTCGCCCTGCCCGCCTGGGCGCATGAGGCGACGGTAAACCAGGTCAAAGCCGCTGAGCGCCAGCTCGAGGCCAGAGTAGGCTACGCGGAGCTGGATTTAGCCAGCGGACGGCTGCTGGCAAGCTATCGCCCCGACGAGCGTTTCCCGATGATGAGCACCTTTAAAGTGCCGCTCTGCGCGGCGGTACTGGCGCGCGTGGATGCCGGAGAGGAGAAGCTCGATCGCCGCGTCCGCTACCGTCAGCAGGATCTGGTTGAATACTCCCCGGTGACCGAAAAGCACCTCGCCGACGGCATGACGGTAGCCGAGCTGTGCGCTGCGGCAATCACCCTTAGCGATAACACCGCCGCTAATCTGCTGCTGGCGAGCGTCGGCGGCCCGCAGGGGTTGACCGCCTTCCTGCGCCGCAGCGGAGACCAGACTTCGCGCCTCGACCGCTGGGAGACCGAGCTTAACGAGGCCCTGCCCGGCGACGCGCGTGATACCACCACGCCGCAGGCGATGGCCAAAACCTTGCGCAATCTGCTCACCGGCAGCGTGCTTTCCGCCGCATCGCGACAGCAGCTGCGCAGCTGGATGGTTGACGATAAGGTTGCCGGCCCGCTGCTGCGCTCGGCGCTGCCGCACGGCTGGTTTATCGCTGACAAAACCGGCGCGGGCAACCGCGGGTCGCGCGGTATTATCGCCGCCCTCGGCCCGGACGGGCAGCCCGCGCGCATCGTAATTATTTATTTAACCGGCACCGAGGCCTCAATGGATGAGCGGAACCGGCAGATTGCCGAGATTGGTGAGACGCTGGTTAAGCACTGGTAA</t>
  </si>
  <si>
    <t>TLA</t>
  </si>
  <si>
    <t>TLA-1</t>
  </si>
  <si>
    <t>AF148067</t>
  </si>
  <si>
    <t>ATGAAAAAACATCTTGTTGTAATTGCATTTTGTGTGCTTTTTGCTTCTGCTTCTGCTTTTGCGGCTAAAGGTACGGATTCGCTTAAAAGCAGTATTGAAAAATATCTTAAAGATAAAAAAGCTAAAGTGGGTGTTGCCGTTTTGGGAATTGAAGATAATTTTAAATTGAACGTTAACGAAAAGCATCACTATCCTATGCAGAGCACTTATAAGTTCCATCTTGCATTGGCTGTGCTCGATAAACTTGATAAGGAGAATATTTCCATTGACAAGAAGCTTTTTGTAAAAAAATCGGAGCTTCTGCCGAATACTTGGAGTCCGCTAAGAGATAAATATCCCGATGGAAATGTGGATTTATCCATAAGCGAAATTCTGAAAGCTACCGTTTCGCGTAGCGATAATAACGGTTGTGATATTCTCTTCAGATTTGTTGGTGGAACAAATAAAGTCCACAATTTTATTAGCAAGCTTGGCGTTAAGAATATTTCTATCAAAGCTACAGAAGAAGAAATGCACAAGGCATGGAATGTACAATATACCAATTGGACAACTCCCGACGCTACCGTTCAGCTCTTAAAGAAGTTCTACAAAAATGAAATACTCTCAAAAAATAGTTACGACTATTTGCTTAATACTATGATTGAAACTACTACCGGACCGAAACGACTCAAAGGACTTTTGCCCGATGGAACTGTTGTTGCTCATAAAACCGGAAGCTCCGATACTAACGATAAAGGCATTACTGCTGCCACAAATGATATCGGTATTATTACTCTGCCGAACGGTAAACACTTTGCCATTGCTGTTTATGTGTCGGATTCAAGCGAAAAGAGCGATGTTAACGAAAAGATTATTGCCGAAATTTGCAAAAGCGTTTGGGATTATCTAGTTAAGGATGGGAAATAG</t>
  </si>
  <si>
    <t>TMB</t>
  </si>
  <si>
    <t>TMB-1</t>
  </si>
  <si>
    <t>AB846838</t>
  </si>
  <si>
    <t>ATGCGACCATTTTTATTTTTAATAATTTTTATCAGTCATTTCGCTTTTGCCAACGAAGAAATACCCGGATTGGAAGTTGAGGAAATTGACAACGGCGTTTTTTTGCACAAGTCATACAGCCGGGTGGAAGGCTGGGGCCTGGTAAGTTCAAACGGACTTGTTGTCATCAGCGGCGGAAAAGCATTCATTATTGACACTCCATGGTCGGAATCAGATACAGAAAAGCTTGTAGATTGGATACGATCAAAAAAGTATGAGCTGGCGGGAAGCATTTCTACACATTCACACGAAGACAAGACTGCCGGTATAAAATGGCTAAACGGCAAATCCATTACTACATATGCCTCAGCGCTGACTAATGAAATTCTAAAAAGAGAGGGTAAGGAGCAGGCAAGGAGCTCATTCAAAGGTAATGAATTTTCGCTGATGGACGGTTTTCTAGAAGTCTATTATCCCGGAGGCGGCCATACTATTGATAACTTAGTGGTATGGATCCCTAGTTCAAAAATATTGTATGGCGGCTGTTTCATACGTAGCTTGGAATCCAGTGGGCTAGGTTACACTGGTGAAGCTAAAATTGATCAGTGGCCACAATCCGCTAGAAATACAATTTCGAAGTATCCTGAAGCTAAGATTGTGGTGCCTGGTCATGGAAAAATTGGCGATTTCGAGTTGTTAAAACATACCAAGGTCCTTGCAGAAAAGGCCTCTAACAAGGCCAATCACGGCGACCGCTGA</t>
  </si>
  <si>
    <t>TMB-2</t>
  </si>
  <si>
    <t>AB758277</t>
  </si>
  <si>
    <t>ATGCGACCATTTTTATTTTTAATAATTTTTATCAGTCATTTCGCTTTTGCCAACGAAGAAATACCCGGATTGGAAGTTGAGGAAATTGACAACGGCGTTTTTTTGCACAAGTCATACAGCCGGGTGGAAGGCTGGGGCCTGGTAAGTTCAAACGGACTTGTTGTCATCAGCGGCGGAAAAGCATTCATTATTGACACTCCATGGTCGGAATCAGATACAGAAAAGCTTGTAGATTGGATACGATCAAAAAAGTATGAGCTGGCGGGAAGCATTTCTACACATTCACACGAAGACAAGACTGCCGGTATAAAATGGCTAAACGGCAAATCCATTACTACATATGCCTCAGCGCTGACTAATGAAATTCTAAAAAGAGAGGGTAAGGAGCAGGCAAGGAGCTCATTCAAAGGTAATGAATTTTCGCTGATGGACGGTTTTCTAGAAGTCTATTATCCCGGAGGCGGCCATACTATTGATAACTTAGTGGTATGGATCCCTAGTTCAAAAATATTGTATGGCGGCTGTTTCATACGTAGCTTGGAACCCAGTGGGCTAGGTTACACTGGTGAAGCTAAAATTGATCAGTGGCCACAATCCGCTAGAAATACAATTTCGAAGTATCCTGAAGCTAAGATTGTGGTGCCTGGTCATGGAAAAATTGGCGATTTCGAGTTGTTAAAACATACCAAGGTCCTTGCAGAAAAGGCCTCTAACAAGGCCAATCACGGCGACCGCTGA</t>
  </si>
  <si>
    <t>TRU</t>
  </si>
  <si>
    <t>TRU-1</t>
  </si>
  <si>
    <t>EU046614</t>
  </si>
  <si>
    <t>ATGAAACAACGAATCGCGCTATCACTGCTGGCATTGGGGCCCCTGTTGCTCGTCCCACGCGTTTATGCCGCGGCAGATGAGCCCATGGCGAACATAGTGGAAAAGGCTGTCCAGCCGCTGCTGGAGGAGTACCGGATCCCGGGCATGGCGGTCGCCGTGCTGAAGGAGGGCAAGCCTCACTACTTCAATTATGGCGTCGCCAATCGGGAGAGCGGCCGGCGCATCAGCGAGCGGACCCTGTTCGAGATTGGTTCGGTCAGCAAGACCTTTACTGCGACCTTGGGCACCTACGCGGTCGTCAAAGGGGGCTTTCGGCTGGATGACAAGGTGAGCCAGCACGCGCCTTGGTTGCAGAATTCGGCGTTTGATCGCGTCACCATGGCCCAGCTGGCGACCTACAGCGCAGGGGGCTTGCCGTTGCAGTTTCCCGATGCGGTCGACTCAAACGAGAGAATGCGCCAGTACTACCGGCAGTGGTCACCGCTTTATGCGGCAGGCACTCATCGCGAGTACTCCAACCCCAGCATAGGTCTGTTCGGCCATCTGGCGGCGAGCACCCTGGGCCAACCATTCAGACAACTGATGAGCCAGACTCTGCTGCCCAAGCTCGATTTGCAGCACACCTATCTCGAGGTGCCAGACGCAGCCATGGTTGACTACGCCTATGGCTATTCGAAGGAAGACAAACCCGTCAGGGTCAATCCCGGAGTGCTGGCGGACGAAGCCTATGGCATCAAGACCAGCGCGGCGGATCTCATCAAGTTTGTGGGCGCCAACATGACAGGCAGTGGCGACAAGGCGGTGCAGCAAGCGCTGGCCATGACCCGTACCGGTTTCTACTCGGTGGGAGAGATGACCCAGGGGCTGGGGTGGGAGAGCTACGCCTATCCCGTGACCGAACAGGCGCTGCTGGCGGGCAATTCACCGGCGGTGAGCTTCAAGGCCAATCCGGTCAAACCCTTTGTGGCTCCCAGAGTGATGGGGAACGAGCGACTCTACAACAAGACAGGCTCGACCAACGGCTTTGGTGCCTATGTGGTGTTTGTCCCGGCCAGAGGCGTGGGCATCGTCATGCTGGCCAATCGCAACTACCCCATCGAGGCCAGGGTCAAGGCTGCCTATGCCATCATGCGCCATCTGGCACCCTGA</t>
  </si>
  <si>
    <t>TUS</t>
  </si>
  <si>
    <t>TUS-1</t>
  </si>
  <si>
    <t>AF441287</t>
  </si>
  <si>
    <t>ATGTACCACTACTTTAGCAGTTTATTTGTACTGATTTTTTCTACTTTGGTCTATCCTCAATCGGATAAATTAAAAATTGAGCCGTTGAACGATCATATGTATGTCTATACGACCTACCAAGTATTTCAAGGCGTCGAATATTCTTCCAATGCTTTATATGTAGTGACGGATGAAGGAGTAATTCTCATTGATACCCCTTGGGATAAAGATCAGTACGCCCCTTTAGTAGAACACATCAGACGTGAACATAACAAAGAAATAAAATGGGTCATTACCACTCACTTCCACGAAGATCGTTCGGGTGGACTTGATTACTTCAATAAAGCTGGAGCAGAAACCTATACTTATGCTTTGACCAACGAAATCTTAAAACAGCGCAATGAACCACAAGCGACTTTTACTTTTGGTTCAACAAAGCAGTTCAACTTGGGCAAAGAAAAAATAGAGGTCTATTTCTTAGGAGAAGGTCATAGTAAAGATAATACGGTGGTTTGGTTTCCAGAAGAAGCGATTTTATACGGTGGTTGTTTGATTAAAAGTGCAGAGGCAACGACTATCGGCAATATCGTCGATGGCAATGTAGAGGCTTGGCCTACGACAATCAAAGCCGTAAAGCGCAAATTCAAAAAGGCCAAAGTGATTATTCCAGGGCATGATGCCTGGAATCAATCCGGTCATCTTGAAAATACAGCCCGTATCTTATCGGCTTATCAGGCACAAAAATTAAAGAACAACAAGCAATTATAA</t>
  </si>
  <si>
    <t>VEB</t>
  </si>
  <si>
    <t>VEB-1</t>
  </si>
  <si>
    <t>AF010416</t>
  </si>
  <si>
    <t>ATGAAAATCGTAAAAAGGATATTATTAGTATTGTTAAGTTTATTTTTTACAATTGT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</si>
  <si>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VEB-2</t>
  </si>
  <si>
    <t>AY027870</t>
  </si>
  <si>
    <t>ATGAAAATCGTAAAAAGGATATTATTAGTATTGTTAAGTTTATTTTTTACAATTGTGTATTCAAATGCTCAAG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</si>
  <si>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VEB-3</t>
  </si>
  <si>
    <t>AY536519</t>
  </si>
  <si>
    <t>ATGAAAATCGTAAAAAGGATATTATTAGTATTGTTAAGTTTATTTTTTACAGTTGTGTATTCAAATGCTCAAACTGACAACTTAACTTTGAAAATTGAGAATGTTTTAAAGGCAAAAAATGCCAGAATAGGAGTAGCAATATTCAACAGCAATGAGAAGGATACTTTT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</si>
  <si>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VEB-4</t>
  </si>
  <si>
    <t>EF136375</t>
  </si>
  <si>
    <t>ATGAAAATCGTAAAAAGGATATTATTAGTATTGTTAAGTTTATTTTTTACAATTGTGTATTCAAATGCTCAAG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</si>
  <si>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VEB-5</t>
  </si>
  <si>
    <t>EF420108</t>
  </si>
  <si>
    <t>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</si>
  <si>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VEB-7</t>
  </si>
  <si>
    <t>FJ825622</t>
  </si>
  <si>
    <t>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ACAGCAGCCACTAATGATGTTGGGGTAATTACTTTACCGAATGGACAATTAATTTTTATAAGCGTATTTGTTGCAGAGTCCAAAGAAACTTCGGAAATTAATGAAAAGATTATTTCAGACATTGCAAAAATAACGTGGAATTACTATTTGAATAAATAA</t>
  </si>
  <si>
    <t>VEB-8</t>
  </si>
  <si>
    <t>JX679208</t>
  </si>
  <si>
    <t>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GCAGGAAGTAACCGATTAAAAGGACAATTACCAAAGAATACAATTGTTGCTCATAAAACAGGGACTTCCGGAATAAATAATGGAATTGCAGCAGCCACTAATGATGTTGGGGTAATTACTTTACCGAATGGACAATTAATTTTTATAAGCGTATTTGTTGCAGAGTCCAAAGAAACTTCGGAAATTAATGAAAAGATTATTTCAGACATTGCAAAAATAACGTGGAATTACTATTTGAATAAATAA</t>
  </si>
  <si>
    <t>VHH</t>
  </si>
  <si>
    <t>VHH-1</t>
  </si>
  <si>
    <t>AF217649</t>
  </si>
  <si>
    <t>ATGAAAAAGCTATTTCTGCTACTTGGATTGTTAGCCTGTTCGAGTGCAACGTACGCCGCAAACTTAATGAAAACATCTCCGCGATTGAAGAAGCATATTTCGGGTCGAATCGGTGTGTCTGTCTGGGATACTCAAACCGATGAACATTGGGACTATAGAGGCGACGAGCGCTTCCCGATGATGAGCACATTCAAAACGCTTGCATGTGCAACGATGCTTAGTGACATGGATAATGAAAAGCTCGATAAAAACGCCACTGCCAAAGTAGAAGAGCGCAATATGGTGGTTTGGTCACCAGTAATGGATCGTATGGCAAGTCAAACAACGCGTATTGAACATGCTTGTGAAGCCGCAATGCTGATGAGCGACAATACCGCAGCCAACATTGTTTTGCGTAGCATTGGGGGTCCACGCGGTGTCACTACGTTCTTGCGTTCTATCGGTGATAAAGCAACGCGCCTTGACCGTTTTGAACCAAGACTGAACGAGGCGAACCCGGGCGACAAGCGAGACACCACAACACCTAATGCCATGGTAAATACGCTGCATACGTTGTTAGAAGGTGATGCGCTATCCTACGAATCACGCATTCAATTAAAAATCTGGATGCAGGATAACAAAGTCTCTGATTCTTTGATGCGCTCTGTGTTACCAAAGGGTTGGTCGATTGCCGATCGTTCTGGCGCAGGTGGCTTTGGATCACGCGGTATCACAGCAATGATCTGGAAAGAGAATCATAAACCGGTCTACATCAGCATTTACATTACTGAAACCGATTTATCCTTGCAGGCGCGCGATCAGGTTATCGCTCAAGTGAGCCAGTTAATACTGGATGAGTACAATACTATTTAG</t>
  </si>
  <si>
    <t>VHW</t>
  </si>
  <si>
    <t>VHW-1</t>
  </si>
  <si>
    <t>AF217648</t>
  </si>
  <si>
    <t>ATGAAAAAGCTATTTCTGCTACTTGGATTGTTAGCCTGTTCGAGTGCAACGTACGCCGCCAAACTTAATGAAGACATCTCCGCGATTGAAGAGCATATTTCGGGTCGAATCGGTGTGTCTGTCTGGGATACTCAAACCGATGAACATTGGGACTATAGAGGCGACGAGCGCTTCCCGATGATGAGCACATTCAAAACGCTTGCATGTGCAACGATGCTTAGTGACATGGATAATGAAAAGCTCGATAAAAACGCCACTGCCAAAGTAGAAGAGCGCAATATGGTGGTTTGGTCACCAGTAATGGATCGTATGGCAGGTCAAACAACGCGTTTTGAACATGCTTGTGAAGCCGCAATGCTTATGAGCGACAATTCCGCAGCCCACATTGTTTTGCGTAGCATTTGGGGGGTCCACGCGGGGGGCACTTCGTTCTTGCGTTCTATCGGTGATAAAGCAACGCGCCTTGACCGTTTTGAACCAAGACTGAACGAGGCGAACCCGGGCGACAAGCGAGACACCACAACACCTAATGCCATGGTAAATACGCTGCATACGTTGTTAGAAGGTGATGCGCTATCCTACGAATCACGCATTCAATTAAAAATCTGGATGCAGGATAACAAAGTCTCTGATTCTTTGATGCGCTCTGTGTTACCAAAGGGTTGGTCGATTGCCGATCGTTCTGGCGCAGGTGGCTTTGGATCACGCGGTATCACAGCAATGATCTGGAAAGAGAATCATAAACCGGTCTACATCAGCATTTACATTACTGAAACCGATTTATCCTTGCAGGCGCGCGATCAGGTTATCGCTCAAGTGAGCCAGTTAATACTGGATGAAGTACAATACTATTTAGCGCTCGCTAAATACTAA</t>
  </si>
  <si>
    <t>VIM</t>
  </si>
  <si>
    <t>VIM-1</t>
  </si>
  <si>
    <t xml:space="preserve"> Y18050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</si>
  <si>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t>
  </si>
  <si>
    <t>VIM-2</t>
  </si>
  <si>
    <t xml:space="preserve"> AF191564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</si>
  <si>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</si>
  <si>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VIM-3</t>
  </si>
  <si>
    <t xml:space="preserve"> AF300454</t>
  </si>
  <si>
    <t>ATGTTCAAACTTTTGAGTAAGTTATTGGTCTATTTGACCGCGTCTATCATGGCTATTGCGAGTCCGCTCGCTTTTTCCGTAGATTCTAGCGGTGAGTATCCGACAGTCAGCGAAATTCCGGTCGGGGAGGTCCGGCTTTACCAGATTGCCGATGGTGTTTGGTCGCATATCGCAACGAA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</si>
  <si>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VIM-4</t>
  </si>
  <si>
    <t xml:space="preserve"> AY135661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</si>
  <si>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t>
  </si>
  <si>
    <t>VIM-5</t>
  </si>
  <si>
    <t xml:space="preserve"> AY144612</t>
  </si>
  <si>
    <t>ATGTTAAAAGTTATTAGTAGTTTATTGGTCTACA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GAGGTCGTCATTCCCGGGCACGGTCTACCGGGCGGTCTAGACTTGCTCCAGCACACAGCGAACGTTGTCACAGCACACAAAAATCGCTCAGTCGCCGAGTAG</t>
  </si>
  <si>
    <t>VIM-6</t>
  </si>
  <si>
    <t xml:space="preserve"> AY165025</t>
  </si>
  <si>
    <t>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</si>
  <si>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VIM-7</t>
  </si>
  <si>
    <t xml:space="preserve"> AJ536835</t>
  </si>
  <si>
    <t>ATGTTTCAAATTCGCAGCTTTCTGGTTGGTATCAGTGCATTCGTCATGGCCGTACTTGGATCAGCAGCATATTCCGCACAGCCTGGCGGTGAATATCCGACAGTAGATGACATACCGGTAGGGGAAGTTCGGCTGTACAAGATTGGCGATGGCGTTTGGTCGCATATCGCAACTCAGAAACTCGGTGACACGGTGTACTCGTCTAATGGACTTATCGTCCGCGATGCTGATGAGTTGCTTCTTATTGATACAGCGTGGGGGGCGAAGAACACGGTAGCCCTTCTCGCGGAGATTGAAAAGCAAATTGGACTTCCAGTAACGCGCTCAATTTCTACGCACTTCCATGACGATCGAGTCGGTGGAGTTGATGTCCTCCGGGCGGCTGGAGTGGCAACGTACACCTCACCCTTGACACGCCAGCTGGCCGAAGCGGCGGGAAACGAGGTGCCTGCGCACTCTCTAAAAGCGCTCTCCTCTAGTGGAGATGTGGTGCGCTTCGGTCCCGTAGAGGTTTTCTATCCTGGTGCTGCGCATTCGGGCGACAATCTTGTGGTATACGTGCCGGCCGTGCGCGTACTGTTTGGTGGCTGTGCAGTTCATGAGGCGTCACGCGAATCCGCGGGTAATGTTGCCGATGCCAATTTGGCAGAATGGCCTGCTACCATTAAACGAATTCAACAGCGGTATCCGGAAGCAGAGGTCGTCATCCCCGGCCACGGTCTACCGGGCGGTCTGGAATTGCTCCAACACACAACTAACGTTGTCAAAACGCACAAAGTACGCCCGGTGGCCGAGTAA</t>
  </si>
  <si>
    <t>VIM-8</t>
  </si>
  <si>
    <t xml:space="preserve"> AY524987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</si>
  <si>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GCACGCCGGCTAGCCGAGGTAGAGGGGAACGAGATTCCCACGCACTCTCTAGAAGGACTCTCATCGAGCGGGGACGCGGTGCGCTTCGGTCCAGTAGAACTCTTCTATCCTGGTGCTGCGCATTCGACCGACAACTTAGTTGTGTACGTCCCGTCTGCGAGTGTGCTCTATGGTGGTTGTGCGATTTATGAGTTGTCACGCACGTCTGCGGGGAACGTGGCCGATGCCGATCTGGCTGAATGGCCCACCTCCATTGAGCGGATTCAACAACACTACCCAGAAGCACAGTTCGTCATTCCGGGGCACGGCCTGCCGGGCGGTCTAGACTTGCTCAAGCACACAACGAATGTTGTAAAAGCGCACACAAATCGCTCAGTCGTTGAGTAG</t>
  </si>
  <si>
    <t>VIM-9</t>
  </si>
  <si>
    <t xml:space="preserve"> AY524988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</si>
  <si>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T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</si>
  <si>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VIM-10</t>
  </si>
  <si>
    <t xml:space="preserve"> AY524989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</si>
  <si>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ACGTCATTCCGGGGCACGGCCTGCCGGGCGGTCTAGACTTGCTCAAGCACACAACGAATGTTGTAAAAGCGCACACAAATCGCTCAGTCGTTGAGTAG</t>
  </si>
  <si>
    <t>VIM-11</t>
  </si>
  <si>
    <t xml:space="preserve"> AY605049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</si>
  <si>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</si>
  <si>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VIM-12</t>
  </si>
  <si>
    <t xml:space="preserve"> DQ143913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</si>
  <si>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ATTGAGCGGATTCAACAACACTACCCGGAAGCACAGTTCGTCATTCCGGGGCACGGCCTGCCGGGCGGTCTAGACTTGCTCAAGCACACAACGAATGTTGTAAAAGCGCACACAAATCGCTCAGTCGTTGAGTAG</t>
  </si>
  <si>
    <t>VIM-13</t>
  </si>
  <si>
    <t xml:space="preserve"> DQ365886</t>
  </si>
  <si>
    <t>ATGTTAAAAGTTATTAGTAGTTTATTGTTCTACATGACCGCCTCTCTAATGGCTGTAGCTAGTCCGTTAGCCCATTCCGGGGAGTCGAGAGGTGAGTATCCGACAGTCAGCGAAATTCCGGTCGGAGAAGTTCGGCTGTACCAGATTGACGATGGTGTTTGGTCGCATATCGCAACGCATACGTTTGATGGCGTGGTGTACCCGTCCAATGGTCTCATTGTCCGTGATGGCGATGAGTTGCTTTTGATTGATACAGCTTGGGGTACGAAAAACACAGTGGCCCTTCTCGCGGAGATTGAGAAGCAAATTGGACTTCCCGTAACGCGTTCAGTCTCCACGCACTTTCATGACGACCGCGTCGGCGGAGTTGATGCCCTTAGGGCGGCTGGAGTGGCGACGTACGCATCGCCCTCGACACGCCGTCTAGCCGAGGCAGAGGGGAACGAGGTTCCCACACACTCTCTAGAAGGGCTCTCATCGAGTGGGGACGCAGTGCGTTTCGGTCCAGTAGAGCTCTTCTATCCTGGTGCTGCGCATTCGACCGACAATCTGGTTGTATACGTCCCGTCAGCGAACGTGCTATACGGTGGTTGTGCCGTTCTGGAATTGTCACGCACATCCGCGGGAAACGTGGCCGATGCCGACCTGGCTGAATGGCCCGGTTCCGTTGAGCGGATTCAACAACATTACCCAGAAGCAGAGGTGGTCATTCCCGGGCACGGTCTACCGGGCGGTCTAGACTTGCTCCAGCACACAGCGAACGTTGTCAAAGCACACACAAATCGCTCAGTCGCCGAGTAG</t>
  </si>
  <si>
    <t>VIM-14</t>
  </si>
  <si>
    <t xml:space="preserve"> AY635904</t>
  </si>
  <si>
    <t>ATGTTAAAAGTTATTAGTAGTTTATTGGTCTACATGACCGCGTCTGTCATGGCTGTCGCAAGTCCGTTAGCCCATTCCGGGGAGCCGAGTA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t>
  </si>
  <si>
    <t>VIM-15</t>
  </si>
  <si>
    <t xml:space="preserve"> EU419745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</si>
  <si>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TTGGTGGTTGTGCGATTTATGAGTTGTCACGCACGTCTGCGGGGAACGTGGCCGATGCCGATCTGGCTGAATGGCCCACCTCCATTGAGCGGATTCAACAACACTACCCGGAAGCACAGTTCGTCATTCCGGGGCACGGCCTGCCGGGCGGTCTAGACTTGCTCAAGCACACAACGAATGTTGTAAAAGCGCACACAAATCGCTCAGTCGTTGAGTAG</t>
  </si>
  <si>
    <t>VIM-16</t>
  </si>
  <si>
    <t xml:space="preserve"> EU419746</t>
  </si>
  <si>
    <t>ATGTTCAAACTTTTGAGTAAGTTATTGGTCTATTTGACCGCGTCTATCATGGCTATTGCGAGTCCGCTCGCTTTTTCCGTAGATTCTAGCGGTGAGTATCCGACAGTCAGCGAAATTCCGGTCGGGGAGGTCCGGCTTTACCAGATTGCCGATGGTGTTTGGTT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</si>
  <si>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VIM-17</t>
  </si>
  <si>
    <t xml:space="preserve"> EU118148</t>
  </si>
  <si>
    <t>ATGTTCAAACTTTTGAGTAAGTTATTGGTCTATTTGACCGCGTCTATG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</si>
  <si>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VIM-18</t>
  </si>
  <si>
    <t xml:space="preserve"> AM778091</t>
  </si>
  <si>
    <t>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</si>
  <si>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VIM-19</t>
  </si>
  <si>
    <t xml:space="preserve"> FJ822963</t>
  </si>
  <si>
    <t>VIM-23</t>
  </si>
  <si>
    <t xml:space="preserve"> GQ242167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</si>
  <si>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AGCACGTCTGCGGGGAACGTGGCCGATGCCGATCTGGCTGAATGGCCCACCTCCATTGAGCGGATTCAACAACACTACCCGGAAGCACAGTTCGTCATTCCGGGGCACGGCCTGCCGGGCGGTCTAGACTTGCTCAAGCACACAACGAATGTTGTAAAAGCGCACACAAATCGCTCAGTCGTTGAGTAG</t>
  </si>
  <si>
    <t>VIM-24</t>
  </si>
  <si>
    <t xml:space="preserve"> HM855205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</si>
  <si>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TCACGTCTGCGGGGAACGTGGCCGATGCCGATCTGGCTGAATGGCCCACCTCCATTGAGCGGATTCAACAACACTACCCGGAAGCACAGTTCGTCATTCCGGGGCACGGCCTGCCGGGCGGTCTAGACTTGCTCAAGCACACAACGAATGTTGTAAAAGCGCACACAAATCGCTCAGTCGTTGAGTAG</t>
  </si>
  <si>
    <t>VIM-25</t>
  </si>
  <si>
    <t xml:space="preserve"> HM750249</t>
  </si>
  <si>
    <t>ATGTTAAAAGTTATTAGTAGTTTATTGGTCTACA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CAGTTCGTCATTCCGGGGCACGGCCTGCCGGGCGGTCTAGACTTGCTCAAGCACACAACGAATGTTGTAAAAGCGCACACAAATCGCTCAGTCGTTGAGTAG</t>
  </si>
  <si>
    <t>VIM-26</t>
  </si>
  <si>
    <t xml:space="preserve"> FR748153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</si>
  <si>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AGCACGTCTGCGGGGAACGTGGCCGATGCCGATCTGGCTGAATGGCCCACCTCCGTTGAGCGGATTCAAAAACACTACCCGGAAGCAGAGGTCGTCATTCCCGGGCACGGTCTACCGGGCGGTCTAGACTTGCTCCAGCACACAGCGAACGTTGTCAAAGCACACAAAAATCGCTCAGTCGCCGAGTAG</t>
  </si>
  <si>
    <t>VIM-27</t>
  </si>
  <si>
    <t xml:space="preserve"> HQ858608</t>
  </si>
  <si>
    <t>ATGTTAAAAGTTATTAGTAGTTTATTGGTCTACATGACCGCGTCTGTCATGGCTGTCGCAAGTCCGTTAGCCCATTCCGGGGAGCCGAGTGGTGAGTATCCGACAGTCAACGAAATTCCGGTCGGAGAGGTCCGACTTTACCAGATTGCCGATGGTGTTTGGTCGCATATCT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t>
  </si>
  <si>
    <t>VIM-28</t>
  </si>
  <si>
    <t xml:space="preserve"> JF900599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</si>
  <si>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CGCACGTCTGCGGGGAACGTGGCCGATGCCGATCTGGCTGAATGGCCCACCTCCGTTGAGCGGATTCAAAAACACTACCCGGAAGCAGAGGTCGTCATTCCCGGGCACGGTCTACCGGGCGGTCTAGACTTGCTCCAGCACACAGCGAACGTTGTCAAAGCACACAAAAATCGCTCAGTCGCCGAGTAG</t>
  </si>
  <si>
    <t>VIM-29</t>
  </si>
  <si>
    <t xml:space="preserve"> JX311308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</si>
  <si>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AGTGCTATACGGTGGTTGTGCCGTTCATGAGTTGTCAAGCACGTCTGCGGGGAACGTGGCCGATGCCGATCTGGCTGAATGGCCCACCTCCGTTGAGCGGATTCAAAAACGCTACCCGGAAGCAGAGGTCGTCATTCCCGGGCACGGTCTACCGGGCGGTCTAGACTTGCTCCAGCACACAGCGAACGTTGTCAAAGCACACAAAAATCGCTCAGTCGCCGAGTAG</t>
  </si>
  <si>
    <t>VIM-30</t>
  </si>
  <si>
    <t xml:space="preserve"> JN129451</t>
  </si>
  <si>
    <t>ATGTTCAAACTTTTGAGTAAGTTATTGGTCTATTTGACCGCGTCTATCATGGCTATTGCGAGTCCGCTCGCTTTTTCCGTAGATTCTAGCGGTGAGTATCCGACAGTCAA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</si>
  <si>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VIM-31</t>
  </si>
  <si>
    <t xml:space="preserve"> JN982330</t>
  </si>
  <si>
    <t>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CATGAGTTGTCACGCACGTCTGCGGGGAACGTGGCCGATGCCGATCTGGCTGAATGGCCCACCTCCATTGAGCGGATTCAACAACGCTACCCGGAAGCACAGTTCGTCATTCCGGGGCACGGCCTGCCGGGCGGTCTAGACTTGCTCAAGCACACAACGAATGTTGTAAAAGCGCACACAAATCGCTCAGTCGTTGAGTAG</t>
  </si>
  <si>
    <t>VIM-32</t>
  </si>
  <si>
    <t xml:space="preserve"> JN676230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</si>
  <si>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C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t>
  </si>
  <si>
    <t>VIM-33</t>
  </si>
  <si>
    <t xml:space="preserve"> JX258134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</si>
  <si>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TCGGTGGTTGTGCCGTTCATGAGTTGTCAAGCACGTCTGCGGGGAACGTGGCCGATGCCGATCTGGCTGAATGGCCCACCTCCGTTGAGCGGATTCAAAAACACTACCCGGAAGCAGAGGTCGTCATTCCCGGGCACGGTCTACCGGGCGGTCTAGACTTGCTCCAGCACACAGCGAACGTTGTCAAAGCACACAAAAATCGCTCAGTCGCCGAGTAG</t>
  </si>
  <si>
    <t>VIM-34</t>
  </si>
  <si>
    <t xml:space="preserve"> JX013656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</si>
  <si>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A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t>
  </si>
  <si>
    <t>VIM-35</t>
  </si>
  <si>
    <t xml:space="preserve"> JX982634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</si>
  <si>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ACCGATGCCGATCTGGCTGAATGGCCCACCTCCGTTGAGCGGATTCAAAAACACTACCCGGAAGCAGAGGTCGTCATTCCCGGGCACGGTCTACCGGGCGGTCTAGACTTGCTCCAGCACACAGCGAACGTTGTCAAAGCACACAAAAATCGCTCAGTCGCCGAGTAG</t>
  </si>
  <si>
    <t>VIM-36</t>
  </si>
  <si>
    <t xml:space="preserve"> JX982635</t>
  </si>
  <si>
    <t>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t>
  </si>
  <si>
    <t>VIM-37</t>
  </si>
  <si>
    <t xml:space="preserve"> JX982636</t>
  </si>
  <si>
    <t>ATGTTAAAAGTTATTAGTAGTTTATTGGTCTACATGACCGCGTCTGTCATGGCTGTCGCAAGTCCGTTAGCCCATTCCGGGGAGCCGAGTGGTGAGTATCCGACAGTCAACGAAATTCCGGTCGGAGAGGTCCGACTTTACCAGATTGCCGATGGTGTTTGGTCGCATATCT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t>
  </si>
  <si>
    <t>VIM-38</t>
  </si>
  <si>
    <t xml:space="preserve"> KC469971</t>
  </si>
  <si>
    <t>ATGTTAAAAGTTATTAGTAGTTTATTGGTCTATT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GAGGTCGTCATTCCCGGGCACGGTCTACCGGGCGGTCTAGACTTGCTCCAGCACACAGCGAACGTTGTCACAGCACACAAAAATCGCTCAGTCGTTGAGTAG</t>
  </si>
  <si>
    <t>ZEG</t>
  </si>
  <si>
    <t>ZEG-1</t>
  </si>
  <si>
    <t>AY265891</t>
  </si>
  <si>
    <t>GCGCCAATGTCAGATAAACAGCTGGCTGATGTGGTGAAACGTACCATTACGCCGTTGATGAAAGCCCAGACCATTCCCGGAATGGCGGTTGCGGTGATTTATCAGGGTCAGCCGCACTACTTTACCTTCGGCAATGCTGATGTCGCGGCAAACAAACCTGTCACCCCGCAAACCTTATTTGAGCTGGGTTCTATTAGTAAAACCTTCACCGGTGTTTTAGGTGGGGATGCCATTGCTCGCGGTGAGATTTCACTGACCGATCCGGCCACAAAATACTGGCCAGAATTGTCGGGCAAACAGTGGCAGGGTATTCGCATGCTCGATCTGGCGACCTATACCGCCGGTGGTCTGCCCCTGCAGGTACCGGACGAGGTTACGGATAGCGCCTCTCTGCTGCGCTTCTATCAAAACTGGCAGCCACAGTGGAAGCCGAGCACCACGCGCCTTTATGCGAATGCCAGCATCGGTCTTTTTGGTGCACTGGCGGTTAAACCGTCCGGCATGAGCTATGCGCAGGCAATGACGGAGCGGGTCTTTAAGCCGCTCAAACTGGGCCATACCTGGATTAACGTTCCGAAAACTGAAGAGGAGCATTACGCCTGGGGCTACCGCGACGGCAAACCGGTACACGTTTCGCCAGGCGCGCTGGACGCCGAAGCCTATGGCGTCAAAAGCAACGTGCAAGATATGGCGAGCTGGGTGATGGCAAATATAGCGCCGGAGCACGTTGCTGATGCGTCACTTAAGCAAGGGATCGCGCTGGCACAGTCTCGTTACTGGCGCATCGGCTCCATGTATCAGGGGCTGGGCTGGGAAATGCTCAACTGGCCGGTCGATGCCAAAACCGTTGTCGGCGGCAGTGATAACAACGTTGCGCTGGCACCGTTGCCTGCGAGAGAAGTGACTCCCCCGGTACCTCCGGTTAAGGCTTCATGGGTGCACAAAACGGGTTCAACTGGCGGATTTGGGGGCTATGTAGCTTTCATTCCGGAGAAAAATCTCGGTATCGTGAT</t>
  </si>
  <si>
    <t>cfiA</t>
  </si>
  <si>
    <t>cfiA-1</t>
  </si>
  <si>
    <t>AB087225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</si>
  <si>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TTCAAAGCCATAG</t>
  </si>
  <si>
    <t>cfiA-2</t>
  </si>
  <si>
    <t>AB087226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</si>
  <si>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TGCAAACCAGATGACGATAGACCTCGCCAAGGAAAAAGGG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TTCAAAGCCATAG</t>
  </si>
  <si>
    <t>cfiA-3</t>
  </si>
  <si>
    <t>AB087228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</si>
  <si>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t>
  </si>
  <si>
    <t>cfiA-4</t>
  </si>
  <si>
    <t>AB087229</t>
  </si>
  <si>
    <t>ATGAAAACAGTATTTATCCTTATCTCCATGCTTTTCCCTGTCGCAGTTATGGCACAGAAAAGCGTAAAAATATCCGATGACATCAGTATCACCCAACTCTCGGACAAAGTGTACACTTATGTATCCCTCGCCGAAATCGAAGGATGGGGTATGGTACCTTCCAACGGGATGATTGTTATCAACAACCACCAGGCAGCGTTGCTGGACACACCGATCAATGACGCACAAACGGAAACGCTGGTCAACTGGGTGACAGACTCTTTGCATGCCAAAGTCACCACGTTTATCCCGAACCACTGGCACGGCGATTGTATTGGCGGACTGGGTTACCTGCAAAAGAAAGGTGTCCAATCATACGCGAACCAGATGACGATAGACCTCGCCAAGGAAAAAGGATTGCCCGTACCGGAACATGGATTCACCGATTCACTGACCGTCAGTCTGGACGGCATGCCTCTCCAATGCTATTATTTAGGAGGCGGGCATGCGACCGACAATATCGTGGTTTGGCTGCCGACAGAGAATATCCTTTTTGGCGGATGTATGCTTAAAGACAACCAGACGACAAGCATCGGCAACATCTCGGACGCGGACGTGACGGCATGGCCGAAAACTCTCGATAAGGTAAAAGCCAAGTTCCCCTCGGCCCGCTACGTCGTGCCCGGACATGGTAACTATGGCGGAACCGAACTGATAGAGCATACCAAGCAGATCGTGAACCAATATATAGAAAGCACTTCAAAGCCATAG</t>
  </si>
  <si>
    <t>cfiA-6</t>
  </si>
  <si>
    <t>AB087231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</si>
  <si>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t>
  </si>
  <si>
    <t>cfiA-8</t>
  </si>
  <si>
    <t>AB087233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</si>
  <si>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TAAAGCCATAG</t>
  </si>
  <si>
    <t>cfiA-9</t>
  </si>
  <si>
    <t>AB087234</t>
  </si>
  <si>
    <t>ATGAAAACAGTATTTATCCTTATCTCCATGCTTTTCCCTGTCGCAGTTATGGCACAGAAAAGCGTAAAAATATCCGATGATATCAGTATCACCCAACTCTCGGACAAAGTGTACACTTATGTATCCCTCGCCGAAATCGAAGGATGGGGTATGGTACCTTCCAACGGAATGATTGTTATCAACAACT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t>
  </si>
  <si>
    <t>cfiA-10</t>
  </si>
  <si>
    <t>AB087227</t>
  </si>
  <si>
    <t>ATGAAAACAGTATTTATCCTTATCTCCATGCTTTTCCCTGTCGCAGTTATGGCACAGAAAAGCGTAAAAATATCCGATGATATCAGTATCACCCAACTCTCGGACAAAGTGTACACTTATGTATCCCTCGCCGAAATCGAAGGATGGGGTATGGTACCTTCCAACGGAATGATTGTTATCAACAACC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CCCAAGCAGATCGTGAACCAATATATAGAAAGCACCTCAAAGCCATAG</t>
  </si>
  <si>
    <t>cfiA-12</t>
  </si>
  <si>
    <t>FM200786</t>
  </si>
  <si>
    <t>TTATCCTTATCTCCATGCTTTTCCCTGTCGCAGTTATGGCACAGAAAAGCGTAAAAATATCCGATGACATCAGTATCACCCAACTCTCGGACAAAGTGTACACTTATGTATCCCTCGCCGAAATCGAAGGATGGGGTATGGTACCTTCCAACGGGATGATTGTTATCAACAACCACCAGGCAGCGTTGCTGGACACACCGATCAATGACGCACAAACGGAAATGCTGGTCAACTGGGTGACAGACTCTTTGCATGCCAAAGTCACCACGTTTATCCCGAACCACTGGCACGGCGATTGTATTGGCGGACTGGGTTACCTGCAAAGGAAAGGTGTCCAATCATACGCGAACCAGATGACGATAGACCTCGCCAAGGAAAAAGGGTTGCCCGTACCGGAACATGGATTCACCGATTCACTGACCGTCAGCTTGGACGGCATGCCTCTCCAATGCTATTATTTAGGAGGCGGGCATGCGACCGACAATATCGTGGTTTGGCTGCCGACAGAGAATATCCTTTTTGGCGGATGTATGCTTAAAGACAACCAGGCGACAAGCATCGGCAACATCTCGGACGCAGACGTGACGGCATGGCCGAAAACTCTCGATAAGGTAAAAGCCAAGTTCCCCTCGGCCCGCTACGTCGTGCCCGGACATGGCGACTATGGCGGAACCGAACTGATAGAGCATACCAAGCAGATCGTGAACCAATATATAGAAAGCACCTCAAAGCCATAG</t>
  </si>
  <si>
    <t>cfiA-13</t>
  </si>
  <si>
    <t>FM200787</t>
  </si>
  <si>
    <t>ATGAAAACAGTATTTATCCTTATCTCCATGCTTTTCCCTGTCGCAGTTATGGCACAGAAAAGCGTAAAAATATCCGATGACATCAGTATCACCCAACTCTCGGACAAAGTGTACACTTATGTATCCCTCGCCGAAATCGAAGGATGGGGTATGGTACCTTCCAACGGGATGATTGTTATCAACAACCACCAGGCAGCGTTGCTGGACACACCGATCAATGACGCACAAACGGAAATGCTGGTCAACTGGGTGACAGACTCTTTGCATGCCAAAGTCACCACGTTTATCCCGAACCACTGGCACGGCGATTGTATTGGCGGACTGGGTTACCTGCAAAGGAAAGGTGTCCAATCATACGCGAACCAGATGACGATAGACCTCGCCAAGGAAAAAGGGTTGCCCGTACCGGAACATGGATTCACCGATTCACTGACCGTCAGCTTGGACGGCATGCCTCTCCAATGCTATTATTTAGGAGGCGGGCATGCGACCGACAATATCGTGGTTTGGCTGCCGACAGAGAATATCCTTTTTGGCGGATGTATGCTTAAAGACAACCAGGCGACAAGCATCGGCAACATCTCGGACGCAGACGTGACGGCATGGCCGAAAACTCTCGATAAGGTAAAAGCCAAGTTCCCCTCGGCCCGCTACGTCGTGCCCGGACATGGCGACTATGGCGGAACCGAACTGATAGAGCATACCAAGCAGATCGTGAACCAATATATAGAAAGCACCTCAAAGCCATAG</t>
  </si>
  <si>
    <t>cfiA-14</t>
  </si>
  <si>
    <t>FM200789</t>
  </si>
  <si>
    <t>ATGAAAACAGTTTTTATCCTTATCTCCATGCTTTTCCCTGTCGCAGTTATGGCACAGAAAAGCGTAAAAATATCCGATGACATCAGTATCACCCAACTCTCGGACAAAGTGTACACTTATGTATCCCTCGCCGAAATCGAAGGATGGGGCATGGTACCTTCCAACGGGATGATTGTTATCAACAACCACCAGGCAGCGTTGCTGGACACACCGATCAATGACGCACAAACGGAAACGCTGGTCAACTGGGTGACAGACTCTTTGCATGCCAAAGTCACCACGTTTATCCCGAACCACTGGCACGGCGATTGTATTGGCGGACTGGGTTACCTGCAAAAGAAAGGTGTCCAATCATACGCGAACCAGATGACGATAGACCTCGCCAAGGAAAAAGGGTTGCCCGTACCGGAACATGGATTCACCGATTCACTGACCGTCAGCTTGGACGGCATGCCTCTCCAATGCTATTATTTAGGAGGCGGGCATGCGACCGACAATATCGTGGTTTGGCTGCCGACAGAGAATATCCTTTTTGGCGGATGTATGCTTAAAGACAACCAGGCGACAAGCATCGGCAATATCTCGGACGCGGACGTGACGGCATGGCCGAAAACTCTCGATAAGGTAAAAGCCAAGTTCCCCTCGGCCCGCTACGTCGTGCCCGGACATGGCGACTATGGCGGAACCGAACTGATAGAGCATACCAAGCAGATCGTGAACCAATATATAGAAAGCACCTCAAAGCCATAG</t>
  </si>
  <si>
    <t>cfiA-16</t>
  </si>
  <si>
    <t>FM200792</t>
  </si>
  <si>
    <t>cfx</t>
  </si>
  <si>
    <t>cfxA</t>
  </si>
  <si>
    <t>U38243</t>
  </si>
  <si>
    <t>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TATGTTAATGAAAATGGTGTTCTTGCAGCTCACAATGATGTTGCCTATATATGTCTGCCTAATAATATCAGTTATACCTTAGCGGTATTTGTTAAGGATTTCAAGGGAAATAAATCACAAGCGTCACAATATGTTGCGCATATATCAGCTGTAGTATATTCTTTATTAATGCAAACTTCAGTAAAATCTTAA</t>
  </si>
  <si>
    <t>cfxA-3</t>
  </si>
  <si>
    <t>AY860640</t>
  </si>
  <si>
    <t>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GATGTTAATGAAAATGGTGTTCTTGCAGCTCACAATGATGTTGCCTATATATGTCTGCCTAATAATATCAGTTATACCTTAGCGGTATTTGTTAAGGATTTCAAGGGAAATGAATCACAAGCGTCACAATATGTTGCGCATATATCAGCTGTAGTATATTCTTTATTAATGCAAACTTCAGTAAAATCTTAA</t>
  </si>
  <si>
    <t>cfxA-4</t>
  </si>
  <si>
    <t>AY769933</t>
  </si>
  <si>
    <t>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AATGTTAATGAAAATGGTGTTCTTGCAGCTCACAATGATGTTGCCTATATATGTCTGCCTAATAATATCAGTTATACCTTAGCGGTATTTGTTAAGGATTTCAAGGGAAATGAATCACAAGCGTCACAATATGTTGCGCATATATCAGCTGTAGTATATTCTTTATTAATGCAAACTTCAGTAAAATCTTAA</t>
  </si>
  <si>
    <t>cfxA-5</t>
  </si>
  <si>
    <t>AY769934</t>
  </si>
  <si>
    <t>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TGTGTTAATGAAAATGGTGTTCTTGCAGCTCACAATGATGTTGCCTATATATGTCTGCCTAATAATATCAGTTATACCTTAGCGGTATTTGTTAAGGATTTCAAGGGAAATGAATCACAAGCGTCACAATATGTTGCGCATATATCAGCTGTAGTATATTCTTTATTAATGCAAACTTCAGTAAAATCTTAA</t>
  </si>
  <si>
    <t>cfxA-6</t>
  </si>
  <si>
    <t>GQ342996</t>
  </si>
  <si>
    <t>ATGTCAAACTATAGTGTTGCGGAATTAAGAAACATGAAAAAAAACAGAAAAAAGCAAATCGTAGTTTTGTGTATAGCTTTAGTTTGCATCTTCATCTTGGTGTTCTCATTGTCCCATAAATCAGCTACAAAAGGTAGCGCGAATCCTCCATTAACAGATGTTTTGACTGATAGCATTTCTCAGATTGTCTCGGCTTGTCCTGGTGAAATTGGTGTGGCGGTTATTATTAATAACACAGATACGGTTAGTGTTAATAATAAAAGCATTTATCCTATGATGAGTGTATTTAAGGTTCATCAGGCATTAGCTCTTTGCAATGATTTTGACAAAAAAGGCCTTTCCCTTGATACCTTGGTAAAGATAAATAGGGAAAAACTTGATCCAAAGACATGGAGCCCTATGATGAAAGATTATTCAGCACCAGTTATATCGTTGACAGTAAGAGATCTGTTGCGCTATACTCTTTCCCAGAGCGACAATAATGCAAGCAATATCATGTTTAAGAATATGCTCAATACTGCACAAACAGACAGTTTTATAGCGAAACTCATACCACGTTCGAGTTTTCAGATAGCTTATACAGAAGAGGAAATGTCCGCTGACCATGACAAAGCTTACTCTAATTACACATCTCCTCTTGGTGCTGCAATGTTGATGAATCGTTTGTTTACAGAAAGTCTTATCAGTAATGAGAAACAAGATTTCATTAAGAATGCATTGAAAGAATGTAAAACAGGTATAGATAGGATAGTAGCTCCACTTCTTGATAAAGAAGGGGTTGTAATAGCACATAAGACAGGTTCTGGTAATGTCAATGAAAATGGTATTCTTGCAGCTCAGAATGATGTAGCCTATATATGTCTGCCTAATAAGGTCTGCTATACCTTAGCTGTATTTGTTAAGGATTTCAAGGGAAATGAATCACAAGCGTCACAATTTGTTGCGCATATATCAGCGGTAGTATATTCTTTATTAATCAATACTGCGTTAAATTAA</t>
  </si>
  <si>
    <t>cphA</t>
  </si>
  <si>
    <t>cphA-2</t>
  </si>
  <si>
    <t>U60294</t>
  </si>
  <si>
    <t>ATGATGAAAGGTTGGATGAAGTGTGGATTGGCCGGGGCCGTGGTGCTGATGGCGAGTTTCTGGGGTGGCAGCGTGCGGGCGGCGGGGATGTCGCTGACGCAGGTGAGCGGCCCTGTCTATGTGGTAGAGGACAATTACTACGTGCAGGAAAACTCCATGGTCTATTTCGGGGCCAAGGGAGTGACTGTTGTAGGGGCGACCTGGACGCCGGATACCGCCCGCGAGCTGCACAAGCTGATCAAACGAGTCAGCCGCCAGCCGGTGCTGGAGGTGATCAACACCAACTACCACACCGACCGGGCGGGCGGTAACGCCTACTGGAAGTCCATCGGGGCCAAGGTGGTATCGACCCGCCAGACCCGGGATCTGATGAAGAGCGACTGGGCCGAGATTGTTGCCTTTACCCGCAAGGGGTTGCCGGAGTACCCGGATCTGCCCCTGGTGCTGCCCAACGTGGTGCACGAGGGCGACTTCACGCTGCAAGAGGGCAAGCTGCGCGCCTTCTATGCGGGCCCGGCCCACACGCCGGATGGCATCTTTGTCTACTTCCCCGACCAGCAGGTGCTCTATGGCAACTGCATCCTCAAGGAGAAGCTGGGCAACCTGAGCTTTGCCGATGTGAAGGCCTATCCGCGCACGCTTGAGCGGCTCAAGGCGATGAAGCTGCCAATCAAGACGGTGGTGGGCGGTCACGACTCGCCGCTGCATGGGCCTGAGCTTATCGATCACTACGAGGCGCTGATCAAGGCCGCACCCCAGTCATAA</t>
  </si>
  <si>
    <t>cphA-4</t>
  </si>
  <si>
    <t>AY227050</t>
  </si>
  <si>
    <t>ATGATGAAAGGTTGGATGAAGTGCACATTAGCCGGGGCCGTGGTGCTGATGGCGAGTTTCTGGGGTGGCAGCGTGCGGGCGGCGGGGATCTCCCTTAAGCAGGTGAGTGGCCCTGTGTATGTGGTTGAAGATAACTACTACGTAAAGGAAAACTCCGTGGTCTATTTCGGGGCCAAGGGGGTGACGGTGGTGGGGGCGACCTGGACGCCGGATACCGCCCGCGAGCTGCACAAGCTGATCAAACGGGTCAGCAGCAAGCCGGTGCTGGAGGTGATCAACACCAACTACCACACCGATCGGGTGGGCGGTAATGCCTACTGGAAGTCCATCGGGGCCAAGGTGGTGGCGACGCGCCAGACCCGGGATCTGATGAAGAGCGACTGGGCCGAGATTGTCGCCTTTACCCGCAAGGGGCTGCCGGAGTATCCGGATCTGCCGCTGGTGCTGCCCAACGTGGTGCACGATGGCGACTTCACCCTGCAAGAGGGCAAGGTGCGCGCTTTCTACGCGGGCCCGGCCCATACGCCGGACGGCATCTTTGTCTACTTCCCTGACGAGCAGGTGCTTTATGGCAACTGCATCCTCAAGGAGAAGCTGGGCAACCTGAGCTTTGCCAATGTGAAGGCCTATCCGCAGACCATCGAGCGGCTTAAAGCGATGAAGTTGCCGATCAAGACGGTGATTGGNGGTCACGACTCGCCGCTGCATGGCCCCGAGCTGATTGATCACTACGAGGAGCTGATCAAGGCGGCCGCCGCAGTCTAA</t>
  </si>
  <si>
    <t>cphA-5</t>
  </si>
  <si>
    <t>AY227051</t>
  </si>
  <si>
    <t>ATGATGAAAGGTTGGATAAAGTGCGGGCTGGCCGGAGCTGTGGTGCTGGTGGCGAGTTTCTGGGGCGGCAGCGTGCATGCGGCGGCGATCTCCCTCACTCAGGTAAGCGGCCCTGTCTATGTGGTGGAGGATAACTACTACGTCAAAGAGAACTCCATGGTTTATTTCGGAGCCAAGGGAGTGACGATAGTGGGGGCGACCTGGACGCCGGATACCGCCCGCGAGCTGCACAAGCTGATCAAACGGGTCAACAACAAGCCTGTGCTGGAGGTGATCAACACCAACTACCACACCGGACAGGCAGGGGGTAACGCCTACTGGAAGTCCATCGGTGCCAAGGTGGTCTCGACCCGCCAGACCCGGGATCTGATGAAGAGCGACTGGGCCGAGATCGTCGCCTTTACCCGCAAGGGGCTGCCGGAGTACCCGGACTTGCCGCTGGTGCTGCCGAACGTGGTGCACGATGGTGACTTCAATCTGCAAGAGGGCAAGGTGCGCGCCTTCTATGCGGGCCCGGCCCACACGCCGGACGGCATCTTTGTCTACTTCCCTGACCAGCAGGTGCTCTATGGCAACTGCATCCTCAAGGAGAAGCTGGGCAACCTGAGCTTTGCCGATGTGAAGGCGTATCCGCAGACGCTGGAGCGGCTGAAAGCGATGAAGCTGCCCATCAAGATTGTGGTTGGCGGTCACGACTCGCCGCTGCACGGCCCCGAGTTGATTGATCACTACCAGGCGCTGATCAAGGCCGCTACTCACTCATAA</t>
  </si>
  <si>
    <t>cphA-6</t>
  </si>
  <si>
    <t>AY227052</t>
  </si>
  <si>
    <t>ATGATGAAAAGTTGGATGAAGTGCACATTGGCCGGGGCCGTGGTGCTGATGGCGAGTTTCTGGGGCGGCAGCGTGCGGGCGGCGGGGATCTCCCTCAAGCAGGTAAGCGGCCCGGTGTATGTGGTGGAGGATAACTACTACGTAAAGGAAAACTCCATGGTCTATTTCGGGGCCAAGGGGGTGACTGTGGTGGGTGCGACCTGGACGCCGGATACCGCCCGCGAGCTGCACAAGCTGATCAAGCGGGTCAGCAGCAAGCCGGTGCTGGAGGTGATCAACACCAACTACCACACCGATCGGGCGGGTGGTAACGCCTACTGGAAGTCCATTGGCGCCAAGGTGGTCTCGACCCGCCAGACCCGGGATCTGATGAAGAGCGACTGGGCCGAGATTGTCGCCTTTACCCGCAAGGGGCTGCCGGAGTACCCAGATCTGCCGCTGGTGCTGCCCAACGTGGTGCACGATGGCGACTTCACCCTGCAAGAGGGCAAGGTGCGCGCCTTCTATGCGGGCCCGGCCCATACGCCGGACGGCATCTTTGTCTACTTCCCCGACGAGCAGGTGCTCTATGGCAACTGCATCCTCAAGGAGAAGCTGGGTAACCTGAGCTTTGCAAATGTGAAGGCCTATCCGCAGACCATCGAGCGACTCAAGGCGATGAAGCTGCCGATCAAGACGGTGATCGGCGGTCACGACTCGCCGCTGCACGGCCCCGAGTTGATTGATCACTATGAAGAGTTGATCAAGGCCGCTGCTCATTCATAA</t>
  </si>
  <si>
    <t>cphA-7</t>
  </si>
  <si>
    <t>AY227053</t>
  </si>
  <si>
    <t>ATGATGAAAGGTTGGATGAAATGCGGATTGGCCGGAGCCGTGGTGCTGATGGCGAGTTTTTGGGGCGGCAGCGTGCGGGCGGCGGGGATCTCCCTCAAGCAGGTGAGCGGCCCTGTCTATGTGGTGGAGGATAACTACTACGTCAAAGAGAACTCCATGGTCTATTTCGGGGCCAAGGGGGTGACTGCGGTGGGGGCGACCTGGACGCCGGATACCGCCCGCGAGTTGCACAAGCTGATCAAACGGGTCAGCAGCAAGCCGGTGCTGGAGGTGATCAACACCAACTACCACACCGATCGGGCGGGCGGTAACGCCTACTGGAAGTCCATCGGGGCCAAGGTGGTGGCGACGCGCCAGACCCGGGATCTGATGAAGAGCGACTGGGCCGAGATTGTTGCCTTTACCCGCAAGGGGCTGCCGGAGTACCCGGATCTGCCGCTGGTGCTGCCGAACGTGGTGCACGATGGCGACTTCAAGCTGCAAGATGGCAAGGTGCGTGCCTTCTATGCGGGCCCGGCCCACACGCCGGACGGCATCTTTGTCTACTTCCCCGACGAGCAGGTGCTCTATGGCAACTGCATCCTCAAGGAGAAGCTGGGCAACCTGAGCTTTGCCAATGTGAAGGAGTATCCGCAGACCATCGAGCGGCTCAAGGCGATGAAGTTGCCGATCAAGACGGTGATCGGCGGTCACGACTCACCGCTGCACGGCCCCGAGCTGATTGATCACTACGAAGCGCTGATCAAGGCCGCTGCTCATTCATAA</t>
  </si>
  <si>
    <t>cphA-8</t>
  </si>
  <si>
    <t>AY261375</t>
  </si>
  <si>
    <t>ATGATGAAAGGTTGGATAAAGTGCACATTGGCCGGGGCCGTGGTGCTGATGGCGAGTTTCTGGGGTGGCAGCGTGCGGGCGGCGGGGATGTCGCTGATGCAGGTGAGCGGCCCTGTCTATGTTGTTGAAGATAACTACTACGTCAAAGAGAACTCCATGGTCTATTTCGGGGCCAAGGGGGTGACGGTGGTGGGGGCGACCTGGACGCCGGATACCGCCCGCGAGCTGCACAAGCTGATCAAACGGGTCAGCAGCAAACCGGTGCTGGAGGTGATCAACACCAACTACCACACCGACCGAGCGGGCGGTAACGCCTACTGGAAGTCCATCGGGGCCAAGGTGGTATCGACTCGCCAGACCCGGGATCTGATGAAGAGCGACTGGGCCGAGATTGTCGCCTTTACCCGCAAGGGGCTGCCGGAGTATCCGGATCTACCGCTGGTGCTGCCCAACGTGGTGCACGATGGCGACTTCAAGCTGCAAGAGGGCAAGGTGCGCGCCTTCTACGCAGGCCCGGCCCACACGCCGGACGGCATCTTTGTCTACTTCCCCGACCAGCAGGTGTTCTATGGCAACTGCATCCTCAAGGAGAAGCTGGGCAACCTGAGCTTTGCCAATGTGAAGGAGTATCCGCAGACCATCGAGCGGCTCAAGGCGATGAAGCTGCCGATCAAGACGGTAATCGGCGGTCACGACTCACCGCTGCACGGGCCTGAGCTGATTGATCACTATGAAGAGCTGATCAAGGCGGCAACTCATTCATAA</t>
  </si>
  <si>
    <t>hugA</t>
  </si>
  <si>
    <t>AF324468</t>
  </si>
  <si>
    <t>ATGTTTAAAAAAACATTTCGCCAAACTGCTGCGATCGCAGTTTCATTAATATCTCTATTGGCATCCGCCACTCTATGGGCTAACACCAATAATACAATTGAAGCGCAATTAAGTGAGCTTGAAAAATACAATCAAGGTCGTTTAGGAGTGGCTTTAATCAACACGGAAGATAACTCACAAATAACATACCGTGGTGAAGAACGTTTTGCGATGGCAAGTACAAGTAAAGTTATGGCTGTTGCGGCTGTTTTAAAAGAGAGTGAAAAACAAGCGGGATTATTAGATAAGAACATTGCGATTAAAAAATCTGACTTGGTTGCTTACAGTCCTATTACAGAAAAGCATTTAGTAACAGGAATGTCTTTAGCTCAATTAAGTGCAGCCACCTTGCAATATAGTGATAATACGGCAATGAATAAAATTCTAGATTATTTAGGAGGACCTTCCAGCGTTACTCAATTTGCACGTTCAATTAATGATGTAACTTATCGCCTAGATCGCAAAGAGCCTGAATTAAATACAGCCATTCATGGTGATCCTCGTGATACCACCTCTCCAATTGCGATGGCTAAAAGCCTTCAAGCATTAACATTAGGTGACGCATTAGGTCAATCTCAACGCCAACAACTTGTTACTTGGTTAAAAGGTAATACAACAGGTGATCACAGTATTAAAGCGGGTTTACCAAAACACTGGATTGTTGGCGATAAAACCGGTAGTGGTGATTATGGTACAACTAACGATATTGCCGTTATTTGGCCAGAAAACCATGCACCATTAATTTTAGTCGTTTATTTTACACAACAAGAAAAAGATGCAAAATACCGTAAAGATATTATTGCTAAAGCTACTGAAATTGTCACAAAAGAGTTTGCCAATTCACCTCAAACAAAATAA</t>
  </si>
  <si>
    <t>penA</t>
  </si>
  <si>
    <t>AY032873</t>
  </si>
  <si>
    <t>ATGAATCATTCTCCGTTGCGCCGCTCGCTGCTCGTCGCAGCCATTTCCACCCCACTGATCGGCGCCTGCGCGCCGCTGCGCGGCCAAGCGAAAAACGTCGCCGCCGCCGAGCGGCAATTGCGCGAACTCGAATCGACGTTCGACGGCCGCTTGGGCTTCGTCGCGCTCGACACCGCGACCGGCGCGCGCATCGCGCATCGCGGCGACGAGCGTTTCCCGTTCTGCAGCACATCCAAGATGATGCTTTGCGCTGCGGTCCTCGCGCGCAGCGCCGGCGAGCCTGCGCTGCTGCAGCGGCGGATTGCGTACGCGAAGGGCGATCTCATCCGCTATTCGCCGATCACCGAGCAGCACGTGGGCGCCGGCATGAGCGTGGCCGAGCTGTGCGCGGCGACGCTTCAGTACAGCGACAACACCGCGGCGAACCTGCTGATCGCGCTGCTCGGCGGGCCGCAGACCGTCACCGCGTATGCGCGCTCGATCGGCGACGCGACGTTCCGGCTCGATCGCCGCGAGCCTGAGCTGAACACGGCGCTGCCCGGCGACGAGCGCGATACGACGACGCCCGCCGCGATGGCCGCGAGCGTGCACCGGCTGCTCGTGGGCGACGCGCTCGGCGCCGCGCAGCGCGCGCAGCTCAATGCATGGATGCTCGGCAACAAGACGGGCGACGCGCGCATCCGCGCGGGCGTGCCGGCCGACTGGCGCGTCGCCGACAAGACGGGCACGGGCGACTACGGAACGGCGAACGACATCGGCGTGGCGTATCCGCCGAATCGCGCGCCGATCGTGTTCATCGTCTATACGACGACGCGCAATCCGAACGCACAGGCGCGCGACGACGTGATCGCGTCGGCGACGCGGATCGCCGCGCGGGCGTTCGCCTGA</t>
  </si>
  <si>
    <t>tem promoter</t>
  </si>
  <si>
    <t>P3</t>
  </si>
  <si>
    <t>TAAAATTCTTGAAGACGAAAGGGCCTCGTGATACGCCTATTTTTATAGGTTAATGTCATGATAATAATGGTTTCTTAGACGTCAGGTGGCACTTTTCGGGGAAATGTGCGCGGAACCCCTATTTGTTTATTTTTCTAAATACATTCAAATATGTATCCGCTCATGAGACAATAACCCTGGTAAATGCTTCAATAATATTGAAAAAGGAAGAGTATG</t>
  </si>
  <si>
    <t>Pa/Pb</t>
  </si>
  <si>
    <t>Pa_Pb</t>
  </si>
  <si>
    <t>TAAAATTCTTGAAGACGAAAGGGCCTCGTGATACGCTTATTTTTATAGGTTAATGTCATGATAATAATGGTTTCTTAGACGTCAGGTGGCACTTTTCGGGGAAATGTGCGCGGAACCCCTATTTGTTTATTTTTCTAAATACATTCAAATATGTATCCGCTCATGAGACAATAACCCTGGTAAATGCTTCAATAATATTGAAAAAGGAAGAGTATG</t>
  </si>
  <si>
    <t>Pc/Pd</t>
  </si>
  <si>
    <t>Pc_Pd</t>
  </si>
  <si>
    <t>TAAAATTCTTGAAGACGAAAGGGCCTCGTGATACGATAGGTTAATGACATGATAATAATGGTTTCTTAGACGTCAGGTGGCACTTTTCGGGGAAATGTGCGCGGAACCCCTATTTGTTTATTTTTCTAAATACATTCAAATATGTATCCGCTCATGATACAATAACCCTGGTAAATGCTTCAATAATATTGAAAAAGGAAGAGTATG</t>
  </si>
  <si>
    <t>P4</t>
  </si>
  <si>
    <t>TAAAATTCTTGAAGACGAAAGGGCCTCGTGATACGCCTATTTTTATAGGTTAATGTCATGATAATAATGGTTTCTTAGACGTCAGGTGGCACTTTTCGGGGAAATGTGCGCGGAACCCCTATTTGTTTATTTTTCTAAATACATTCAAATATGTATCCGCTCATGATACAATAACCCTGGTAAATGCTTCAATAATATTGAAAAAGGAAGAGTATG</t>
  </si>
  <si>
    <t>P5</t>
  </si>
  <si>
    <t>TAAAATTCTTGAAGACGAAAGGGCCTCGTGATACGCCTATTTTTATAGGTTAATGTCATGATAATAATGGTTTCTTAGACGTCAGGTGGCACTTTTCGGGGAAATGTGCGCGGAACCCCTATTTGTTTATTTTTCTAAATACATTGAAATATGTATCCGCTCATGAGACAATAACCCTGGTAAATGCTTCAATAATATTGAAAAAGGAAGAGTATG</t>
  </si>
  <si>
    <t>otr</t>
  </si>
  <si>
    <t>otr(A)</t>
  </si>
  <si>
    <t>otrA</t>
  </si>
  <si>
    <t>X53401</t>
  </si>
  <si>
    <t>ATGAACAAGCTGAATCTGGGCATCCTGGCCCACGTTGACGCCGGCAAGACCAGCCTCACCGAGCGCCTGCTGCACCGCACCGGTGTGATCGACGAGGTCGGCAGCGTGGACGCCGGCACCACGACGACCGACTCGATGGAGCTGGAGCGGCAGCGCGGCATCACCATCCGGTCCGCCGTGGCCACGTTCGTCCTGGACGATCTCAAGGTCAACCTCATCGACACCCCGGGCCACTCCGACTTCATCTCCGAGGTCGAGCGGGCGCTCGGGGTGCTCGACGGCGCGGTCCTGGTGGTCTCGGCCGTCGAGGGCGTCCAGCCGCAGACCCGCATCCTGATGCGGACCCTGCGCAGGCTGGGCATTCCCACGCTGGTCTTCGTCAACAAGATCGACCGGGGCGGCGCGCGTCCCGACGGTGTGCTGCGGGAGATCCGCGACCGGCTCACCCCCGCCGCGGTGGCACTGTCCGCCGTGGCGGACGCCGGCACGCCGCGGGCCCGCGCGATCGCGCTCGGCCCGGACACCGACCCGGACTTCGCCGTCCGGGTCGGTGAGCTGCTGGCCGACCACGACGACGCGTTCCTCACCGCCTACCTGGACGAGGAACACGTACTGACCGAGAAGGAGTACGCGGAGGAACTGGCCGCGCAGACCGCGCGCGGTCTGGTGCACCCGGTGTACTTCGGGTCCGCGCTGACCGGCGAGGGCCTGGACCATCTGGTGCACGGCATCCGGGAGTTGCTGCCGTCCGTGCACGCGTCGCAGGACGCGCCGCTGCGGGCCACCGTGTTCAAGGTGGACCGTGGCGCGCGCGGCGAGGCCGTCGCGTACCTGCGGCTGGTCTCCGGCACGCTGGGCACCCGCGATTCGGTGACGCTGCACCGCGTCGACCACACCGGCCGGGTCACCGAGCACGCCGGACGCATCACCGCGCTGCGGGTCTTCGAGCACGGGTCGGCCACCAGCGAGACCCGGGCGACCGCCGGGGACATCGCGCAGGCGTGGGGCCTGAAGGACGTACGGGTCGGTGACCGGGCCGGGCACCTCGACGGTCCCCCGCCGCGCAACTTCTTCGCGCCGCCCAGCCTGGAGACCGTGATCAGGCCGGAGCGCCCGGAGGAAGCGGGACGGCTGCACGCCGCGCTGCGCATGCTGGACGAGCAGGACCCCTCGATCGACCTGCGGCAGGACGAGGAGAACGCGGCCGGCGCGGTGGTCCGCCTCTACGGGGAGGTGCAGAAGGAGATCCTCGGCAGCACGCTCGCGGAGTCCTTCGGCGTACGGGTGCGCTTCGACCCGACCCGTACGGTCTGCATCGAAAAGCCCGTGGGGACCGGCGAGGCGCTGATCGAGCTGGACACGCGGACGCACAACTACTTCTGGGGCGCACCGTGGGTCTGCGCGTCGGACCGGCCGAGCCCGGCGCGGGCGATCACGTTCCGTTTGGCGGTGGAACTGGGCTCGCTCCCCCTGGCCTTCCACAAGGCCATCGAGGAGACGGTGCACACCACCCTGCGGCACGGTCTGTACGGCTGGCAGGTCACCGACTGCGCCGTCACCCTGACCCGTACCGGCGTTCGCAGTCCGGTCAGCGCGGCCGACGACTTCCGCAAGGCCAACGCGCGCTTGGTCCTGATGGACGCGCTCGGCAGGGCCGGTACGGAGGTGCACGAGCCGGTCAGCTCCTTCGAACTGGAGGTGCCCGCCGCCCGGCTCAGCCCGGTACTTGCGAAACTCGCGGAACTGGGCGCGACGCCCGGTGTGCCCACGGCCGAGGGGGACGTCTTCCGCCTGGAGGGCACGATGCCGACCAGCCTCGTGCACGACTTCAACCAGCGGGTTCCCGGACTGACCCAGGGCGAGGGCGTGTTCCTGGCCGAGCACCGGGGCTACCGGCCCGCCGTCGGACAGCCGCCCGTGCGGCCGCGGCCCGAGGGGCCCAACCCGCTCAACCGCGACGAGTACATCCTGCACGTGCTCAAGCGCGTGTGA</t>
  </si>
  <si>
    <t>tetracyclines</t>
  </si>
  <si>
    <t>otr(B)</t>
  </si>
  <si>
    <t>otrB</t>
  </si>
  <si>
    <t>AF079900</t>
  </si>
  <si>
    <t>GTGTCATCCGCAAATCCGGGCCCGGCGGGCACGGCGGACCAGGCAGGCGGGGCGTTCACGCATCGGCAGATCCTGACGGCCATGTCGGGACTGCTGCTGGCCGTGTTCCTCGCGGCCCTGGACCAGACGGTCATCGCCACCGCGATGCGCACCATCGCGGACGACCTCCACGGCCAGACCGAGCAGGCATGGGCGACGACGGGCTACCTCATCGCCTCCGTCCTGGCGATGCCGTTCTACGGCAAGCTGTCCGACATCTACGGGCGCAAGCCCATGTACCTGATCTCCATCGTGGTGTTCATCGGCGGCTCGGTGCTGTGCGGCACGGCCGGCTCGATGTGGGAGCTGGCCCTCTTCCGGGCCGTCCAGGGACTGGGCGGCGGCGGGCTGATGTCCCTGCCCACCGCGGTGGTCGCCGACCTCGCCCCGGTGCGCGAGCGCGGCCGCTACTTCGCCTTCCTCCAGATGGCGTGGGTGGTCGCCAGCGTCGCGGGCCCGCTGGCGGGCGGCTTCTTCGCGGAGGCGGGCCAGGTCTTCGGCATCGACGGCTGGCGCTGGGTGTTCCTGCTCAACGTACCGCTGGGCCTGCTGGCCCTGGTCACCGTGCGCAAGGCCCTGAACCTGCCGCACGAACGGCGCGAGCACCGCATGGACGTACTGGGCGCGGCGGCGCTGGCGCTGTTCCTGGTGCCCCTGCTGATCGTCGCCGAACAGGGCCGGACCTGGGGCTGGGGCTCGCCGGCCGCCCTCGCCCTCTTCGCGCTCGGCGCGGCCGGGCTGGCGGTCTTCATCCCCGTCGAGCTGCGGCGCGGCGACGAGGCCATCCTGCCGCTGGGGCTCTTCCGGCGCGGCAGCATCGCGCTGTGCTCCGCGGTCAACTTCACCATCGGCGTCGGCATCTTCGGCACGGTCACCACCCTGCCGCTGTTCCTCCAGATGGTGCAGGGGCGGACCCCGACCCAGGCCGGACTGGTGGTCATCCCGTTCATGCTGGGCACCATCGCCTCGCAGATGGTCTCCGGCAAGCTCATCGCGTCCTCGGGCCGGTTCAAGAAACTGGCGATCGTGGGCCTGGGCTCGATGGCCGGGGCGCTGCTGGCCATGGCCACCACCGGCGCGACGACCCCGATGTGGGGCATCGTCCTGATCGTCCTCTGGCTCGGCGTCGGCATCGGCCTGTCCCAGACCGTCATCACCTCGCCCATGCAGAACTCGGCCCCCAAGAGCCAGCTCGGCGTGGCGAACGGCGCCTCCGGCCTGTGCCGGCAGATCGGCGGCTCCACCGGCATCGCGGTTCTGTTCTCCGTGATGTTCGCGGTGGCGCTCGGCCGCCTCGCCGACCTGCTGCACACCCCGCGCTACGAGCGCCTCCTGACGGACCCGGCGATCACCGGCGACCCCGCCAACCACCGCTTCCTTGACATGGCCGAGTCCGGGCAGGGCGCGGGGATCAACCTTGACGACACGTCCCTGCTGAACGGCATCGACGCCCGGCTGATGCAGCCGGTGACGGATTCCTTCGCCCACGGCTTCCACATCATGTTCCTCGCCGGCGGCGTGGTGCTGCTGGCCGGGTTCGTCATGACCTGGTTCCTGCGCGAACTCCAGGAGGAGACCGCGCCGGAGGAGGAGCGGCCGGCCGAGAGCGGCGCCGGGGCGAAGAACGGGCCGCTGCCCGCGTCGGACGCCTGA</t>
  </si>
  <si>
    <t>otr(C)</t>
  </si>
  <si>
    <t>otrC</t>
  </si>
  <si>
    <t>AY509111</t>
  </si>
  <si>
    <t>ATGACGCGAAAGACGATATCCAACGGCGCGAGGAACGCCGTCGAAGTGCGGGGACTGGTCAAGCACTTCGGCGAGGTGAAGGCCGTGGACGGGGTGGATCTCGATGTGAGGGAAGGCACCGTGCTCGGTGTGCTCGGGCCGANCGGCGCGGCAANANAACGTGGTGCGCTGCCTGCCCACGTTGNTGGTCCGGACGCCGGCAGGCGACCGTGGCGGTTTNAAACGTGGTGCGCCAACCGGCGCGCGTTGCGCCGCACGATCGGCCNTCACCGGCCAGTACGCNTCGGTCGACGAGAAAGCTTCTCCGGCCGNGAGAACCTGTACATGATCGGCCGCNTGCTGGACCTCTCCCGCAAGGACGCCCGCGCGCGGGCCGACGAGCTGCTGGAGCGGTTCTCCCTCACCGAGGCCGCCGGCCGGGCCGCCGCCAAGTACTCCGGCGGTATGCGCCGCCGCCTCGACCTGGCCGCCTCCATGATCGGCAGGCCCGCGGTGCTGTATCTGGACGAGCCGACGACGGGCCTCGACCCCCGCACCCGCAACGAGGTGTGGGACGAGGTCCGCAGCATGGTGCGCGACGGCGCCACGGTCCTGCTCACCACCCAGTACATGGAAGAGGCCGAGCAGCTGGCCCACGAGCTGACGGTCATCGACCGCGGCCGGGTCATCGCCGACGGCAAGGTGGACGAGCTGAAGACCAAGGTCGGCGGCCGTACGCTCCAGATACGCCCGGCGCACGCCGCCGAGCTGGACCGGATGGTCGGCGCCATCGCGCAGGCCGGCCTGGACGGCATCGCGGGCGCCACCGCCGACCACGAGGACGGCGTGGTCAACGTCCCGATCGTCAGCGACGAGCAGCTGTCCGCCGTGGTCGGCATGCTCGGCGAGCGGGGCTTCACGATCTCCGGGCATCAACACCCATCTGCCCAGCTGNACGAGGTGTTCCTGGCCATCACCGGCCAGAAGACCTCGGAGGCCGCCGACGGCGGCCCGCAGGACGGACCGCAGGACCAGCAGGGCGTTCAGGACAAGCAGTACGAGGAGGTTCCGGCATGA</t>
  </si>
  <si>
    <t>tet</t>
  </si>
  <si>
    <t>tet(30)</t>
  </si>
  <si>
    <t>AF090987</t>
  </si>
  <si>
    <t>ATGAACAAGGCCCTTATCGTTATTCTCTCAACCGTTGCCCTCGACGCCATTGGCGCAGGCCTGATCTTCCCGATCCTGCCGGACATCTTGGTCGAGGTGACTGGCGGCGGCGACATCGGGTTCCTCTATGGGGTCATGCTGGGGGTATTCGCCGTCATGCAATTTGTGTTCTCGCCGATCCTTGGTGCGCTCAGCGACCGGTTCGGTCGGCGCCCGGTCTTGTTGCTTTCTTTGGCCGGTACCCTGCTTGATTACCTTGTTATGGCATTTTCCCCGCTCGGCTGGGTGCTCGTCGTCGGGCGGGCCATGGCGGGGATCACCAGCGCAAATATGGCGGTGGCAAGCGCCTACATCACTGACATCACCCCAGCCGAGCAGCGCGCGCAGCGGTTTGGCACGGTTGGTGCCGTGATGAGCCTGGGCTTTATCATCGGTCCCGTCATTGGTGGCGTCATTGGCGCCTGGTGGCTTCGGGCACCATTTCTTGTGGCAGCCCTGTTCAATGGCCTCAACCTGTTCGTCGCGCTGTTTGTTCTGCCGGAAAGCCGAAAGGCCGGTCCGGGCAAGTTTGCGTTCAAGGAACTTAACCCGTTGGCGCCATTGGTGTGGCTTTGGAATTTCAAGCCGCTCCTGCCACTTGTAACCGTCTCTGTCGTCTTCGGTCTGGTGGCCGCCATCCCGGGAACGATCTGGGTGCTCTATGGCGCCGAGCGGTTCGGATGGGATTCGGTGCATATGGGCCTGTCGCTATCGGTTTTCGGCGTCAGTGGCGCCCTGGCGCAGGCCTTTCTCGTCGGGCCGCTCTCGCGCCGCTTTGGTGATTTGGGCACGTTGATGATCGGCGTTGGCTTTGACATGCTGGCTTATATGCTGATGGCCTTCGCCAACCAGAGCTGGATGGGCTACGCGGTAGCGCCCCTGTTTGCATTGGGCGGCGTTGCCATGCCGGCGCTGCAATCTCTGGTAACCAGCCGCGTGAGCGATGATCAGCAGGGCCAGTTGCAGGGCGTGCTCGCCAGCCTCATGAGCCTGGCGGGTATAATAGGGCCGGTGCTGACCACCGCAGTGTTCTTTTCCACCAAAAGCATCTGGATCGGGACGATCTGGCTGGTGGGTGCCGCACTTTATCTTCTCGCCTTGCCGCTGTTCGCAACGGTGAAAACCCCGAAGGCTGTGGCGGCTTAA</t>
  </si>
  <si>
    <t>tet(31)</t>
  </si>
  <si>
    <t>AJ250203</t>
  </si>
  <si>
    <t>ATGATAGGGAAGCTTATAATGATGAATCGCTATATCACAATCGCCCTCTTAATTACCTTCCTAGATGCAACAGGAATGGGCTTAATCATGCCTGTATTACCAACACTTTTAGAAGAGTTCTCTGTCAAAGAGTCTATCGCCACTCATTATGGTTTTATCCTCGCAATCTATGCGCTGATGCAAGTTATTTTTGCACCAATATTAGGACAACTCTCGGATAAATTTGGCAGAAAACCGGTCTTGATTCTCTCATTAATAGGCGCTGTTTGTGATTACACCCTACTCTCATTTTCTAGCGCCTTATGGATGCTCTATCTAGGGAGAATGATTGCCGGCATTTCTGCTGCAACAGGAGCCGTAGCAGCATCAATGGTCGCAGATCACACAAAAAAAGCAGAGAGAACTAAATGGTTTGGAAAGTTAGGCGCAGCTTTTGGGGCGGGACTCATTGCCGGACCCGCTATTGGTGGATTTATCGGACAATATTCTGCACATTTCCCCTTTATCATTGCCGCAATTTTAAATGCCATTGCTCTTATCATGGTCATTATCCTCTTCCCTAAAGAGCAATCACGCCCAAAAGAAATCGAGCAAGATCAATCTAAAATTCATGAAAAAACCACCATCAATGCCCCGCTAATTCATATTCTCAAACCCGTTTTGCTACTTCTCATGCTGTTTTTTACAGTACAACTCATCGGACAAATCCCTGCATCAACTTGGGTTCTATTTACTGAGTACCGTTTTGAGTGGAATACCTTTAACATTGGTTTATCCCTTGCAGGGCTAGGGTTAATGCATATTATCTTTCAGGCTTTTGTCGCAGGATATATCGCATCTCGCTGGAAAAATGAAACCGTATTTATTCTCGGATTTATACTAGATGCGAGCGCATTCTTATTACTGGCCTTTATCTCTCAAGTTTGGCTGGTAATTCCTACATTGATCTTATTAGCAGGAGGAGGCATCGCCTTACCGGCATTACAAGGATTAATCTCTATAAAGACAGCAGATGAACATCAAGGAAAGATACAAGGTATCATGGTTAGCCTCACTAATATTACCGGAATAATTGGACCGCCCATTTTTGCATTTTCCTTTGCAAAAACGGTTACAAACTGGGATGGCACACTTTGGCTAATCGGTGCTGTACTCTATAGCATTTTATTAGGTCTCTATTTTCTCTATCAAAAGATACGCGCCTATAAACAACTTAAGTCTCAAACTGCTTAA</t>
  </si>
  <si>
    <t>tet(32)</t>
  </si>
  <si>
    <t>EF626943</t>
  </si>
  <si>
    <t>ATGAAAATAATCAATATTGGAATTCTCGCCCATGTAGACGCAGGAAAAACAACATTGACGGAAAGCCTGCTGTACACCAGTGGAGCGATTGCGGAACAAGGAAACGTGGATAAAGGAACTACAAGAACAGACACTATGATTTTGGAACGGCAGCGCGGAATTACCATTCAGACAGCGGTTACTTCTTTTTGCTGGAATGATTATAAAATCAATATCGTGGACACTCCCGGTCATATGGATTTTTTAACCGAAGCATACCGCTCTTTATCTGTCCTTGACGGAGCTGTTTTAGTCATTTCGGCAAAAGACGGCGTACAGGCACAAACCCGTATATTATTCCATGCGCTTCAGAAAATGGACATTCCGACAATTATCTTTATAAATAAGATAGACCAAAATGGGATCGACCTGCGGCGTGTTTACCAAAGCATTAAAGATAAACTTACCAGTGATATGATTGTCATGCAGGAGGTTTCCCTGTCGCCAAAGATAA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TTGACCATGCCTGTCCGGGAGAAATTGTTATTTTAGCTGATGATACTTTGAAACTGAACGACATTCTGGGAAATGAAAAACTCCTGCCTCACAAAACACGGATTGATAATCCCATGCCATTACTTCGGACAACGGTAGAGCCGCAAAAGCCGGAGCAAAGGGAAGCCCTGTTAAATGCCCTCACAGAGATTGCTGATACAGACCCTCTTTTGCATTTTGACATTGATACTGTTACACATGAGATTATATTATCTTTTTTGGGAAAAGTACAGTTAGAAGTTATTTGTTCGCTATTAGAAGAAAAATATCATGTGGGCGTGGCTATGAAAGAGCCTTCGGTTATTTATCTGGAAAGACCGCAAAAAAAAGCGAGCTACACGATTCATATTGAAGTGCCGCCGAATCCGTTTTGGGCATCTATTGGTTTGACTGTAACACCGCTTCCTGTTGGAAGCGGAACACAATATAAAAGCGAGGTATCTCTCGGCTATTTAAACCAAAGTTTTCAAAATGCCGTCATGGAGGGTGTGCGTTATGGAATGGAGCAGGGCTTATATGGCTGGGGAGTGACAGACTGCCAAATTTGTTTTGATTATGGAGTTTATTACAGCCCGGTCAGCACCCCCGCTGATTTTCGTTTTCTTGCGCCTGTCGTGTTGGAGCAGGCATTGAAAAAAGCAGGAACACAACTGTTGGAACCATACCTTTCCTTTACCCTTTTTGCACCGCAGGAATATCTTTCACGGGCTTATAATGACGCACCAAAGTATTGCGCAATCATTGAATCAACCAGACTTGAAAAAGATGAAGTTATTTTTAAGGGGGAAATCCCTGCCCGTTGTATTGGTGAATATAGAAATGATTTGAATTTTTATACAAATGGAAGAAGTGTCTGCATTACAGAATTAAAAGGGTATCAGGAAACTTCCGGCGAGCCTGTGTTTCAGCCACGCCGCCCGAACAGCCGTTTAGACAAGATCCGGCATATGTTTCAGAAGATAATGTAA</t>
  </si>
  <si>
    <t>tet(33)</t>
  </si>
  <si>
    <t>NC_005206</t>
  </si>
  <si>
    <t>GTGTCATCTCTCACTTCCGCTCGTGGCTCGTTGGCCACGGTCCTCATCACGGCTAGCCTCGACGCCGCCGGCATGGGCCTGGTGATGCCGATTCTTCCCGCACTGCTACACGAGGCAGGGGTCACCGCTGATGCGGTTCCGCTGAACGTCGGAGTGCTGATCGCGCTCTACGCGGTAATGCAGTTCATCTTTGCCCCCGTACTGGGAACGCTGTCGGACCGATTCGGCCGCCGCCGGGTGCTGCTTGTTTCCCTGGCCGGTGCGACCGTCGACTATCTCGTGCTCGCCACGACGTCCGCTCTGTCGGTGTTCTATATCGCCCGCGCAGTGGCTGGGATAACCGGAGCGACCAATGCGGTCACCGCCACCGTGATCGCCGACATCACGCCACCCCACCAGCGCGCCAAGCGTTTCGGTTTACTCAGTGCCTGCTATGGCGGCGGAATGATCGCGGGGCCAGCCATGGGTGGACTGTTCGGTGCCATCTCGCCACATCTGCCGTTTTTGCTCGCTGCTCTTCTCTCAGCGAGCAATCTGGCACTCACCTTTATCCTGTTACGCGAGACCCGTCCTGATTCCCCTGCGCGCTCTGCGTCGCTCGCTCAGCATCGTGGTCGCCCCGGCCTCAGCGCGGTGCCTGGGATTACCTTCCTATTAATCGCATTCGGCCTTGTTCAATTCATTGGGCAGGCTCCAGGTGCGACCTGGGTGCTGTTTACTGAACACCGCCTCGACTGGAGTCCCGTCGAAGTTGGAATCTCCCTGTCCGTTTTCGGGATCGTACAGGTTCTCGTGCAGGCCCTCCTTACTGGCCGCATCGTGGAGTGGATCGGTGAGGCAAAAACAGTCATCATCGGGTGTATTACCGACGCCTTGGGTCTCGTAGGCCTGGCGATTGTCACTGACGCATTTTCCATGGCACCTATCTTGGCGGCACTGGGGATCGGTGGCATCGGCCTCCCCGCTCTGCAAACCCTTCTCTCCCAGCGCGTCGATGAACAGCACCAAGGGCGCCTCCAGGGTGTGCTCGCCAGCATCAACAGCGTCACATCGATCTTCGGACCGGTCGCTTTCACAACGATCTTCGCGCTCACTTACATCAACGCCGACGGCTTCCTCTGGCTCTGCGCCGCAGCACTCTACGTGCCCTGCGTGATTCTCATCATGCGTGGTACAGCAGCGTCCCCGAAGTTCGGCTCTTGGGCGAGCGGCGACTCGATGTGA</t>
  </si>
  <si>
    <t>tet(34)</t>
  </si>
  <si>
    <t>AB061440</t>
  </si>
  <si>
    <t>ATGAGCAAAAAATTCATTATCACTTGGGACGCCATGCAAAATTACTGTCGTCAGCTTGCTGAAAAACAGATGCCAGCTGAACAGTGGAAAGGTATTTGGGCGGTGAGCCGTGGCGGTCTAGTACCGGGTGCTATTCTTGCGCGTGAACTTGGTATTCGTCACGTTGATACCATTTGTATCTCTAGCTACGATCATGATCACCAGCGTGATATGACCGTGCTAAAAGCGCCAGAAGGTGATGGCGAAGGTTACCTAATCGTCGAAGACCTAGTGGATAGCGGTGATACAGCGCGTAAACTACGTGAAATGTACCCGAAAGCGAAACTGATTGCTGTTTGCGCTAAGCCATCAGGTGCCACTCTTCTTGATGATTACGTGGTTGATATTGCTCAAGATACATGGATTGAGCAGCCATGGGATACCACAGTGCAATTTGTGGAACCAATTAATCGCAAGCAAAAGTAA</t>
  </si>
  <si>
    <t>tet(35)</t>
  </si>
  <si>
    <t>AF353562</t>
  </si>
  <si>
    <t>ATGTGTGTGATCATGCCAGCTTCTAGTTGGGGTGCGTACATCATTACCATCATCGGTGGTATCTTGGTGTCACACGGCATCACTGAATACTCGGCGCTTGGTGCTTACGTTCGTCTTATTCCTATGAACTTCTACGCAGTATTTGCTCTACTAATGGTATTTGCAGTGGCGTGGTTTGGTCTAGATATCGGTAAGATGCGTGAACATGAAATCGCAGCATCTCAAGGCCGTGGTTTTGATAAAGATAAAGAGAACGACTCACAAGAAGCACACGACCTAAACGAAGAGCTAGATATTCGTGAAAGCGAGAAGGGTAAGGTTTCTGACCTAATTCTTCCTATCGTAACGCTTATTGTGGCGACTATTGCTTCAATGCTTTACACCGGTGGTCAAGCGCTAGCAGCAGATGGTAAAGAATTTGTGCTGTTGGGTGCGTTTGAAAACACGGATGTTGGTACTTCTCTAATCTACGGTAGTTTACTTGGTCTAGCAGTTGCATTGTTCACTGTTATTAAGCAAGGTCTACCAATGGTTGAGATTGCACGCACGCTTTGGATTGGTGCTAAGTCAATGTTTGGTGCAATCCTTATCCTTGTTTTCGCTTGGACTATTGGTTCAGTTATCGGTGACATGAAGACGGGTTCTTACCTATCTACAATGGCGCAAGGCAACATCAACCCACACTGGCTACCAGTTATCCTGTTCTTGCTGTCTGGCCTAATGGCGTTCTCTACAGGTACGTCATGGGGTACGTTCGGTATCATGCTTCCAATCGCGGGTGACATGGCTGGCGCAACAGACGTGGCACTAATGCTACCAATGCTAAGTGCGGTTCTAGCTGGTGCAGTATTTGGTGACCACTGTTCACCAATTTCAGATACAACGATTCTGTCGTCAACAGGTGCACGCTGTAACCACATCGATCACGTATCGACGCAGCTACCTTATGCATTATCAGTGGCGTTTGTGTCATGTATTGGCTTTATCACGCTGGGTATGACTGCATCGATCGCGTTCTCTTTCATCGCAGCATCGATCACTTTCGTTATCGTTTGTGCGATTCTGTCGTGGCTGTCGAAGTCTAAAATGGCATCCTGCCAGAACGCGTAG</t>
  </si>
  <si>
    <t>tet(36)</t>
  </si>
  <si>
    <t>AJ514254</t>
  </si>
  <si>
    <t>ATGAGAACTATAAATATAGGTATTCTTGCACATATTGATGCAGGAAAGACCTCCATTACAGAGAACTTGCTATTTGCGAGTGGAGCAACCATAGTACGTGGAAGTGTGGACAAAGGAAACACTACAACCGATTCGATGGATATCGAAAAACGAAGAGGTATCACAGTTAGAGCGTCTACAACATCTATTCAATGGAATGATACAAAGATTAATATCATCGACACTCCTGGACACATGGACTTTCTGGCAGAGGTAGAACGCACTTTTAGGATGCTAGATGGTGCTATACTTGTGGTGTCTGCCAAAGAGGGCATTCAAGCTCAAACAAGGTTGTTGTTCAATGTCCTGCAACAACTAGAAATACCTACAATTCTATTCGTCAACAAAATAGACAGAGAGGGAGTCAATCTAAATCAGCTTTATTTAGAGATACAAAATAGCCTTTCTAAAGATATTATCTTTATGCAATCCGTTGAAGGCAAGGAATTAACATCTAGCTGTACAATACACTACATATCAGAAAAGAACAGAGAAACAATTTTAGAGAAAGATGATCTCTTGCTTGAAAAATACTTGAGTGATACACAGCTTTCTAATTTAGATTATTGGAATTCAATGGTTCGTCTTGTTCAAGCTGCTAAATTACATCCTATCTATCATGGTTCAGCAATGTATGGCATTGGTATTGAAGATTTGCTAAACTCAATCACTACTTTTATCGAAACATCTCTACCTCAAGAGAACGCTTTGTCTGCCTATGTTTATAAAATTGAGCATAATAAGAAGGAACAGAAACGAGCCTATCTAAAGATTATAGGTGGAACCCTTAAATCTCGAAAATTATATAGCCTCAATGGCTCAGATGAGAATCTGAAGATAAGAGGTTTAAAGACCTTTTACTCAGGAGACGAAATAGATGTAGACGAAGTTTTTACAAATGATATTGCAATTGCAGATCATGCTGATAACTTAATGGTAGGAGATTATCTAGGAATAATGCCAAACTTATTCGACAAATTGAATATTCCTAGTCCTGCTCTCAAATCGTCTATACATCCTGCAAAAGTAGAGAATAGGAGTAAATTGATTTCTGCTATGAATGTATTATCAGTAGAAGATCCATCTTTGGCCTTTAGCATTAATGCTGATAATAATGAATTGGAGGTTTCGCTTTATGGAGCAACTCAACGGGAGGTGATTTTGACTTTATTGGAAGAGAGATTTTCGGTAGATGCTTACTTTGAAGAGGTGAAAACTATCTATAAAGAACGTCTTAAAACAAAATCGGAATACACCATTCATATCGAAGTGCCACCTAATCCGTATTGGGCATCTATTGGCTTGATTATAGAGCCTTTGCCAATTGGGGCGGGACTTGTAATGGAGAGTGAAATATCATTGGGATATTTGAATCGATCCTTTCAGAATGCAGTATTCGATGGAGTCAAGAAAGCCTGTGAATCGGGTTTGTACGGTTGGGAAGTAACTGACCTTAAAGTCACTTTTTCTCACGGAATCTATTATAGCCCAGTGAGTACACCTGCCGACTTTAGAAGTTTAGCACCTTATGTTTTTCGATTAGCTTTGCAACAAGCTGATGTTGAGTTATTGGAGCCAATCTTAGATTTTAAATTGCAAATTCCACTAGCTGTGAATGCTAGAGCTATTACAGACATCAACAAGATGCAAGGCGAAATATCTACTATTACTTCAGATGGTGATTGGACTACTATTTTGGGTAATATTCCTTTAGATACTAGTAAAGAATACTCAGCAGAGGTCAGTTCCTACACACAAGGCTTGGGCGTTTTTGTTACTCGATTTTCGGGTTATCGACCTACCAACAAAAAGGTAAGCAGAAGTGTAGAACTGAATGAAAAAGATAAGCTGATGTATATGTTTGAGAAGGAAAGTATCAAATAA</t>
  </si>
  <si>
    <t>tet(37)</t>
  </si>
  <si>
    <t>AF540889</t>
  </si>
  <si>
    <t>ATGGTTCGCTATTACTCTAACATTGTAGGTAAATACGGTATTCCAGTTCAGAATGCACTGAAGAAACTTGCAGGTATTCACATTGATTATATCTGTTCAACACATGGTCCTGTATGGCATGAGAACGTTGAAAAGGTGGTGAACCTGTATGATCGTATGTCGAAATATGAGACTGATCCAGGCTTGGTTATCTGCTACGGAACGATGTATGGGAACACAGAGGATCGCACACCGTCGATGTATGAATATATATGGATAAAAGAGAATCGAGAAGCTAAGGTTGTTTCATCATTTGCAGCTAATATTTATTTAGGATGGGGGCGGTGA</t>
  </si>
  <si>
    <t>tet(38)</t>
  </si>
  <si>
    <t>AY825285</t>
  </si>
  <si>
    <t>ATGAATGTTGAATATTCTAAAATAAAGAAAGCAGTACCTATTTTATTATTCTTATTTGTATTCAGTTTGGTTATAGACAACTCATTTAAATTGATTTCTGTAGCCATTGCTGATGACTTAAACATATCTGTAACGACAGTAAGTTGGCAAGCGACATTAGCCGGTTTAGTAATTGGTATTGGCGCTGTAGTATACGCTTCATTATCTGATGCCATTAGTATACGCACACTATTTATTTATGGCGTGATATTAATCATTATCGGATCAATTATTGGTTACATTTTCCAACATCAATTCCCATTACTTTTAGTTGGACGTATTATTCAAACTGCCGGTTTAGCTGCTGCAGAGACATTATATGTGATATATGTTGCAAAGTATCTTTCTAAAGAGGACCAGAAGACTTACCTTGGCTTAAGTACGAGCAGTTATTCCTTGTCATTAGTTATCGGTACATTATCAGGTGGATTTATTTCTACGTATTTACACTGGACAAATATGTTTTTAATTGCATTAATCGTAGTATTTACGTTGCCATTCCTATTTAAATTATTACCAAAAGAAAATAATACGAATAAAGCTCATTTAGATTTTGTTGGCTTAATTCTAGTGGCAACTATTGCTACAACAGTCATGCTGTTTATTACGAACTTTAATTGGTTATATATGATTGGTGCCTTAATTGCGATTATCGTTTTTGCGCTATATATTAAAAATGCGCAACGTCCATTAGTAAATAAATCATTTTTCCAAAATAAACGTTATGCTTCATTTTTATTTATAGTATTTGTAATGTATGCTATCCAATTGGGTTATATTTTTACGTTCCCATTCATAATGGAGCAAATTTATCATCTGCAACTAGACACAACATCACTGTTATTAGTACCGGGTTATATAGTAGCAGTCATTGTTGGTGCATTAAGTGGTAAAATCGGCGAATATCTGAATTCAAAACAAGCGATTATCACAGCAATTATTTTAATAGCACTGAGCTTGATTTTACCTGCATTTGCAGTAGGTAATCACATTTCAATCTTCGTCATTTCTATGATATTCTTTGCAGGTAGCTTTGCTTTAATGTATGCACCTTTACTTAACGAAGCCATTAAAACAATAGATCTTAATATGACAGGTGTGGCTATTGGTTTTTATAATTTAATTATTAATGTGGCGGTATCTGTAGGTATTGCGATTGCTGCGGCTCTAATCGATTTTAAAGCATTAAATTTCCCAGGCAATGATGCATTAAGTTCACATTTCGGTATTATTTTAATTATTTTAGGTTTAATGAGTATTGTCGGATTAGTTTTATTCGTCATCTTAAATCGTTGGACACAATCTGAAAAATAA</t>
  </si>
  <si>
    <t>tet(39)</t>
  </si>
  <si>
    <t>AY743590</t>
  </si>
  <si>
    <t>GTGAAGAAATCATTGAGCGTGATTTTAATCACTATATTTCTGGATGCTGTTGGGATTGGTTTAATTATGCCGATCTTGCCTGAATTATTACGGTCATTGGCTGGAGCTGAAGCAGGCGGTGTTCACTATGGTGCTTTATTAGCTGTGTATGCTCTGATGCAGTTCATTTTTGCACCTATCCTTGGAGCGTTGAGTGACCGATTTGGACGTCGACCTGTATTAATTATTTCAATTGCTGGTGCAACGGCTGATTATCTCCTAATGGCTGCTGCTCCTTCTCTATTGTGGCTATATATTGGTCGTATTTTTGCGGGAATTACAGGTGCCAACATGGCTGTTGCAACAGCTTATGTTTCAGATATTACTCCAGCCCATGAGCGTGCAAAAAGGTTTGGTCTCCTTGGAGCTGTCTTTGGTATTGGGTTTATAGCGGGTCCGGTAATAGGTGGAGTTTTGGGTGAATGGAACTTACATGCACCGTTCTTTGCTGCTGCTTTTATGAATGGGATTAATTTAATAATGACAGCAGTCTTATTAAAAGAATCAAAACACAGCAATAAAATGACTGAGAAGGTTCAGGAGCAATCAATATTAAAGAAATTATCCTATTTGATCACTCAACCTAATATGGCTCCATTGCTTGGTATCTTTTTAATTATCACATTGGTTTCACAAGTCCCCGCAACTTTATGGGTTATCTATGGGCAGGATCGTTATGGCTGGAGTATATTTATTGCAGGTGTTTCCCTTGCTAGTTATGGAATATGCCATTCTATTGCACAGGCTTTTGCTATCGCCCCTATGGTAAAGAGGTTTGGAGAGAAAAATACGTTGTTATGTGGAATAGCTTGCGATGCAATTGGTTTACTTCTTTTATCTATTGCTGTTGAAGAATGGGTGCCTTTTGCGTTGTTACCATTGTTTGCCCTTGGTGGAGTAGCCGTTCCTGCTTTGCAAGCAATGATGTCCAGAGGTATTAGTGATGAAAGACAAGGTGAATTACAAGGGCTATTAAGCAGTTTTAATAGTCTGGGGGCTATAATTGGTCCTGTATTAGTTACTAGCCTCTATTTTATGACTCAGGCATCAGCTCCTGGAATGGTATGGGCATTAGCTGCAATACTTTATGTAATCACCCTACCCTTATTGCTTAAGTATCGCCTGAATAAATATTCTGGAGTTCCATAA</t>
  </si>
  <si>
    <t>tet(40)</t>
  </si>
  <si>
    <t>AM419751</t>
  </si>
  <si>
    <t>ATGTTTGCTAAAAATTCAAAGGCATATTCTGTCTACCTGCTGTTCCGATTTGTCTGTTCCCTGGCGGTTTCTATGTCCACAGTGCTTTCCATCGTGTACCACCTGGAGGTGGTGCAGCTGGATGCTTTCCAGCTTGTCCTGGTAGGGACGGTTCAGGAGGCCTCCTGCTTTCTGTTCGAGATGCCCACCGGTGTGGTGGCGGATTTGTATAGCCGTCGGCGCTCGGTGCTGATTGGAATGTTCCTCTACGGCCTGGGCTTTCTGATGGAGGGTGCGCTACCGTGGTTCGCGCCGGTTCTGCTGGCCCAGGTTGTCTGGGGTTGCGGTGATACCTTCATCACCGGCGCTCTGGAGGCGTGGATTGCCTCGGAGGAAGAGGACAAACCCATAGACAAGGTGTTCCTGCGGGGCAGTCAAATGGGGCAAATCGGCGGCGTTCTGGGCGTGGTGCTGGGCACACTGCTGGGAAACATAAACCTGCAAATGCCTCTCATCTTGGGGGGCAGTTTGTGCTTGTTGTTGGGGCTGGTGATGGTTCGCATCATGCCAGAAACCAACTTCTCCCCTGCTATTGAGGAACGGCAGGGCTTGCTTAAAGACTTTGTCTGCCTGTTCAAGCTCAACCTGGGCTTTGTGAAAGGCGCACCTGTGTTGCTGGCGCTCTTAGCAATCACACTATGCGGGGGACTTGCCAGTGAAGGCTTTGACCGGCTCTCCACCGCTCATTTTCTGGATGACACGGTAATACCCGTTATCGGGCCGCTGAACAGCGTCACTTGGTTCGGTGTTATCAGTCTTATCGGCAACGGCTTAGGTATTCTGGCTTCTCAGTTGCTCATCGCCCGCATGGAGAAAAAAGGGACTGTCAGCCGAACCAGTGTGGTCATGTCCACCAGCGCCGGGTATATCCTGTTCCTGGTTCTCTTCGCGGTGGGGCGGAGCTTTTGGTTCATGTTGTTGGTGTTCCTGCTGGCGGGGCTTATGCGCACCATCAAGGAGCCTGTGCTGGCCGCCTGGATGAACGACCATGTGGATGAGAAAATGCGCGCCACAGTCTTTTCCACCAGCGGACAGCTGGACTCTTTCGGGCAGATCATCGGCGGGCCTATTGTGGGGCTGGTAGCCCAGCAGGTGTCCATACCCTGGGGGCTGGTCTGTACCGCTTTCCTGCTGTTGCCCGCGCTGTTCTTAGTGCCGGTGGCGGGAAAGAAGCGGGATTGA</t>
  </si>
  <si>
    <t>tet(41)</t>
  </si>
  <si>
    <t>AY264780</t>
  </si>
  <si>
    <t>TTGAAAAAACCCATGCTGGTTATTTTGTTGACGGTGTTGCTGGATGCGGTGGGCATCGGTCTGATCATGCCTATTCTACCGGCGCTGTTGCGCTCGCTGGGCGGTCTCGATGCCGGCAGCGTGCATTACGGCGCCCTGCTGGCGGCCTATGCGTTGATGCAATTCCTGTTTTCGCCGATCCTCGGCGCGCTGAGCGATCGTTTCGGGCGGCGGCCGGTGCTGTTGATTTCGCTCGCCGGCGCGGCGGCCGACTACCTGCTGATGGCGTTCGCGCCGACGCTGGCCTGGCTCTATCTGGGGCGGTTGCTGGCGGGCATCACCGGCGCCAACATGGCGGTCGCCACCGCTTACGTCACCGATATTACCCCCGTCGGCCAGCGCGCTCGGCGTTTCGGCCTGGTGGGCGCGGTGTTCGGCGTCGGCTTTATCGTCGGCCCGCTGCTCGGCGGATCGCTGGGCGAATGGCATCTGCATGCGCCCTTCCTGGCGGCGGCGATGATGAATGCCCTCAACCTGGTGATGGCGTTTTTCCTGCTGCCCGAATCGCGTAAATCCCGCCCCCGCGCCGCCGAGAAAATTCGCCTTAATCCCTTCTCGTCATTGCGCCGGCTGCACGGCAAGCCTGGCCTGCTGCCGCTGGCCGGCATTTATCTGGTTATGGCGCTGGTTTCGCAGGCGCCGGCCACGCTGTGGATTTTATACGGTCAGGATCGTTTCGGCTGGAGCATGATGGTGGCGGGCCTGTCGCTGGCCGGCTACGGCGCCTGCCACGCGCTGTCGCAGGCCTTTGCCATCGGCCCGCTGGTCGCGCGGCTCGGCGAGCGCAAGGCGCTGCTGATCGGCCTGGCCGCCGACGCCGTGGGCCTGGCGCTGTTGTCTGTCGCCACGCGCGGCTGGGCGCCGTTCGCCCTGCTGCCGTTCTTCGCCGCGGGCGGCATGGCGTTGCCCGCACTGCAGGCGCTGATGGCGCACAAGGTGGACGACGATCATCAGGGCGAGCTGCAAGGGACGCTCGCCAGCATGGGCAGCCTGATCGGCGTCGCGGGGCCGCTGGTGGCGACGGCGCTGTATGCCGCCACGCGCGATGTCTGGCCTGGGCTGGTGTGGGCGTTGGCCGCCGCCCTGTACCTGGTGGTGCCGCCGCTGCTGGCACGCTCACGCGCCAGGGATGCGGCGCCATAA</t>
  </si>
  <si>
    <t>tet(42)</t>
  </si>
  <si>
    <t>EU523697</t>
  </si>
  <si>
    <t>ATGACTTCACCCACCTCTCTCACGCGACGGGACCAGAACCGCGCGTGGATCATGCTCATCGTGCTCACGATGCTCACCGTCATCGGAATGACGGTCGTCCTCCCGGTCCTGCCCTTCGTCGTGCTCCAGTACGTCTCGCACGAGAGCGACCTGGCCATCTGGGTCGGCGTGCTCGAAGCGATCAACGGCCTCTGCGCCTTCCTGGTCGCGCCCTTCCTCGGACGTCTCTCAGACCGCTTCGGACGTCGACCCGTGATCATCGTCGCGGCATTCGGTGCGGCCTTCTCGATGGCGCTGTTCGGATTCGGCGGCGCCCTCTGGGTGCTCGTGCTCGCTCGCGTCATCCAGGGCCTCACCGCGGGCGATCTACCCGCCCTCTTCGCCTACCTGGCCGACATCACCCCGCCGGAGCAGCGCGCCAAGCGCTTCGGCCTCCTCGGTGCGCTCTCGGGGATCGGCACCATGATCGGTCCAGCCATCGGAGGACTGCTCGCCGCGATCAGCATCCAGCTCCCGGTGTTCCTGACCGCCGCCGTCGCCCTCACGATCGCGATCCTCAGCATCTTCCTCCTCCCGGAGAGCCTGAAGCCGGGCAACAGGATCACCGCGATCAAGCTGCGCGACGTGCAGCCCTTCGCCGTCTTCAAGGAGGCCTTCGGACGCAAGGAGCTGCGCGGGCTGATGATCGGCTTCGGCCTGCTCGCGCTGCCGTTCGGCTTCTTCGTGAACAACTTCAGCGTGCTCGCCCTGGACTCCATCCAGTGGGGACCGACCCAGATCGGACTCCTGACCGCGGCCGTCGGCATCATCGACATCCTCATCCAGGGCGTGCTGCTGGGCATCCTGCTTCCGCGCATCGGCGAGCGCGGAGTGATCGTGAGCGGCATCGTCGCGCAGATGATCGGTCTCGCGGCCCTCGCCGTCGTGGCTTCCGTCTTCGCGCAGCCGTGGGTGTTCATCGTCGGCGCCCTGATGCTGGCCGCCGGCCAGGGGGCGTCCCAGGCCGCGATGGACGGGGCGATGTCCAACGCCGTCGGCGACGACGAGCAGGGCTGGCTCGGCGGAGCCACCCAGTCGTTGAATGCGGCGATGGGCACGGCAGCCCCGCTCATCGCCGGTGCGCTCTACGCACTGGTCAGCCACGCGGCCCCGTACTGGCTCGGGGTCGCGCTCATGATCGTGGCGGTGACCGTCGTCAGCCGCGCGCACATCGCGAACACCGCGAAGCGCCCGGCCGGCGAGACGACGGGCGACGCTCCCGCGGCACTCGTGGAGACGGCTGGCTGA</t>
  </si>
  <si>
    <t>tet(43)</t>
  </si>
  <si>
    <t>GQ244501</t>
  </si>
  <si>
    <t>ATGCCCCCATCTCACCACATGTTGCGCCCAATCGAACAATGTTCTATTCTATGGAACGACGTTCGATACTCGAACAGCGTTCGACTGAAGGAGGCCGGTATGACCGCCACAACTCAAGCCTCGGCACCCGCGGCACGTACCTATCTGTCGCTGCGCGCCGCGTGGATTCCGCTCTTCGCGCTCTGCCTCGCGTTCTTCGTGGAGATGGTTGACAACACCCTGCTCACGATCGCGCTGCCGACGATCGGGCGCGACCTCGGCGCGAGCGTCACCTCCTTGCAGTGGGTGACCGGCGCCTATTCGCTGACCTTTGGCGGCCTGTTGCTGACAGCGGGCTCGCTCGCCGACCGCTTTGGCCGGCGCCGCGTGCTGCAGATTGGCCTTCTCGCCTTTGGGCTCATCAGCCTCACGGTGATTGCCGTGGCAACCGCGGGCCAGCTGATCGCGGTGCGCGCTGCGCTCGGCCTCGCCGCCGCCGCGATGGCCCCAATCACCAACTCCCTCGTGTTCAGGCTGTTCGAGGGCGAGGACCTCCGTCGGCGGGCAATGACCCTCATGATCGTCGTCGGCATGAGCGGATTCATCCTTGGCCCGCTACTCGGCGGAACGGTTCTCGCTCACGCCAGCTGGCAGTGGTTGCTGCTTATCAACGCACCCATCGCGCTCATTGCGCTCATCGGCGTTCGCCTTGGCGTGCCTGCGGACGACGCCGAGGGACTCACAAAGGACCGCCTTGACGTGAAGGGCTCGGCACTCAGCATCGCCGCGATCGGCCTCGCTTGCTACACACTCACGAGCGGAGTGGAGCACGGCTGGATGTCTGCCGTCACCTGGGCCTGCGGGATCGGCGCGGCTGCCGCGCTGATGGGATTCGTGTGGCACGAGCGCCGCACCGATCACCCCATGCTGGACCTCGACGTCTTCAGGAACCGCACCGTTCGCGGCGCATCGATCGCCCAGGTAGGCACCTCAATCGCGATGGCTTCGCTGATGTTCGGCCTGATCCTTCACTTCCAGGGCGCGTACGGCTGGAGCCCCATGCGCGCCGGCCTCGCCAACCTGCCGCTCATCCTCACGATGATTCTTGCGACACCGGTCTCTGAGGGCCTCGCGAAGAGGTTCGGCCACCGCATTGCCATGCTCATCGGCGCGGGTCTCCTCGCCGGATCGCTCGCTGGCCTCGCGTGGGGCGTGGGGCATGGSTACCTCGTCATCGCGGTATTCATGGTGACCTTCACCCTCGGTCTCCGCACCGTTATGACGATCGCGGCGGTGGGCCTCGTTGGTGCGATGCCGGAGAACCGCACCTCGCTCGGCGCGGCACTCAACGACACCGCCCAAGAAGTAGGAACAAGCCTCGGCATGGCAGTGATCGGCACGCTCATCGCGGTGCTCGYCACCACGACGCTTCCCAACGGCGACKGGAGCCTCGACCTCGCGACTTCATACTTCGCCGGGGAGCGCATCGCTTATCTGTTCCTTGCCGTCGTAGTCGGAGTGATCGCGGGATGGGGCGCGCTCACGTTGTCCAACTCCAAGGAGATGGAAGACGTCCACTAG</t>
  </si>
  <si>
    <t>tet(44)</t>
  </si>
  <si>
    <t>FN594949</t>
  </si>
  <si>
    <t>ATGAAAATAATCAACATTGGTATTCTTGCTCATGTAGATGCAGGAAAGACGACCTTAACGGAAAGTCTGCTTTATACAAGTGGAGCAATTTTAGAATTAGGCAGTGTAGATAAGGGAACAACAAGGACAGATACTATGTTTTTAGAACGTCAGCGTGGAATCACAATTCAGGCAGCAGTTACTTCTTTTAATTGGAATGACTACAAAATCAATATTGTAGATACTCCTGGACATACAGATTTTATAACAGAAGTGTATCGTTCCTTATCTGTTCTTGATGGAGCAATTTTAGTAATTTCTGCTAAAGATGGTGTACAAGCACAAACCCGAATACTATTCCATGCACTTCAAAAAATGAATATACCAACAATTATTTTTATAAATAAAATAGATCAGGATGGAATTAACTTAAATAATATTTATCAAAATATCAAAGAAAAACTTTCAAATGATATTATTGTTATGCAAAATGTAACATTAACTCCAGAAATATCAATTAAAAATATCATTGATTTAGATGATTGGGATCCTGTAATTTCCAAAAATGATAAACTTTTAGAAAAATATATTGTAGGAGAAAAATTGACTATACAAGAATTAATGTATGAAGAATATAGGTGTGTTAAAAAAGGTTCGTTGTTTCCTATATACCATGGAAGTGCTAGAAATAATATAGGGACTCAACAACTTATCGAAGCTATTTCAAATCTTTTTTGTTCTGAAATGAATGAGAATGATTCAGAACTATGTGGAAGAGTTTTTAAAATTGAATATACAGACCATAAGCAAAGATTAGTTTATTTGCGTCTTTATAGTGGAACATTACACTTACGAGATACAATTATATTGCCAGAAAAAAAGAAAGTGAAACTTACAGAAATATATATTCCTTCAAATGGAGAAATGATACAGACAAAAACAGTTTGTTCTGGAGATATTTTTATTATACCTAACAATACATTAAGATTGAACGATATTATAGGAAATGAAAAGCTTTTGCCATGCAATGTATGGAATGACAAGACTGTACCAATACTACGAACAAGAATTGAACCGATAAAAATAGAAGAGAGAGAAAAATTATTGGATGCTCTTACAGAAATTGCAGATACTGATCCTCTTTTACGTTATTATGTTGATACGATAACACATGAAATCATCATTTCTTTTTTAGGAACAGTGCAGTTAGAAGTTATCTGTTCTCTGTTGATTGAAAAATATCACATAAACATAAGAATCGAAGATCCAACCGTAATTTATTTGGAAAAACCATTACAAAAGGCAGATTATACTATTCATATTGAAGTACCACCAAATCCATTTTGGGCATCGATTGGATTATCAATAACTCCACTTCCAATTGGCAGTGGAATACAGTACGAAAGCAAAGTTTCACTCGGTTATTTAAATCAAAGTTTCCAAAATGCAGTAAGAGAAGGTATTAATTATGGACTGGAGCAAGGTTTGTATGGTTGGGAAGTAACAGATTGTAAAATATGTTTTGAATATGGTGTTTATTATAGCCCTGTTAGTACTCCCTCGGATTTTCGCTTTCTTGCCCCAATTGTACTTGAACAAACATTGAAAAAAGCGGGAACGCAATTATTAGAGCCATATCTTTCGTTTATACTTTTTACGCCACAGGGATACTTTTCTCGTGCATATAAAGATGCACAAAAACATTGTGCAATAATTGAAACAAGTCAATCAAAAAATGATGAAGTTATTTTTACAGGACATATTCCTGTACGTTGTATTAATGAATATCGTAATACTTTAACTCTATATACAAATGGGCAAGCAGTTTTTTTGACAGAATTAAAAGATTATCAAATTGCTACTTGTGAACCAGTTATTCAATCACGTAGACCAAATAATCGAATAGATAAAGTACGCCATATGTTTAATAAAAAAGAAAATTAA</t>
  </si>
  <si>
    <t>tetA(B)</t>
  </si>
  <si>
    <t>HQ840942</t>
  </si>
  <si>
    <t>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G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GATTTATTGCAGATAGTAGTGCATTTGCCTTTTTAGCGTTTATATCTGAAGGTTGGTTAGTTTTCCCTGTTTTAATTTTATTGGCTGGTGGTGGGATCGCTTTACCTGCATTACAGGGAGTGATGTCTATCCAAACAAAGAGTCATCAGCAAGGTGCTTTACAGGGATTATTGGTGAGCCTTACCAATGCAACCGGTGTTATTGGCCCATTACTGTTTGCTGTTATTTATAATCATTCACTACCAATTTGGGATGGCTGGATTTGGATTATTGGTTTAGCGTTTTACTGTATTATTATCCTGCTATCGATGACCTTCATGTTAACCCCTCAAGCTCAGGGGAGTAAACAGGAGACAAGTGCTTAG</t>
  </si>
  <si>
    <t>tet(A)</t>
  </si>
  <si>
    <t>X00006</t>
  </si>
  <si>
    <t>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AGCTTCGTT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CCAGGGGCAGCTGCAAGGCTCACTGGCGGCGCTCACCAGCCTGACCTCGATCGTCGGACCCCTCCTCTTCACGGCGATCTATGCGGCTTCTATAACAACGTGGAACGGGTGGGCATGGATTGCAGGCGCTGCCCTCTACTTGCTCTGCCTGCCGGCGCTGCGTCGCGGGCTTTGGAGCGGCGCAGGGCAACGAGCCGATCGCTGA</t>
  </si>
  <si>
    <t>tet(B)</t>
  </si>
  <si>
    <t>AJ277653</t>
  </si>
  <si>
    <t>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AATTTATTGCAGATAGTAGTGCATTTGCCTTTTTAGCGTTTATATCTGAAGGTTGGTTAGATTTCCCTGTTTTAATTTTATTGGCTGGTGGTGGGATCGCTTTACCTGCATTACAGGGAGTGATGTCTATCCAAACAAAGAGTCATGAGCAAGGTGCTTTACAGGGATTATTGGTGAGCCTTACCAATGCAACCGGTGTTATTGGCCCATTACTGTTTACTGTTATTTATAATCATTCACTACCAATTTGGGATGGCTGGATTTGGATTATTGGTTTAGCGTTTTACTGTATTATTATCCTGCTATCGATGACCTTCATGTTAACCCCTCAAGCTCAGGGGAGTAAACAGGAGACAAGTGCTTAG</t>
  </si>
  <si>
    <t>tet(C)</t>
  </si>
  <si>
    <t>NC_002109</t>
  </si>
  <si>
    <t>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</t>
  </si>
  <si>
    <t>tet(D)</t>
  </si>
  <si>
    <t>X65876</t>
  </si>
  <si>
    <t>ATGAATAAACCCGCTGTCATCGCGCTGGTGATTACACTGCTGGACGCGATGGGAATTGGTCTGATCATGCCGGTATTACCGTCACTGCTGCGGGAATATCTCCCGGAAGCGGATGTGGCAAACCATTACGGCATTCTGCTGGCGCTGTATGCGGTGATGCAGGTCTGTTTTGCTCCGCTGCTGGGCAGATGGTCAGATAAGCTGGGGCGCAGACCGGTGCTGCTGTTATCCCTGGCGGGTGCCGCGTTTGATTACACACTGCTGGCACTGTCCAATGTGCTGTGGATGTTGTATCTCGGGCGGATTATCTCCGGGATCACTGGTGCCACCGGCGCGGTTGCGGCTTCGGTAGTGGCGGACAGCACGGCGGTCAGCGAGCGTACCGCCTGGTTCGGCCGTCTCGGTGCGGCCTTTGGTGCCGGGCTGATTGCCGGGCCGGCTATCGGCGGACTGGCGGGGGATATCTCACCGCATCTGCCGTTTGTCATTGCGGCAATACTGAATGCCTGCACCTTTCTGATGGTCTTTTTTATCTTTAAACCGGCGGTACAGACAGAAGAAAAACCGGCGGACGAGAAACAAGAAAGCGCAGGTATCAGCTTTATCACACTGCTTAAACCTCTGGCGCTGTTGCTGTTTGTCTTTTTTACCGCGCAGCTTATCGGGCAGATCCCGGCCACTGTCTGGGTATTGTTTACGGAGAGCCGCTTTGCCTGGGACAGCGCGGCGGTCGGTTTTTCACTGGCGGGACTCGGGGCGATGCATGCACTGTTTCAGGCGGTGGTTGCCGGGGCGCTGGCAAAACGGCTGAGTGAGAAAACCATTATTTTCGCCGGATTTATTGCCGATGCCACCGCGTTTTTACTGATGTCTGCTATCACTTCCGGATGGATGGTGTATCCGGTCCTGATCCTGCTGGCAGGCGGCGGAATTGCACTGCCTGCATTGCAGGGCATTATCTCTGCCGGGGCATCGGCGGCAAATCAGGGAAAACTACAGGGTGTGCTGGTCAGCCTGACCAATCTGACCGGCGTGGCGGGCCCGCTGCTGTTTGCTTTTATTTTCAGTCAGACACAGCAGAGTGCGGACGGTACGGTGTGGCTGATTGGCACGGCACTGTACGGTCTGCTGCTGGCAATCTGTCTGCTGATCAGAAAACCGGCACCGGTGGCGGCCACCTGCTGA</t>
  </si>
  <si>
    <t>tet(E)</t>
  </si>
  <si>
    <t>L06940</t>
  </si>
  <si>
    <t>ATGAACCGCACTGTGATGATGGCACTGGTCATCATTTTTTTAGATGCTATGGGGATTGGCATAATTATGCCTGTCTTGCCGGCGTTATTACGGGAGTTTGTTGGAAAGGCTAATGTTGCAGAGAACTACGGTGTTTTATTGGCGCTGTATGCAATGATGCAAGTGATTTTTGCCCCTCTTCTCGGCCGCTGGTCAGATCGCATAGGTCGTCGCCCTGTATTGTTACTTTCACTTTTAGGTGCAACACTGGACTACGCATTAATGGCAACAGCCAGCGTAGTGTGGGTGTTGTATTTGGGACGCTTAATTGCTGGTATTACCGGTGCGACTGGAGCTGTTGCAGCCTCAACAATTGCCGATGTCACACCTGAGGAATCCAGGACACATTGGTTTGGTATGATGGGTGCCTGTTTTGGTGGCGGTATGATTGCTGGACCAGTCATTGGTGGTTTTGCCGGTCAACTTTCGGTACAGGCACCGTTTATGTTCGCTGCTGCTATTAACGGGCTGGCATTTCTGGTCTCCCTATTCATTTTACATGAGACCCATAATGCTAATCAGGTTAGTGACGAGTTAAAGAATGAAACAATCAATGAAACCACATCCTCCATACGCGAGATGATCTCCCCATTATCGGGATTGTTAGTTGTCTTTTTCATCATTCAATTGATTGGCCAAATCCCCGCAACATTATGGGTTTTATTCGGAGAAGAGCGCTTCGCATGGGATGGCGTAATGGTCGGTGTTTCATTGGCTGTGTTCGGGCTGACACACGCACTGTTTCAAGGACTTGCTGCTGGTTTTATCGCTAAACATTTGGGAGAACGGAAAGCTATAGCGGTTGGCATTTTGGCTGACGGTTGTGGCCTATTTTTATTGGCGGTCATTACACAAAGCTGGATGGTTTGGCCGGTTTTGCTGTTACTAGCTTGTGGTGGCATCACACTTCCCGCCTTGCAGGGAATTATATCTGTTCGTGTCGGTCAGGTAGCACAGGGACAATTACAAGGGGTGCTGACCAGTTTGACCCACCTGACAGCTGTAATCGGTCCACTTGTTTTTGCATTTTTGTATAGTGCAACCCGCGAAACGTGGAATGGATGGGTATGGATAATTGGCTGCGGATTATATGTAGTTGCATTGATTATACTGAGGTTTTTCCATCCAGGTAGGGTAATCCACCCGATAAATAAGAGCGATGTACAGCAGAGAATTTGA</t>
  </si>
  <si>
    <t>tet(G)</t>
  </si>
  <si>
    <t>AY963803</t>
  </si>
  <si>
    <t>ATGGGTCTCGGCCTCATCATGCCCGTCCTTCCGACGCTTCTGCGTGAGCTTGTGCCAGCAGAGCAGGTCGCTGGACACTATGGTGCCTTGCTGTCGCTCTATGCATTGATGCAGGTCGTCTTCGCGCCCATGCTTGGACAGCTTTCGGATTCTTACGGTCGGCGTCCGGTACTTCTGGCTTCTCTTGCAGGAGCCGCAGTCGATTACACGATTATGGCATCAGCGCCGGTCTTATGGGTGCTCTATATCGGCCGACTCGTGTCCGGCGTCACGGGCGCAACCGGAGCTGTAGCAGCCTCAACCATTGCCGATTCGACGGGGGAAGGTTCTCGCGCACGCTGGTTCGGCTACATGGGGGCCTGTTATGGGGCGGGCATGATTGCCGGGCCAGCACTTGGTGGCATGCTCGGTGGTATCTCTGCTCATGCCCCGTTTATCGCCGCCGCCCTTCTCAACGGGTTCGCGTTCCTGCTTGCCTGCATTTTCCTCAAGGAGACTCATCACAGCCATGGCGGGACCGGAAAGCCGGTTCGCATCAAACCATTCGTTCTGTTACGGCTGGATGATGCATTGCGCGGGCTAGGTGCGCTTTTCGCAGTTTTCTTCATTATTCAACTGATCGGCCAAGTGCCTGCAGCCCTATGGGTCATATATGGCGAGGACCGTTTTCAGTGGAACACCGCGACCGTTGGTTTGTCGCTCGCGGCGTTTGGGGCAACACATGCGATCTTCCAAGCGTTTGTTACCGGCCCGCTTTCAAGCCGGCTTGGAGAGCGGCGCACGCTGCTGTTTGGCATGGCTGCGGATGCGACTGGCTTCGTTCTTCTGGCTTTTGCCACGCAGGGATGGATGGTGTTCCCGATTCTGTTGCTGCTTGCCGCCGGGGGTGTTGGCATGCCGGCCTTGCAGGCAATGCTCTCAAACAATGTCAGCAGTAACAAGCAAGGGGCTTTGCAAGGAACGCTAACGAGCCTCACCAATCTAAGCTCTATCGCAGGACCGCTTGGCTTCACAGCACTCTATTCTGCCACCGCCGGGGCATGGAACGGTTGGGTTTGGATTGTCGGCGCGATCCTCTATTTAATATGTCTGCCAATACTACGCAGACCATTCGCAACTTCATTGTGA</t>
  </si>
  <si>
    <t>tet(H)</t>
  </si>
  <si>
    <t>AJ514834</t>
  </si>
  <si>
    <t>ATGAATAAATCAATTATTATTATACTGCTGATCACCGTATTAGATGCCATTGGTATCGGGCTTATCATGCCAGTACTCCCTACTCTATTAAATGAATTTGTCAGTGAAAATTCACTGGCAACCCATTACGGTGTGCTATTAGCGCTCTATGCTACCATGCAGGTTATTTTTGCTCCTATTCTAGGACGACTGTCTGATAAATACGGCAGAAAACCCATCTTGCTGTTTTCCCTTTTAGGCGCGGCACTCGACTATCTTTTAATGGCATTCTCAACCACACTTTGGATGCTCTATATTGGGCGCATCATTGCGGGGATCACAGGCGCAACAGGTGCCGTATGTGCATCAGCGATGAGTGATGTGACTCCCGCTAAAAATCGAACTCGCTATTTTGGTTTCTTAGGTGGTGTTTTTGGTGTTGGCCTTATTATCGGCCCAATGCTAGGGGGATTATTAGGTGATATCAGTGCTCATATGCCATTTATTTTTGCCGCTATTTCACACTCGATATTATTAATACTCTCTTTGCTCTTTTTCCGAGAAACACAAAAAAGAGAAGCGCTTGTTGCCAATAGGACACCTGAAAACCAAACTGCCTCAAATACAGTCACTGTTTTTTTTAAGAAAAGCCTCTACTTTTGGTTAGCAACCTATTTTATTATCCAGCTTATCGGGCAAATTCCTGCCACCATCTGGGTGCTGTTTACACAATATCGTTTTGATTGGAACACAACTTCTATCGGTATGTCTTTGGCGGTTCTGGGTGTATTACATATTTTCTTTCAGGCGATTGTCGCTGGGAAATTGGCACAAAAATGGGGCGAAAAAACCACCATTATGATCAGTATGTCTATTGATATGATGGGCTGTTTATTATTAGCGTGGATAGGCCACGTTTGGGTCATCTTACCAGCATTAATTTGCTTAGCGGCAGGAGGTATGGGGCAACCCGCATTACAAGGTTATTTATCAAAATCTGTCGATGATAATGCGCAAGGGAAATTACAAGGTACTCTGGTGAGCCTAACCAATATTACCGGGATCATTGGTCCCCTTTTATTTGCCTTTATTTATAGTTATAGCGTCGCTTATTGGGATGGTCTGTTATGGCTGATGGGGGCAATACTTTATGCTATGTTGCTTATTACCGCTTATTTTCACCAAAGAAAAACCACACCTAAAGCTGTTATTTCAACCCCTTAA</t>
  </si>
  <si>
    <t>tet(J)</t>
  </si>
  <si>
    <t>AF038993</t>
  </si>
  <si>
    <t>ATGAATAAATCAATTATTATCATACTGCTTGTCACAGTATTAGATGCCATTGGTATTGGCCTTATCATGCCAGTACTACCAACACTATTAAACGAGTTTGTGAGCGAAAACAGACTCGCCAATCATTACGGTATATTATTAGCACTCTATGCGACGATGCAGGTGATCTTCGCACCTATTTTAGGAAAATTATCAGATAAATATGGCAGAAAACCTATTTTATTAATTTCGCTATTGGGTGCCGCATTAGATTACCTATTAATGGCTTGCCCCACCTCATTATGGATGCTCTACATTGGACGAATAATTGCGGGTATAACAGGAGCCACTGGTGCAGTATGCGCATCAGCAATGACTGATGTAACTCATCCTCATGAAAGAACACGCTATTTCGGTTTTTTGGGTGGTGCATTTGGTGTGGGTTTAATTATTGGCCCCATGTTAGGGGGATTACTCGGTGAGATCAGCGCCCATACGCCATTTATCTTTGCGGCTATTTCTCATTCGTTATTATTTATATTTTCATTACTTTGTTTCCAAGAAACTCAAACCACAAAAATTTCGACTGAAATATCCGCATTAAATCAGGATACAGCGCCTCACTCTACCACTGGTTTTATTAAAAAGAGTCTCTTTTTTTGGCTTATTGCCTATTTTATTATTCAACTAATAGGGCAAATTCCGGCCACTATTTGGGTGCTATTCACACAAGTTCGTTTCGCTTGGCACACTACTGAAGTAGGTTTATCTCTTGCATTTCTTGGTGTATTACATATTTTTTTTCAAGCGGTTCTCGCAGGAAAACTGGCGCAAAAATGGGGAGAACGCAACACGGTTATCATTAGCATGTCAATTGATGCATTTGGTTGCTTATTATTAGCCTGGATAAGCCATGTTTGGGTTATGCTTCCCGCTTTAATCTGTTTAGCTGCGGGAGGAATGGGACAACCTGCTTTACAAGGATATTTATCAAAATCTGTTGATCATCATGTTCAAGGACAGTTACAAGGAACGTTAGTCAGTCTAACGAATATAACTGGGATTGTCGGCCCGTTACTCTTCTCTTTTATTTATAGTTACAGCGTTGAATATTGGGATGGCTTATTGTGGTTTATTGGTGCAATGCTTTACAGTGGGTTACTTGTAGCCAGTTATTTTAAACAGAAATCACCAATATTAAAAAAATTTCCCTCATAA</t>
  </si>
  <si>
    <t>tet(K)</t>
  </si>
  <si>
    <t>FN433596</t>
  </si>
  <si>
    <t>TTGTTTAGTTTATATAAAAAATTTAAAGGTTTGTTTTATAGCGTTTTATTTTGGCTTTGTATTCTTTCATTTTTTAGTGTATTAAATGAAATGGTTTTAAATGTTTCTTTACCTGATATTGCAAATCATTTTAATACTACTCCTGGAATTACAAACTGGGTAAACACTGCATATATGTTAACTTTTTCGATAGGAACAGCAGTATATGGAAAATTATCTGATTATATAAATATAAAAAAATTGTTAATTATTGGTATTAGTTTGAGCTGTCTTGGTTCATTGATTGCTTTTATTGGTCACAATCACTTTTTTATTTTGATTTTTGGTAGGTTAGTACAAGGAGTAGGATCTGCTGCATTCCCTTCACTGATTATGGTGGTTGTAGCTAGAAATATTACAAGAAAAAAACAAGGCAAAGCCTTTGGTTTTATAGGATCAATTGTAGCTTTAGGTGAAGGGTTAGGTCCTTCAATAGGGGGAATAATAGCACATTATATTCATTGGTCTTACCTACTTATACTTCCTATGATTACAATAGTAACTATACCTTTTCTTATTAAAGTAATGGTACCTGGTAAATCAACAAAAAATACATTAGATATCGTAGGTATTGTTTTAATGTCTATAAGTATTATATGTTTTATGTTATTTACGACAAATTATAATTGGACTTTTTTAATACTCTTCACAATCTTTTTTGTGATTTTTATTAAACATATTTCAAGAGTTTCTAACCCTTTTATTAATCCTAAACTAGGGAAAAACATTCCGTTTATGCTTGGTTTGTTTTCTGGTGGGCTAATATTTTCTATAGTAGCTGGTTTTATATCAATGGTGCCTTATATGATGAAAACTATTTATCATGTAAATGTAGCGACAATAGGTAATAGTGTTATTTTTCCTGGAACCATGAGTGTTATTGTTTTTGGTTATTTTGGTGGTTTTTTAGTGGATAGAAAAGGATCATTATTTGTTTTTATTTTAGGATCATTGTCTATCTCTATAAGTTTTTTAACTATTGCATTTTTTGTTGAGTTTAGTATGTGGTTGACTACTTTTATGTTTATATTTGTTATGGGCGGATTATCTTTTACTAAAACAGTTATATCAAAAATAGTATCAAGTAGTCTTTCTGAAGAAGAAGTTGCTTCTGGAATGAGTTTGCTAAATTTCACAAGTTTTTTATCAGAGGGAACAGGTATAGCAATTGTAGGAGGTTTATTGTCACTACAATTGATTAATCGTAAACTAGTTCTGGAATTTATAAATTATTCTTCTGGAGTGTATAGTAATATTCTTGTAGCCATGGCTATCCTTATTATTTTATGTTGTCTTTTGACGATTATTGTATTTAAACGTTCTGAAAAGCAGTTTGAATAG</t>
  </si>
  <si>
    <t>tet(L)</t>
  </si>
  <si>
    <t>HF583292</t>
  </si>
  <si>
    <t>GTGAATACATCCTATTCACAATCGAATTTACGACACAACCAAATTTTAATTTGGCTTTGCATTTTATCTTTTTTTAGCGTATTAAATGAAATGGTTTTGAACGTCTCATTACCTGATATTGCAAATGATTTTAATAAACCACCTGCGAGTACAAACTGGGTGAACACAGCCTTTATGTTAACCTTTTCCATTGGAACAGCTGTATATGGAAAGCTATCTGATCAATTAGGCATCAAAAGGTTACTCCTATTTGGAATTATAATAAATTGTTTCGGGTCGGTAATTGGGTTTGTTGGCCATTCTTTCTTTTCCTTACTTATTATGGCTCGTTTTATTCAAGGGGCTGGTGCAGCTGCATTTCCAGCACTCGTAATGGTTGTAGTTGCGCGCTATATTCCAAAGGAAAATAGGGGTAAAGCATTTGGTCTTATTGGATCGATAGTAGCCATGGGAGAAGGAGTCGGTCCAGCGATTGGTGGAATGATAGCCCATTATATTCATTGGTCCTATCTTCTACTCATTCCTATGATAACAATTATCACTGTTCCGTTTCTTATGAAATTATTAAAGAAAGAAGTAAGGATAAAAGGTCATTTTGATATCAAAGGAATTATACTAATGTCTGTAGGCATTGTATTTTTTATGTTGTTTACAACATCATATAGCATTTCTTTTCTTATCGTTAGCGTGCTGTCATTCCTGATATTTGTAAAACATATCAGGAAAGTAACAGATCCTTTTGTTGATCCCGGATTAGGGAAAAATATACCTTTTATGATTGGAGTTCTTTGTGGGGGAATTATATTTGGAACAGTAGCAGGGTTTGTCTCTATGGTTCCTTATATGATGAAAGATGTTCACCAGCTAAGTACTGCCGAAATCGGAAGTGTAATTATTTTCCCTGGAACAATGAGTGTCATTATTTTCGGCTACATTGGTGGGATACTTGTTGATAGAAGAGGTCCTTTATACGTGTTAAACATCGGAGTTACATTTCTTTCTGTTAGCTTTTTAACTGCTTCCTTTCTTTTAGAAACAACATCATGGTTCATGACAATTATAATCGTATTTGTTTTAGGTGGGCTTTCGTTCACCAAAACAGTTATATCAACAATTGTTTCAAGTAGCTTGAAACAGCAGGAAGCTGGTGCTGGAATGAGTTTGCTTAACTTTACCAGCTTTTTATCAGAGGGAACAGGTATTGCAATTGTAGGTGGTTTATTATCCATACCCTTACTTGATCAAAGGTTGTTACCTATGGAAGTTGATCAGTCAACTTATCTGTATAGTAATTTGTTATTACTTTTTTCAGGAATCATTGTCATTAGTTGGCTGGTTACCTTGAATGTATATAAACATTCTCAAAGGGATTTCTAA</t>
  </si>
  <si>
    <t>tet(O)</t>
  </si>
  <si>
    <t>NC_012926.1</t>
  </si>
  <si>
    <t>ATGAAAATAATTAACTTAGGCATTCTGGCTCACGTTGACGCAGGAAAGACAACATTAACGGAGAGTTTATTGTATACCAGTGGTGCAATTGCAGAACCAGGGAGCGTAGATAAAGGCACAACAAGGACAGATACAATGAATTTGGAGCGTCAAAGGGGAATCACTATCCAGACAGCAGTGACATCTTTTCAGTGGGAGGATGTAAAAGTCAACATTATAGATACGCCAGGCCATATGGATTTTTTGGCGGAAGTATACCGTTCTTTATCCGTATTAGACGGAGCAGTATTATTAGTTTCTGCAAAGGATGGCATACAGGCACAGACCCGTATACTGTTTCATGCACTACAGACAATGAAGATTCCGACAATTTTTTTCATCAATAAAATTGACCAAGAGGGGATTGATTTGCCAATGGTATATCAAGAAATGAAAGCAAAGCTTTCTTCGGAAATTATAGTGAAGCAAAAGGTTGGGCAGCATCCCCATATAAATGTAACGGACAATGACGATATGGAACAGTGGGATGCGGTAATTATGGGAAACGATGAACTATTAGAGAAATATATGTCAGGGAAACCGTTTAAAATGTCAGAACTGGAACAGGAAGAAAACAGGAGATTCCAAAACGGAACGTTATTTCCCGTTTATCACGGAAGTGCTAAAAACAATCTGGGGATTCGGCAGCTTATAGAAGTGATTGCCAGTAAGTTTTATTCATCAACGCCTGAAGGTCAATCTGAACTATGCGGGCAGGTTTTTAAGATTGAATATTCAGAGAAAAGGCGGCGTTTTGTTTATGTGCGTATATATAGCGGAACATTGCATTTGAGGGATGTTATTAAAATATCTGAAAAAGAGAAAATAAAAATCACAGAGATGTGTGTTCCGACAAACGGTGAATTATATTCATCCGATACAGCCTGCTCTGGTGATATTGTAATTTTACCAAATGATGTTTTGCAGCTAAACAGTATTTTGGGGAACGAAATGCTGTTGCCGCAGAGAAAATTTATTGAAAATCCTCTCCCTATGCTCCAAACAACGATTGCAGTAAAGAAATCTGAACAGCGGGAAATATTGCTTGGGGCACTTACAGAAATTTCAGATGGCGACCCTCTTTTAAAATATTATGTGGATACTACAACGCATGAGATTATACTTTCTTTTTTGGGGAATGTGCAGATGGAAGTCATTTGTGCCATCCTTGAGGAAAAATATCATGTGGAGGCAGAAACAAAAGAGTCTACTGTTATATATA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t>
  </si>
  <si>
    <t>tet(Q)</t>
  </si>
  <si>
    <t>Z21523</t>
  </si>
  <si>
    <t>ATGAATATTATAAATTTAGGAATTCTTGCTCACATTGATGCAGGAAAAACTTCCGTAACCGAGAATCTGCTGTTTGCCAGTGGAGCAACGGAAAAGTGCGGCCGTGTGGATAATGGTGACACCATAACAGACTCTATGGATATAGAGAAACGTAGAGGAATTACTGTTCGGGCTTCTACGACATCTATTATCTGGAATGGAGTGAAATGCAATATCATTGACACTCCGGGACACATGGATTTTATTGCGGAAGTGGAGCGGACATTCAAAATGCTTGATGGAGCAGTCCTCATCTTATCCGCAAAGGAAGGCATACAAGCGCAAACAAAGTTGCTGTTCAATACTTTACAAAAACTGCAAATCCCGACAATTATATTTATCAATAAAATTGACCGTGACGGTGTGAATTTAGAGCGTTTGTATCTGGATATAAAAACAAATCTGTCTCAAGATGTCCTGTTTATGCAAACTGTTGTCGATGGATTGGTTTATCCGATTTGCTCCCAAACATATATAAAGGAAGAATACAAAGAATTTGTATGCAACCATGACGACAATATATTAGAACGATATTTGGCGGATAGCGAAATTTCACCGGCTGATTATTGGAATACGATAATCGATCTTGTGGCAAAAGCCAAAGTCTATCCGGTACTACATGGATCAGCAATGTTCAATATCGGTATCAATGAGTTGTTGGACGCCATCTCTTCTTTTATACTTCCTCCAGAATCAGTCTCAAACAGACTTTCAGCTTATCTCTATAAGATAGAGCATGACCCCAAAGGACATAAAAGAAGTTTTCTAAAAATAATTGACGGAAGTCTGAGACTTCGAGACATTGTAAGAATCAACGATTCGGAAAAATTCATCAAGATTAAAAATCTAAAGACTATTTATCAGGGCAGAGAGATAAATGTTGATGAAGTGGGGGCCAATGATATCGCGATTGTAGAAGATATGGAAGATTTTCGAATCGGAGATTATTTAGGTACTAAACCTTGTTTGATTCAAGGGTTATCTCATCAGCATCCCGCTCTCAAATCCTCCGTCCGGCCAGACAGGTCCGAAGAGAGAAGCAAGGTGATATCCGCTCTGAATACATTGTGGATTGAAGACCCGTCTTTGTCCTTTTCCATAAACTCATATAGTGATGAATTGGAAATCTCGTTATATGGTTTGACACAAAAGGAAATCATACAGACATTGCTGGAAGAACGATTTTCCGTAAAGGTCCATTTTGATGAGATCAAGACTATCTACAAAGAACGACCTGTAAAAAAGGTCAATAAGATTATTCAGATCGAAGTGCCACCCAACCCTTACTGGGCCACAATAGGGCTGACGCTTGAACCCTTGCCGTTAGGGACAGGGTTGCAAATCGAAAGTGACATCTCCTATGGTTATCTGAACCATTCTTTTCAAAATGCCGTTTTTGAAGGGATTCGTATGTCTTGCCAATCTGGTTTACATGGATGGGAAGTGACTGATCTGAAAGTAACTTTTACTCAAGCCGAGTATTATAGCCCGGTAAGTACACCTGCTGATTTCAGACAGCTGACCCCTTATGTCTTCAGGCTGGCCTTGCAACAGTCAGGTGTGGACATTCTCGAACCGATGCTCTATTTTGAGTTGCAGATACCCCAAGCGGCAAGTTCCAAAGCTATTACAGATTTGCAAAAAATGATGTCTGAGATTGAAGACATCAGTTGCAATAATGAGTGGTGTCATATTAAAGGGAAAGTTCCATTAAATACAAGTAAAGACTACGCCTCAGAAGTAAGTTCATACACTAAGGGCTTAGGCGTTTTTATGGTCAAGCCATGCGGGTATCAAATAACAAAAGGCGATTATTCTGATAATATCCGCATGAACGAAAAAGATAAACTTTTATTCATGTTCCAAAAATCAATGTCATCAAAATAA</t>
  </si>
  <si>
    <t>tet(S)</t>
  </si>
  <si>
    <t>L09756</t>
  </si>
  <si>
    <t>ATGGAGGAAATAAAATTGAAAATTATTAATATCGGTATCTTAGCACATGTTGATGCAGGAAAAACTACTTTGACAGAAAGCTTACTATACAGTAGCGGAGCAATTAAAGAGTTAGGAAGTGTAGATAGCGGTACAACGAAAACGGATACTATGTTTTTGGAACGCCAGAGAGGTATTACTATTCAGACCGCAATAACATCTTTTCAACGGGAAAATGTTAAAGTAAATATTGTAGATACTCCTGGACACATGGATTTTTTGGCAGATGTATACCGTTCATTATCTGTTTTGGATGGAGCTATTTTGCTAATCTCTGCAAAAGATGGAGTACAGTCACAAACTCGTATACTATTCCATGCACTTAGAAAGATGAACATACCTATAATATTTTTTATTAACAAAATTGATCAAAATGGAATAAATTTGCCAGATGTTTATCAAGATATTAAGGACAAACTTTCTGACGACATCATAATTAAGCAGACTGTGAATCTAAATTTGAAACCTTATGTAATAGATTATACTGAACCAGAACAATGGGAGACAGTAATTGTGGGAAATGATTATTTATTAGAAAAATATACCATTGGGAAAACATTGAATATTGCAGAACTTGAAAAGGAGGAAAACGAAAGAATTCAAAGTTGCTCCTTATATCCTGTTTATCACGGAAGTGCAAAGAATAATATTGGAATTAAACAACTTATAGAGGTAATTACTAGCAAATTATTTTCACCCACACAACTCAATTCAGATAAACTTTGTGGAAATGTTTTTAAAGTAGAATATTCAGATGATGGTCAACGGCTTGTCTATGTACGTCTTTATAGTGGAACGCTACATTTGCGAGACTCAGTCAATATATCAGAAAAGGAAAAAATAAAAGTTACAGAAATGTATACTTCAATAAATGGAGAATTACGCCAGATAGATAAGGCAGAGCCTGGTGAGATTATTATTTTAAAAAATGAGCTTTTAAAACTAAATAACGTACTTGGAGATAAAAAAAGATTACCACATAGAGAAATTCTTGAGAATCCTCTTCCTATGTTACAAACAACAATTGAACCATGTAAATCAGTACAAAGAGAAAAGTTACTAGATGCACTTTTTGAAATATCCGATAGTGATCCCCTTCTACAATATTATGTAGATACAGTAACTCACGAAATTGTGCTATCTTTTTTAGGTGAGGTCCAAATGGAGGTAACTTGTACTCTGATTCAAGAAAAATATCATATTGAGATAGAAACAAGAAAACCAACTGTCATTTATATGGAAAGACCATTAAAAAAATCTGAATTTACCATTGATATCGAAGTACCTCCAAATCCTTTCTGGGCTTCTATTGGTTTATCTGTAACACCACTTCCTTTGGGTAGTGGCATTCAGTATGAGAGCCTGGTTTCTCTAGGTTATTTAAATCAATCATTTCAAAATGCAGTTATGGAAGGTATACGCTATGGGTGTGAACAAGGATTGTACGGTTGGAAATTAACAGACTGTAAGATCTGTTTTAAGTATGGTCTATATTACAGCCCTGTCAGTACGCCAGCAGATTTCCGAATGCTTGCGCCTATTGTACTAGAGCAGGCTTTTAGAAAGAGTGGTACAGAGTTATTAGAGCCATATCTTAGCTTCGAAATTTATGTACCACAAGAATATCTTTCGAGAGCATATAATGATGCTTCCAAATATTGTGCAAATATTTTAAATACTAAGTTAAAAGGTAACGAGGTCATTCTCATTGGTGAAATTCCAGCCCGTTGTATTCAAGAGTATCGAAACAGTTTAACTTTCTTTACAAATGGACGCAGTGTCTGTTTAACAGAGTTAAAAGGTTATCAGGTTACTAACATTAAGTCTGCTTTCCAACCACGTCGTCCAAATAATAGAATAGACAAAGTAAGGCATATGTTTAATAAAATCAACTTACATTGA</t>
  </si>
  <si>
    <t>tet(T)</t>
  </si>
  <si>
    <t>L42544</t>
  </si>
  <si>
    <t>ATGAAAATTATTAATATAGGAATATTAGCACATGTTGATGCAGGTAAAACAACTGTTACAGAAGGTTTATTATATAAAAGTGGGGCGATTAATAAAATTGGAAGAGTTGATAATGCTACAACGACAACGGATTCGATGGAACTTGAAAGAGATAGGGGAATAACTATACGGGCGTCTACAGTTTCATTTAATTACAATGATACAAAGGTAAATATCATAGATACACCTGGGCACATGGATTTCATAGCCGAAGTTGAGCGAACTCTGAAAGTGTTAGATGGAGCTATTTTAGTAATTTCAGCAAAAGAAGGAATTCAAGTCCAAACTAAAGTGATTTTTAATACTTTAGTGAAATTAAATATACCAACACTTATATTTGTGAATAAAATAGATCGAAAGGGAGTATGTTTGGATGAGATATACACTCAAATACAGGAGAAATTAACTTCTAATCTTGCAATAATGCAATCAGTTAAAATAAAAGATAAAGGTGATTTTGAATTGACAAATGTAAGGGATGATAAAGTAATTCAAAGTCAAATAATAGAGAAGTTACTGGATATAAATGATTATCTAGCAGAAAAATATATAAATGGCGATGTCATTGCAGAAAAAGAATATAATGATGTATTTTTGGATGAGATTAATAACTGCAATCTTTATCCTGTATTTCATGGTTCGGCTTTAAAAAATATTGGAATTGACGAGCTATTATTTGCCATTACTAAATATCTTCCTACCAAGAGCTATAATACTGAAGACCTTTTATCAGCGTATGTTTATAAGATTGATAGGGATGAAAAATCTAGAAAGATGACTTTCTTAAGAGTATTCAGTGGGAATATAAGGACACGTCAAGATGTTTATATAAATGGCACAGAAGAAACTTTCAAGATAAAAAGTCTGGAATCAATTATGAATGGTGAAATTGTGAAGGTAGGTCAGGTTAATAGTGGGGATATTGCTATTATTTCTAATGCTAATTCTCTGAAGATAGGTGATTATATTGGTAAGAAATATGACGGGATTTTAGATATAAAGATAGCCCAACCGGCATTGAGAGCATCAATTAAACCTTGTGATTTAAGCAAAAGAAGCAAACTGATAGAAGCACTATTTGAATTAACTGAAGAAGACCCATTTCTCGATTGTGAAATTAACGGAGATACTGGAGAAATCATATTGAGGCTATTTGGAAATATTCAAATGGAAGTAATAGAATCACTACTTAAAAGCCGATACAAAATAGATGCTAGATTTGGTGAATTGAAAACAATATATAAAGAACGACCTAAGAGAAACTCTAAAGCAGTAATCCATATAGAGGTTCCACCAAATCCTTATTGGGCATCTATTGGACTGTCAATAGAACCACTACCAATAGGGTCAGGATTATTATATAAGACAGAGGTGTCCTATGGATATTTAAATAATTCATTTCAAAATGCAGTAAAAGATGCTGTAGAGAAGGCTTGTAAAGAAGGGCTTTATGGATGGGAAGTTACAGACTTAAAGGTAACTTTTGACTACGGATTATACTATAGCCCGGTAAGTACCCCCTCTGACTTTAGGAATTTAACACCATATGTATTTTGGGAAGCTCTTCGAAAAGCAGGAACTGAAATATTAGAACCTTATTTAAAATATACAGTTCAAGTTCCAAATGATTTCTGCGGAAGGGTTATGAGTGATCTTAGAAAGATGAGGGCTTCTATTGAAGATATAATAGCCAAGGGAGAGGAGACAACTTTAAGTGGAAAGATACCTGTTGATACATCGAAGTCCTATCAGTCAGAATTACTTTCTTATTCAAATGGAAAGGGTATATTTATTACTGAGCCTTATGGGTATGATATATATAATGATAAGCCTATAATTAATGATATTGGGAACGACAATAATGATAGCAACAAGGAAGGGTTAAGATATTTATTTCAAAAACAGGATGAAAATTGA</t>
  </si>
  <si>
    <t>tet(U)</t>
  </si>
  <si>
    <t>U01917</t>
  </si>
  <si>
    <t>ATGCAGCTAAGACGTGGCAAAGCAACGGATTGGCATGCGATGGTTCAGGAAAGCTTAGATAGTTTTGCAAGCCCGCATTTTTTGCCGATTGATATAAAACCTATTGATAAAATAGTTATTGAAGGTTTGATAGCTGAGCCTTCTAATTGGTCGATAATTGCTAGACATACAAAATATAAATATCGGAATTTGCTGAAGCAAGAAAGTCAAAATGATGAGTTAACGAACCATTTACGAGAGACTTTTAAGGAATCTGCAGACGAATTAAAAAAAGAATTGGATACGTGGCTTTTGGGGTTGGATGTGACAGAGAAGTGA</t>
  </si>
  <si>
    <t>tet(V)</t>
  </si>
  <si>
    <t>AF030344</t>
  </si>
  <si>
    <t>GTGCGCTCGCCGCGTCCGGTCGCAGGCTGGCGCGTACTCGCACCGTTCCGGATCCGCGAGTACCGCCTGCTGATCGCCGCGGTCACGCTGTCGATCTTCGCCGAGGGCATGTGGTCTGTGGTCATGGCGCTGCAGGTGATCGCGATCGACAACGATCCGGCGTCACTGTCGCTGGTCGCGACGTGCCTCGGTGTCGGCCTGGTCGCGTTCGTCCTCGTCGGCGGCATCACCGCGGACCGGATCAACCAGCGCACCATCATCATTGCCGTCGAGGTGGTCAACTTCGTCACGGTCGCGGTGATCTCCGCGCTGGCCCTGCTGGGCGTGCTGAAGATCTGGCACATGGCCGTTGCCGCAGGCATTCTCGGCATCGCGGCGGCGTTCTTCTTCCCGGCCTACAGCGCGATCCTGCCGCGCATCCTGCCGCCCGAACAGCTGCTGGCCGCCAACGGTGTCGAGGGCGTGGTACGCCCGGTGTTCCAGCGTTCGGTGGGCCCCGCGGTGGCCGGCATGGTCATCGGTGCAACGATGCCGTCGATCGGCGCGGTCGTGGTGGCGGTGCTGTTCGCGCTCGGCCTGGCGCTGCTGGTCGCGACCCGTCCGCCCGCCCAGCCCGCCTCCGAGCACCATGAGCGCCCGCACGTATTGCGGGACCTGCGTGAAGGTTTCGCCTTCGTCCTGAAGACACCGTGGCTGCTGTGGACCGTGCTGTTCGCGAGCATGTTCGTGCTCGTCGTGCTGGGACCCATCGAGGTGCTGCTGCCGTTCATCGCACAGGACCGCTTCGCCGACGGCGCCCGCGCCTACGGTTTCATCCTGGCGTTCTTCGGTATCGGCAGTGCGATGGGCGCGCTGACGGTGTCGTCGCGGCGCATGCCGCGCCGCTATCTCACGACCATGATGCTGATGTGGGGTCTCGGCTCGATTCCCCTTGTGATCGTGGGATATACATCGTCGTTCCCGCTGATGGCCGCTGCGACGTTCGTCATCGGCGTCACCGACGGCGCTGGCATGGTGATCTGGGGAACGCTGCTGCAACGGCGTGTGCCCACCGAGATGCTGGGCCGCGTGTCGAGCCTGGACTTCTTCGTATCGCTGGCGTTCATGCCGTTGTCATTCGCGATCGTGGGTCCGCTGTCGAAGGTGGTCTCGATGGAGGTGATCTTCGCGACGGCGGGTCTGGTGCCCGTGGCGATCGCGGCCGTGGCGTTCACCGCGGCGCGCATGCACCGTGACGAGGTGGCGAACCCACTGCTGTGA</t>
  </si>
  <si>
    <t>tet(W)</t>
  </si>
  <si>
    <t>AJ427422</t>
  </si>
  <si>
    <t>ATGAAAATAATCAATATTGGAATTCTTGCCCATGTAGACGCTGGAAAGACGACCTTGACGGAGAGCCTGCTATATGCCAGCGGAGCCATTTCAGAACCGGGGAGCGTCGAAAAAGGGACAACGAGGACGGACACCATGTTTTTGGAGCGGCAGCGTGGGATTACCATTCAAGCGGCAGTCACTTCCTTCCAGTGGCACAGATGTAAAGTTAACATTGTGGATACGCCCGGCCAC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GAATTATTGGAAAAGTATATCGCAGGAGAACCAATCAGCCGGGAAAAACTTGCGCGGGAGGAACAGCAGCGGGTTCAAGACGCCTCCCTGTTCCCAGTCTATCATGGCAGCGCCAAAAATGGCCTTGGCATTCAACCGTTGATGGATGCGGTGACAGGGCTGTTCCAACCGATTGGGGAACAGGGGGGCGCCGCCCTATGCGGCAGCGTTTTCAAGGTTGAGTACACCGATTGCGGCCAGCGGCGTGTCTATCTACGGTTATACAGCGGAACGCTGCGCCTGCGGGATACGGTGGCCCTGGCCGGGAGAGAAAAGCTGAAAATCACAGAGATGCGTATTCCATCCAAAGGGGAAATTGTTCGGACAGACACCGCTTATCAGGGTGAAATTGTTATCCTTCCCAGCGACAGCGTGAGGTTAAACGATGTATTAGGGGACCAAACCCGGCTCCCTCGTAAAAGGTGGCGCGAGGACCCCCTCCCCATGCTGCGGACGACGATTGCGCCGAAAACGGCAGCGCAAAGAGAACGGCTGCTGGACGCTCTTACGCAACTTGCGGATACTGACCCGCTTTTGCGTTGCGAAGTGGATTCCATCACCCATGAGATCATTCTTTCTTTTTTGGGCCGGGTGCAGTTGGAGGTTGTTTCCGCTTTGCTGTCGGAAAAATACAAGCTTGAAACAGTGGTAAAGGAACCCTCCGTCATTTATATGGAGCGGCCGCTCAAAGCAGCCAGCCACACCATCCATATCGAGGTGCCGCCCAACCCGTTTTGGGCATCCATAGGACTGTCTGTTACACCACTCTCGCTTGGCTCCGGTGTACAATACGAGAGCCGGGTTTCGCTGGGATACTTGAACCAGAGTTTTCAAAACGCTGTCAGGGATGGTATCCGTTACGGGCTGGAGCAGGGCTTGTTCGGCTGGAACGTAACGGACTGTAAGATTTGCTTTGAATACGGGCTTTATTACAGTCCGGTCAGCACGCCGGCGGACTTCCGCTCATTGGCCCCGATTGTATTGGAACAGGCATTGAAGGAATCGGGGACGCAGCTGCTGGAACCTTATCTCTCCTTCATCCTCTATGCGCCCCAGGAATACCTTTCCAGGGCTTATCATGATGCACCGAAATACTGTGCCACCATCGAAACGGCCCAGGTAAAAAAGGATGAAGTTGTCTTTACTGGCGAGATTCCCGCCCGCTGTATACAGGCATACCGTACTGATCTGGCCTTTTACACCAACGGGCGGAGCGTATGCCTTACAGAGCTGAAAGGATATCAGGCCGCTGTCGGTCAGCCGGTCATCCAGCCCCGCCGTCCAAACAGCCGCCTGGACAAGGTGCGCCATATGTTTCAGAAGGTAATGTAA</t>
  </si>
  <si>
    <t>tet(X)</t>
  </si>
  <si>
    <t>M37699</t>
  </si>
  <si>
    <t>ATGACAATGCGAATAGATACAGACAAACAAATGAATTTACTTAGTGATAAGAACGTTGCAATAATTGGTGGTGGACCCGTTGGACTGACTATGGCAAAATTATTACAGCAAAACGGCATAGACGTTTCAGTTTACGAAAGAGACAACGACCGAGAGGCAAGAATTTTTGGTGGAACCCTTGACCTACACAAAGGTTCAGGTCAGGAAGCAATGAAAAAAGCGGGATTGTTACAAACTTATTATGACTTAGCCTTACCAATGGGTGTAAATATTGCTGATAAAAAAGGCAATATTTTATCCACAAAAAATGTAAAGCCCGAAAATCGATTTGACAATCCTGAAATAAACAGAAATGACTTAAGGGCTATCTTGTTGAATAGTTTAGAAAACGACACGGTTATTTGGGATAGAAAACTTGTTATGCTTGAACCTGGTAAGAAGAAGTGGACACTAACTTTTGAGAATAAACCGAGTGAAACAGCAGATTTGGTTATTCTTGCCAATGGCGGGATGTCCAAGGTAAGAAAATTTGTTACCGACACGGAAGTTGAAGAAACAGGTACTTTCAATATACAAGCCGATATTCATCAACCAGAGATAAACTGTCCTGGATTTTTTCAGCTATGCAATGGAAACCGGCTAATGGCATCTCACCAAGGTAATTTATTATTTGCTAACCCCAATAATAATGGTGCATTGCATTTTGGAATAAGTTTTAAAACACCTGATGAATGGAAAAACCAAACGCAGGTAGATTTTCAAAACAGAAATAGTGTCGTTGATTTTCTTCTGAAAGAATTTTCCGATTGGGACGAACGCTACAAAGAATTGATTCATACGACGTTGTCATTTGTAGGATTGGCTACACGGATATTTCCTTTAGAAAAGCCTTGGAAAAGCAAGCGCCCATTACCCATAACAATGATTGGGGATGCCGCACATTTGATGCCGCCTTTTGCAGGGCAGGGAGTAAATAGTGGGTTGGTGGATGCCTTGATATTGTCTGATAATCTAGCCGATGGAAAATTTAATAGCATTGAAGAGGCTGTTAAAAATTATGAACAGCAAATGTTTATGTATGGCAAAGAAGCACAAGAAGAATCAACTCAAAACGAAATTGAAATGTTTAAACCCGACTTTACGTTTCAGCAATTGTTAAATGTATAA</t>
  </si>
  <si>
    <t>tet(Y)</t>
  </si>
  <si>
    <t>EF495198</t>
  </si>
  <si>
    <t>ATGTCAAAATCACTTATAACCGCACTCATTGTTGTCGCGCTTGATGCGATTGGTTTGGGATTAATCATGCCGGTGGTTCCGGCTTTATTAAATGAATTTGTACCGGCAGAGCAAACAGCATTTCACTATGGTGTTTTTTTATCGCTTTATGCGTTTATGCAGGTCTTTTGCGCGCCCGTTTTAGGGCGGTTATCTGACCGCTATGGACGGCGGATTATTTTGCTGGTTTCATTTTTAGGTGCCACGATTGATTATAGCATAATGGCGGCAGCGCCTGTTTTATGGGTGCTTTATATCGGCCGGATTATCTCAGGTGTTACCGGAGCAACTGGTGCAATCGCGGCATCAATTATCGCTGATACAACTAAACAGGAAGAACGTGCGCGTTGGTTTGGTTTTATGGGGGCGTGTTTTGGTGCAGGTATGATTGCAGGGCCTGCTATTGGCGGTGTTCTTGGTGATATATCTGTGCATGCGCCCTTTGTGGCAGGGGCTCTTCTCAATGCAATTGCCTTTTGTTTGGTGGCTTTCTTGTTGCCCAAAACGCCGTCACAACCGCCTGAAGGACAGCCAGCCAAAATCAATTTGTTTGAAGGCTTTCGCTTCAATTTTGCAGTTCAGGGACTTGCCAGCTTTTTTGCGTTGTTTTTTCTTATGCAGCTGATTGGGCAGGCGCCCGCCGCTTTGTGGGTGATTTATGGCGAACAGCGCTTGAATTGGGATATTGGCACAGCAGGTGTGTCGCTGGCCGTTTTTGGTGCAGCACATACATTCGTACAAGCTGTTTTAACCGGCACTCTTTCAAAGCGACTGGGTGACCGCGGTGTGTTGCTGCTTGGAATGGGCGCTGATATGTGCGGGTTTTTATTGCTGGCTTTTATCACGCAAAGCTGGATGGTTCTGCCGGCAATTTTTATGCTGGCCACAGGCGGCATTGGTATGCCTGCTTTGCAGGCCATTATTTCAGGTCTTGTTTGCGATGAAAAACAAGGTGCTTTACAGGGAACTTTAACGGGGTTGACGAATATAACCTCGATTATCGGGCCGGTCGGATTTACGACGCTTTATGGCTTAACCGCGGGGCAGTGGGATGGTTGGGTTTGGCTCGTCGCAGCAAGCCTTTATCTTATTGCTATACCATTATTGCGCCAGTCAGCCAGTTTATTGCGATCTTAA</t>
  </si>
  <si>
    <t>tet(Z)</t>
  </si>
  <si>
    <t>AY222818</t>
  </si>
  <si>
    <t>GTGCTCATCACGGCGACCCTCGATGCTGCAGGGCTGGGCCTCGTGATGCCGATCTTGCCTACCCTTCTCGACCAGGTCGGTGCCCCCGACGACATGATCCCACTGCACGTCGGACTACTGACAGCGCTCTATGCGATCATGCAGTTTCTTTGCGCCCCGATCCTTGGCCGACTCTCTGACCGTTTCGGACGCCGCCGCGTGCTTGTCGCCTCCCTCGCAGGCGCGACGATCGACTACCTCGTGCTCGCACTGACGGACACGCTGTGGGTCTTTTACCTCGCCCGCGCGGTTGCAGGCATTACCGGCGCCACGAACGCCGTCACCGCGACGGTGATCGCCGACATTACTCCGCCGGATCAGCGCGCAAAACGCTACGGGTGGCTCGGCGCATGCTACGGCGGTGGCATGATCGCGGGTCCCGCCATTGGCGGTCTTTTCGGCGGGGTCTCACCGCATCTGCCATTCCTCGTCGCCGCCGCGCTCGCCGGAATCACCCTCGTACTCAGCGCGAGTCTTCTGCGTGAGACGCGGCCACCGGGCAGCAACGGCTCGCACGCACAGCAACCCGGTACGGCGAAGCGAACCGCAGTGCCGGGGATGCTTATCCTTCTCGCAGTCTTCGGCATCGTGCAGTTCATCGGCCAAGCACCAGGCTCCACCTGGGTGCTCTTCACGCAGCAGCGCCTCGACTGGAACCCCGTCGAAGTCGGCGTTTCGCTATCCATCTTCGGAATGGTGCAAGTATTCGTGCAGGCGGCACTGACCGGACGCATCGTGTCCCGGATCGGCGAGACCCGGGCGATCCTCGTCGGTATCGCCGCAGACGCCATTGGGCTCATCGGCCTTGCCCTCATCGCCAGCACATGGGCGATGCTACCGATCCTCGCAGCGCTCGGACTCGGCAGCATCACGTTGCCCGCACTGCAGACGCTGCTCTCGAGACGCGCGCCCGAGCAGCAGCAGGGACGCCTGCAGGGAACACTTGCAAGCCTGAACAGCCTCACCTCGATCATCGGCCCGGTCACCTTCACCGGCATTTTCGCACTCACCCGAACGAATGCAGACGGCACCCTCTGGATCTGCGCCGCAGCGCTCTACGTTCTCTGCGCCCTCCTGATGATCCGTGAGACATGCGCCTCACGGCGATCTCGATAA</t>
  </si>
  <si>
    <t>tetA(P)</t>
  </si>
  <si>
    <t>NC_010937</t>
  </si>
  <si>
    <t>ATGGTTAATAAACTTTCAGCATATAAAACTTATTTATTATTTTCAGCTATTACAGCAATGTGTTTTTCGTTAGTAGCTACAGTTATGATGGTGTATCACATTGAAATAGTTCATTTAAATCCACTTCAGCTTATACTTGTTGGAACTACTTTGGAATTAGCATGCTTTATATTTGAAATTCCTACAGCTATAGTTGCAGATGTGTATAGTCGTAAACTATCTATTGTTATTGGGGGAGTTTTAACAGGAGTGGGATTTATTTTAGAAGGTTCTATTTCTAGTTTTGTTTTCGTACTTGTAGCACAGATTGTATGGGGATTAGGGTCTACTTTTATCAGTGGCTCGCTTGAAGCTTGGATTGCGGAAGAAGAGAAGAATAAAGATTTAGATGAAATTTATATAAAGGGAGCACAAGCAGGGCAGATAGGAGCATTTATTGGAATAGTACTAAGCACTGTAATAGCTAATTTCTCTGTAAGGCTTCCTATTATAGTTAGTGGAGTTTTATTTATAATTCTTGCATTATTTTTATGGTTATATATGCCAGAAAATAATTTTAAACCATCTGCTCCTGGGGATTTAAATACATTCAAAAAGATGGTATATACATTTAAATCTGGTCTTAAATTTGTAAAAAGTAAATCTATAATTATGATTTTACTTGCAGTAACTTTATTTTATGGATTATCAAGTGAAGGTTATGATAGACTTTCTAATGCGCATTTTTTACAAGATACTACACTTCCTAAACTTGGAAACCTTAGTTCAGTGACTTGGTTTGGAATTTTTGGAATTTTAGGAATGATATTGAGCTTCATAGTAATGCATTTTATGGCAAAGAATCTTAAGAATGAGGATAATAGGAAAAATGGAAAACTATTATTATGCATAAATATACTTTATATATCGTCTATGTTGATATTTGCTCTTACAAGAAACTTTAGTTTAATGTTAATAGCTTATTTGGCAACAAATACCTTTAGAATTATAAATAAACCTATATTCAGTGCGTGGTTAAATGGGCATATAGATGATAATTCTAGAGCTACTGTGCTTTCTATAAATGGACAAATGAATTCCTTAGGTCAAATTTTAGGTGGACCGATTATAGGAATCATAGCTACAAATATTTCAGTAAGTATTGGTATAGTATGTACTTCGTTATTAGTAACACCGGTATTAGTGTTATATATTGTTGCTATGATAATTGATAAAAAGGTGGATGATAGAGTTGGAGGTATTGATTATGAAGAAAATAATTAA</t>
  </si>
  <si>
    <t>tetB(P)</t>
  </si>
  <si>
    <t>ATGAAGAAAATAATTAATATAGGAATCGTAGCACACGTGGATGCAGGAAAAACAACTATAACAGAAAACTTATTATATTATAGTGGAGCTATAAAATCAGTTGGAAGAGTTGATTTAGGCAATACACAGACGGATTCTATGGAGCTTGAGCGTAAGAGAGGAATTACCATTAAATCGTCAACCATATCTTTTAATTGGAATAATGTTAAGGTGAATATTATTGATACTCCAGGACATGTGGATTTTATTTCGGAAGTTGAACGTTCATTAAATAGCTTAGATGGAGCAATACTAGTTATATCAGGAGTAGAGGGGATTCAGTCACAAACAAGAATATTATTTGACACATTAAAGGAGTTAAATATTCCAACAATAATTTTTGTAAATAAGCTAGATAGAATTGGGGCAAATTTCAACAAAGTATTTGAAGAAATAAAGAAGAATATGTCCAATAAAGTAGTTAGATTACAAGAAGTATATGATGTAGGAAGCAAAGCTGTTTATATAAAAAAACTATTTGATACATGCATAATAAATGATGATGCTATTAATGTTTTATCAGACTTAGACGAAGCATTTTTAGAAAGATATATTGGTGGAATAGAACCTGATAAAGAAGAAATACAAGAAAAGCTTTCATTATATGCAAGAGAAGGAAGTCTATATCCAGTATTTTGTGGTGCTGCAGCAATTGGACTTGGAATTGAAGATTTATTAGATGGAATTTGTAGTTATTTTCCATTTGCAAGTAATGATTGTGAAAGTGATTTATCTGGGGTAGTATTTAAAATCGAAAGAACAAGTAAAAATGAAAAGAAGGTTTATGTAAGATTATTTGGAGGAAAAATATCTGTAAGAGATAAAATTCAAGTACCTAATAAGGAGATAGCAGAAAAAGTAAAGAAAATTAATAGGTTAGAAAATGGGGGAGTTGTTGAAGCACAGAGGATAGAAGCAGGGGATATAGGTATTTTATATGGACTTACAAGTTTCCAAGTGGGAGATGTTATTGGAATTTCAAATGATAAAATTAAAAATATATCTATAGCTAAACCAGCATTAAAAACAACAATTTCTGCAATTGATAAAGAAAAAAATCCAGAGCTATTTAAAGCATTAACATTACTTGCAGAGGAAGATCCACTACTCGCCTTCGCGATGAATGACATAGATAAAGAAATTTATGTCAACTTATTCGGTGAAGTTCAAATGGAAATACTAAGTTCCATGTTAGATGATTTATATGGAATAAAAGTAGAGTTTTCGAATATTGAGACTATCTATAAGGAAACACCTAAAGGTTTTGGAGCGTCAATAATGCATATGCAGGAAGACTTAAATCCATTTTGGGCGACAGTAGGCTTAGAAATAGAACCAGCAGGGAGAGGCGAAGGTCTTAGGTATATTTCTAATGTTTCAGTAGGGTCATTGCCAAAATCTTTTCAAAATGCAATTGAAGAAGCAGTTATTAAGACAAGTAAACAAGGATTATTTGGATGGGAGGTTACAGATGTAAAAGTCACTCTTAGCTGTGGTGAATTTTTTAGTCCAGCCAGCACTCCAGCAGATTTTAGAAATGTGACACCTATGGTATTCATGGAAGCATTATATAAAGCACAAACTGTTTTATTAGAGCCATTACATGAGTTTGAGTTAAAGATTCCTCAAAATGCTTTAAGCAAAGCGGTATGGGATTTAGAAACTATGAGGGCAACCTTTGATAATCCTATTGTTATAGGGGATGAATTCTCAATAAAGGGATTAATTCCAGTAGAAAATTCAAAAGAATATAAAATGAAAATAGCTTCATATACAGAAGGTAGAGGAATGTTTGTGACAAAATTTTATGGGTATAAGGAAGCTTCAGCTGAATTTTCAAAAGCACGCAAAAAAACAACGTATGATCCATTGAATAAAAAAGAGTATTTGCTTCATAAACTAAACGCAATTAGAGATTAA</t>
  </si>
  <si>
    <t>aac</t>
  </si>
  <si>
    <t>aac(3)-Ia_a</t>
  </si>
  <si>
    <t>aac3-Ia_a</t>
  </si>
  <si>
    <t>X15852</t>
  </si>
  <si>
    <t>ATGTTACGCAGCAGCAACGATGTTACGCAGCAGGGCAGTCGCCCTAAAACAAAGTTAGGTGGCTCAAGTATGGGCATCATTCGCACATGTAGGCTCGGCCCTGACCAAGTCAAATCCATGCGGGCTGCTCTTGATCTTTTCGGTCGTGAGTTCGGAGACGTAGCCACCTACTCCCAACATCAGCCGGACTCCGATTACCTCGGGAACTTGCTCCGTAGTAAGACATTCATCGCGCTTGCTGCCTTCGACCAAGAAGCGGTTGTTGGCGCTCTCGCGGCTTACGTTCTGCCCAGGTTTGAGCAGCCGCGTAGTGAGATCTATATCTATGATCTCGCAGTCTCCGGCGAGCACCGGAGGCAGGGCATTGCCACCGCGCTCATCAATCTCCTCAAGCATGAGGCCAACGCGCTTGGTGCTTATGTGATCTACGTGCAAGCAGATTACGGTGACGATCCCGCAGTGGCTCTCTATACAAAGTTGGGCATACGGGAAGAAGTGATGCACTTTGATATCGACCCAAGTACCGCCACCTAA</t>
  </si>
  <si>
    <t>aminoglycosides</t>
  </si>
  <si>
    <t>aac(3)-Ib</t>
  </si>
  <si>
    <t>aac3-Ib</t>
  </si>
  <si>
    <t>L06157</t>
  </si>
  <si>
    <t>ATGTTATGGAGCAGCAACGATGTTACGCAGCAGGGCAGTCGCCCTAAAACAAAGTTAGGTGGCTCAATGAGCATCATTGCAACCGTCAAGATCGGCCCTGACGAAATTTCAGCCATGAGGGCTGTGCTCGATCTCTTCGGCAAAGAGTTTGAGGACATTCCAACCTACTCTGATCGCCAGCCGACCAATGAGTATCTTGCCAATCTTCTGCACAGCGAGACGTTCATCGCGCTCGCTGCTTTTGACCGCGGAACAGCAATAGGTGGGCTCGCCGCCTACGTTCTACCCAAGTTCGAGCAAGCGCGAAGCGAGATCTACATTTATGACTTGGCAGTCGCTTCCAGCCATCGAAGGCTAGGAGTCGCAACTGCCCTGATTAGCCACCTGAAGCGTGTGGCGGTTGAACTTGGCGCGTATGTAATCTATGTGCAAGCAGACTACGGTGACGATCCGGCAGTCGCTCTCTACACAAAGCTTGGAGTTCGGGAAGACGTCATGCACTTCGACATTGATCCAAGAACCGCCACCTAA</t>
  </si>
  <si>
    <t>aac(3)-Ic</t>
  </si>
  <si>
    <t>aac3-Ic</t>
  </si>
  <si>
    <t>AJ511268</t>
  </si>
  <si>
    <t>ATGATCTCTACTCAAACCAAGATTACCCGCCTCAACTCTCAAGACGTTGGTGTAATGCGGGCAATGCTAGGCATGTTCGGCGAGGCTTTTGAGGACGCTGAGAACTATTGCCGCGCTCAACCAAGCGACAGTTACCTACAAGACTTACTGTGTGGCTCTGGCTTCATCGCAATCGCTGCGTTACAGGGGCAAGAGGTCATCGGTGGGCTCGCCGCGTATGTGCTCCCAAAGTTTGAACAACAGCGCAAAGAAATCTATATCTACGACTTAGGCGTGCAGGGAGCCTATCGCCGACGAGGCATCGCCACAGCCTTGATCAATGAACTCCAGCGTATCGCACATGATATTGGCGCTTATGTAATTTTTGTCCAGGCTGACTATGGGGACGATCCTGCGGTAGCGCTCTACACAAAACTCGGTATCCGGGAGGACGTGATGCACTTTGACATAGAACCTCAACCTGCTGCCTAA</t>
  </si>
  <si>
    <t>aac(3)-Id</t>
  </si>
  <si>
    <t>aac3-Id</t>
  </si>
  <si>
    <t>AY458224, AY463797</t>
  </si>
  <si>
    <t>GTGTCAGTCGAAATCATCCATCTCACTGGAAACGATGTTGCGTTGTTGCAGTCAATAAATGCCATGTTCGGCGAGGCATTCAACGACCAAGATAGTTATGCCCGCAACAAGCCGTCATCAAGCTATCTTCAAAAACTGCTTAGCACTTCTAGTTTTATTGCGTTGGCTGCGGTTGACGAGCAAAAAGTCATTGGCGCTATCGCCGCGTATGAGTTGCAAAAATTCGAGCAGCAAAGAAGCGAGATTTATATCTACGATCTCGCTGTAGCGGCAACCCGCCGCAGAGAAGGCATAGCTACAGCTCTAATTAAAAAACTCAAGGCTATAGGCGCAGCGCGTGGAGCTTATGTGATTTACGTCCAAGCTGATAAAGGCGTAGAAGACCAACCAGCCATAGAGCTCTATAAAAAACTAGGAACCATCGAAGACGTATTTCATTTCGACATTGCGGTTGAGCAGAGTAAAAATCATGCCTAA</t>
  </si>
  <si>
    <t>aac(3)-IIa</t>
  </si>
  <si>
    <t>aac3-IIa</t>
  </si>
  <si>
    <t>X13543</t>
  </si>
  <si>
    <t>ATGCATACGCAGAAGGCAATAACGGAGGCGCTTCAAAAACTCGGAGTCCAATCCGGTGACCTGTTGATGGTGCATGCCTCACTTAAATCGATTGGTCCGGTCGAAGGAGGAGCGGAGACGGTCGTCGCCGCGTTACGCTCCGCGGTTGGGCCGACTGGCACTGTGATGGGATACGCATCGTGGGACCGATCACCCTACGAGGAGACTCTGAATGGCGCTCGGTTGGATGACAATGCCCGCCGTACCTGGCCGCCGTTCGATCCCGCAACGGCCGGGACTTACCGTGGGTTCGGCCTGCTGAATCAGTTTCTGGTTCAAGCCCCCGGCGCGCGGCGCAGCGCGCACCCCGATGCATCGATGGTCGCGGTTGGTCCGCTGGCTGAAACGCTGACGGAGCCTCACGAACTCGGTCACGCCTTGGGGGAAGGGTCGCCCAACGAGCGGTTCGTCCGCCTTGGCGGGAAGGCCCTGCTGTTGGGTGCGCCGCTAAACTCCGTTACCGCATTGCACTACGCCGAGGCGGTTGCCGATATACCCAATAAACGGTGGGTGACGTATGAGATGCCGATGCCTGGAAGAGACGGTGAAGTCGCCTGGAAAACGGCATCGGATTACGATTCAAACGGCATTCTCGATTGCTTTGCTATCGAAGGAAAGCAGGATGCGGTCGAAACTATAGCAAATGCTTACGTGAAGCTCGGTCGCCATCGAGAAGGTGTCGTGGGCTTTGCCCAGTGCTACCTGTTCGACGCGCAGGACATCGTGACGTTCGGCGTCACCTATCTTGAGAAGCATTTCGGAACCACTCCGATCGTGCCTGCGCACGAAGCCATCGAGCGCTCTTGCGAGCCTTCAGGTTAG</t>
  </si>
  <si>
    <t>aac(3)-IIb</t>
  </si>
  <si>
    <t>aac3-IIb</t>
  </si>
  <si>
    <t>M97172</t>
  </si>
  <si>
    <t>ATGAACACGATCGAATCGATCACGGCGGACCTGCACGGACTGGGCGTCCGGCCCGGCGACCTGATCATGGTCCATGCATCGCTGAAAGCCGTCGGCCCGGTCGAGGGAGGTGCGGCCTCGGTGGTGTCGGCCCTTCGCGCCGCGGTCGGGTCCGCAGGGACCCTGATGGGTTATGCCTCATGGGACCGCTCGCCCTATGAGGAGACGCTGAACGGCGCGCGGATGGACGAAGAACTGCGCCGCCGGTGGCCACCCTTCGATCTGGCCACATCCGGTACCTATCCCGGCTTCGGCCTGCTCAACCGGTTTCTGCTTGAGGCGCCCGACGCACGGCGCAGCGCGCATCCCGACGCCTCCATGGTCGCGGTCGGCCCCCTTGCCGCCACGCTGACAGAGCCGCACCGGCTTGGGCAGGCGCTGGGCGAAGGCTCGCCGCTGGAGCGCTTCGTCGGGCATGGCGGAAAGGTCCTGCTTCTGGGAGCGCCGCTCGACTCCGTCACCGTGCTGCATTACGCCGAGGCCATCGCCCCCATCCCGAACAAACGCCGCGTGACCTATGAAATGCCGATGCTCGGCCCGGATGGCAGGGTCCGATGGGAGCTGGCCGAGGATTTCGACAGCAACGGCATTCTCGATTGCTTCGCGGTCGATGGGAAGCCGGATGCCGTCGAGACGATCGCCAAGGCTTATGTCGAACTGGGCCGGCATCGGGAAGGCATCGTCGGTCGCGCACCCTCCTATCTGTTTGAAGCGCAGGATATCGTCTCGTTCGGCGTCACCTATCTCGAACAGCATTTCGGCGCGCCCTGA</t>
  </si>
  <si>
    <t xml:space="preserve">aac(3)-IIc </t>
  </si>
  <si>
    <t>aac3-IIc</t>
  </si>
  <si>
    <t>X54723</t>
  </si>
  <si>
    <t>ATGCATACGCGGAAGGCAATAACGGAGGCGCTTCAAAAACTCGGAGTCCAAACCGGTGACCTATTGATGGTGCATGCCTCACTTAAAGCGATTGGTCCGGTCGAAGGAGGAGCGGAGACGGTCGTTGCCGCGTTACGCTCCGCGGTTGGGCCGACTGGCACTGTGATGGGATACGCATCGTGGGACCGATCACCCTACGAGGAGACTCGTAATGGCGCTCGGTTGGATGACAAAACCCGCCGTACCTGGCCGCCGTTCGATCCCGCAACGGCCGGGACTTACCGTGGGTTCGGCCTGCTGAATCAGTTTCTGGTTCAAGCCCCCGGCGCGCGGCGCAGCGCGCACCCCGATGCATCGATGGTCGCGGTTGGTCCACTGGCTGAAACGCTGACGGAGCCTCACAAGCTCGGTCACGCCTTGGGGGAAGGGTCGCCCGTCGAGCGGTTCGTTCGCCTTGGCGGGAAGGCCCTGCTGTTGGGTGCGCCGCTAAACTCCGTTACCGCATTGCACTACGCCGAGGCGGTTGCCGATATCCCCAACAAACGGCGGGTGACGTATGAGATGCCGATGCTTGGAAGCAACGGCGAAGTCGCCTGGAAAACGGCATCGGATTACGATTCAAACGGCATTCTCGATTGCTTTGCTATCGAAGGAAAGCCGGATGCGGTCGAAACTATAGCAAATGCTTACGTGAAGCTCGGTCGCCATCGAGAAGGTGTCGTGGGCTTTGCTCAGTGCTACCTGTTCGACGCGCAGGACATCGTGACGTTCGGCGTCACCTATCTTGAGAAGCATTTCGGAACCACTCCGATCGTGCCAGCACACGAAGTCGCCGAGTGCTCTTGCGAGCCTTCAGGTTAG</t>
  </si>
  <si>
    <t>aac(3')-IIe</t>
  </si>
  <si>
    <t>aac3_prime-IIe</t>
  </si>
  <si>
    <t>NC_013121.1</t>
  </si>
  <si>
    <t>ATGCATACGCGGAAGGCAATAACGGAGGCAATTCGAAAATTAGGAGTCCAAACCGGTGACCTGTTGATGGTGCATGCCTCACTTAAAGCGATTGGTCCGGTCGAAGGAGGAGCGGAGACGGTCGTTGCCGCGTTACGCTCCGCGGTTGGGCCGACTGGCACTGTGATGGGATACGCGTCGTGGGACCGATCACCCTACGAGGAGACTCTGAATGGCGCTCGGTTGGATGACAAAGCCCGCCGTACCTGGCCGCCGTTCGATCCCGCAACGGCCGGGACTTACCGTGGGTTCGGCCTGCTGAATCAATTTCTGGTTCAAGCCCCCGGCGCGCGGCGCAGCGCGCACCCCGATGCATCGATGGTCGCGGTTGGTCCGCTAGCTGAAACGCTGACGGAGCCTCACGAACTCGGTCACGCCTTGGGGGAAGGGTCGCCCGTCGAGCGGTTCGTCCGCCTTGGCGGGAAGGCCCTGCTGTTGGGTGCGCCGCTAAACTCCGTTACCGCATTGCACTACGCCGAGGCGGTTGCGGATATCCCCAACAAACGATGGGTGACGTATGAGATGCCGATGCTTGGAAGAAACGGTGAAGTCGCCTGGAAAACGGCATCAGAATACGATTCAAACGGCATTCTCGATTGCTTTGCTATCGAAGGAAAGCCGGATGCGGTCGAAACTATAGCAAATGCTTACGTGAAGCTCGGTCGCCATCGAGAAGGTGTCGTGGGCTTTGCTCAGTGCTACCTGTTCGACGCGCAGGACATCGTGACGTTCGGCGTCACCTATCTTGAGAAGCACTTCGGAGCCACTCCGATCGTGCCAGCACACGAAGCCGCCCAGCGCTCTTGCGAGCCTTCCGGTTAG</t>
  </si>
  <si>
    <t>aac(3)-IIIa</t>
  </si>
  <si>
    <t>aac3-IIIa</t>
  </si>
  <si>
    <t>X55652</t>
  </si>
  <si>
    <t>ATGACCGATTTGAATATCCCGCATACACACGCGCACCTTGTAGACGCATTTCAGGCGCTCGGCATCCGCGCGGGGCAGGCGCTCATGCTGCACGCATCCGTTAAAGCAGTGGGCGCGGTGATGGGCGGCCCCAATGTGATCTTGCAGGCGCTCATGGATGCGCTCACGCCCGACGGCACGCTGATGATGTATGCGGGATGGCAAGACATCCCCGACTTTATCGACTCGCTGCCGGACGCGCTCAAGGCCGTGTATCTTGAGCAGCACCCACCCTTTGACCCCGCCACCGCCCGCGCCGTGCGCGAAAACAGCGTGCTAGCGGAATTTTTGCGCACATGGCCGTGCGTGCATCGCAGCGCAAACCCCGAAGCCTCTATGGTGGCGGTAGGCAGGCAGGCCGCTTTGCTGACCGCTAATCACGCGCTGGATTATGGCTACGGAGTCGAGTCGCCGCTGGCTAAACTGGTGGCAATAGAAGGATACGTGCTGATGCTTGGCGCGCCGCTGGATACCATCACACTGCTGCACCACGCGGAATATCTGGCCAAGATGCGCCACAAGAACGTGGTCCGCTACCCGTGCCCGATTCTGCGGGACGGGCGCAAAGTGTGGGTGACCGTTGAGGACTATGACACCGGTGATCCGCACGACGATTATAGTTTTGAGCAAATCGCGCGCGATTATGTGGCGCAGGGCGGCGGCACACGCGGCAAAGTCGGTGATGCGGATGCTTACCTGTTCGCCGCGCAGGACCTCACACGGTTTGCGGTGCAGTGGCTTGAATCACGGTTCGGTGACTCAGCGTCATACGGATAG</t>
  </si>
  <si>
    <t>aac(3)-IIIb</t>
  </si>
  <si>
    <t>aac3-IIIb</t>
  </si>
  <si>
    <t>L06160</t>
  </si>
  <si>
    <t>ATGGTCCATGCCGCCGTCAGCAGGGTCGGCCGCCTGCTCGATGGCCCCGACACCATCATCGCCGCCCTGCGCGATACCGTCGGCCCGGGCGGTACCGTTCTCGCCTATGCCGATTGGGAGGCACGATACGAGGACCTGGTCGACGACGCGGGCCGCGTGCCTCCGGAATGGCGCGAACATGTCCCACCCTTCGACCCGCAGCGCTCGCGTGCGATCCGCGACAATGGTGTGCTGCCGGAATTCCTGCGGACCACGCCCGGCACGCTCCGCAGCGGCAACCCCGGCGCCTCGCTCGTCGCGCTCGGGGCGAAGGCGGAGTGGTTCACTGCCGACCACCCGCTCGACTACGGCTATGGCGAGGGCTCGCCGCTGGCCAAGCTGGTCGAGGCCGGCGGCAAGGTGCTGATGCTTGGGGCGCCGCTCGACACGCTGACCCTGCTGCACCATGCCGAGCATCTGGCTGATATCCCCGGCAAGCGGATCAAGCGGATCGAGGTGCCGTTCGCGACACCTACAGGCACGCAATGGCGCATGATCGAGGAGTTCGACACCGGCGATCCGATCGTCGCAGGGCTGGCCGAGGACTATTTCGCGGGAATCGTGACCGAATTCCTCGCCAGCGGCCAGGGTCGGCAAGGGTTGATCGGCGCCGCTCCCTCGGTGCTGGTCGATGCCGCGGCGATCACCGCCTTCGGCGTCACCTGGCTCGAAAAACGGTTCGGTACGCCCTCGCCCTGA</t>
  </si>
  <si>
    <t>aac(3)-IIIc</t>
  </si>
  <si>
    <t>aac3-IIIc</t>
  </si>
  <si>
    <t>L06161</t>
  </si>
  <si>
    <t>ATGTTCTCTCGTTGGTCGAAACCTCTCGTGCTTGCCGCCGTGACCCGCGCCTCGCTCGCCGCTGATCTCGCCGCGCTTGGCCTTGCCGCGGGCGATGCGGTCATGGTCCATGCCGCCGTCAGCAAGGTCGGCCGCCTGCTCGACGGTCCCGACACGATCATCGCCGCTCTGTCCGACGCCGGTCGGCCTGCCGGCACCATCCTCGCCTATGCCGATTGGGAAGCGCGCTACGAGGACCTCGTGGACGAGGACGGCCGCGTGCCGCAGGAATGGCGCGAGCACATCCCACCCTTCGATCCGCGGCGCTCACGCGCGATCCGCGACAATGGCGTGCTTCCGGAATTCCTGCGGACGACACCGGGTGCGTTGCGCAGCGGCAATCCCGGCGCCTCGATGGTCGGGCTCGGCGCCAGAGCGGAATGGTTCACCGCAGACCATCCCCTCGACTACGGCTATGGCGAGGGTTCGCCGCTGGCCAGGCTGGTCGAAGCCGGCGGCAAGGTGCTGATGCTCGGGGCGCCGCTCGACACGCTGACCCTGCTGCACCATGCCGAGCATCTGGCCGACATCCCCGGCAAGCGCATCCGGCGGATCGAGGTGCCGCTGGCGACGCCGACCGGCACGCAATGGCGCATGATCGAGGAATTCGATACCGGCGATCCGATCGTCGAAGGTTTGGCCGAGGACTACTTCGCCGAGATCGTGACGGCGTTCCTTGCCGGCGGCCGAGGACGGCAGGGCTTGATCGGCACCGCGCCATCCGTGCTGGTCGATGCTGCCGCAATCACGGCTTTCGGCGTCGCCTGGCTGGAATCGCGCTTCGGCTCGCCCTCATCCTGA</t>
  </si>
  <si>
    <t>aac(3)-IVa</t>
  </si>
  <si>
    <t>aac3-IVa</t>
  </si>
  <si>
    <t>X01385</t>
  </si>
  <si>
    <t>GTGCAATACGAATGGCGAAAAGCCGAGCTCATCGGTCAGCTTCTCAACCTTGGGGTTACCCCCGGCGGTGTGCTGCTGGTCCACAGCTCCTTCCGTAGCGTCCGGCCCCTCGAAGATGGGCCACTTGGACTGATCGAGGCCCTGCGTGCTGCGCTGGGTCCGGGAGGGACGCTCGTCATGCCCTCGTGGTCAGGTCTGGACGACGAGCCGTTCGATCCTGCCACGTCGCCCGTTACACCGGACCTTGGAGTTGTCTCTGACACATTCTGGCGCCTGCCAAATGTAAAGCGCAGCGCCCATCCATTTGCCTTTGCGGCAGCGGGGCCACAGGCAGAGCAGATCATCTCTGATCCATTGCCCCTGCCACCTCACTCGCCTGCAAGCCCGGTCGCCCGTGTCCATGAACTCGATGGGCAGGTACTTCTCCTCGGCGTGGGACACGATGCCAACACGACGCTGCATCTTGCCGAGTTGATGGCAAAGGTTCCCTATGGGGTGCCGAGACACTGCACCATTCTTCAGGATGGCAAGTTGGTACGCGTCGATTATCTCGAGAATGACCACTGCTGTGAGCGCTTTGCCTTGGCGGACAGGTGGCTCAAGGAGAAGAGCCTTCAGAAGGAAGGTCCAGTCGGTCATGCCTTTGCTCGGTTGATCCGCTCCCGCGACATTGTGGCGACAGCCCTGGGTCAACTGGGCCGAGATCCGTTGATCTTCCTGCATCCGCCAGAGGGCGGGATGCGAAGAATGCGATGCCGCTCGCCAGTCGATTGGCTGAGCTCATGA</t>
  </si>
  <si>
    <t>aac(3)-VIa_a</t>
  </si>
  <si>
    <t>aac3-VIa_a</t>
  </si>
  <si>
    <t>M88012</t>
  </si>
  <si>
    <t>ATGACTGATCCCCGCAAAAACGGCGATTTGCACGAACCCGCGACGGCACCCGCGACGCCCTGGTCCAAAAGCGAGCTGGTCCGGCAATTGCGCGACCTCGGCGTGCGCTCAGGCGATATGGTGATGCCGCATGTGTCGTTGCGCGCCGTCGGGCCGCTGGCGGACGGACCGCAGACACTTGTCGATGCGCTGATCGAGGCCGTCGGCCCCACCGGGAATATTCTCGCCTTCGTCTCGTGGCGCGATTCGCCCTATGAACAGACGCTGGGTCATGATGCGCCGCCCGCCGCCATCGCCCAAAGCTGGCCTGCGTTCGACCCCGACCATGCGCCCGCCTACCCCGGCTTTGGCGCGATCAACGAATTTATCCGAACCTATCCGGGGTGTCGGCGCACGGCCCATCCCGACGCATCGATGGCGGCGATCGGGCCCGATGCGGCGTGGCTGGTGGCGCCGCACGAGATGGGCGCCGCTTATGGCCCCCGCTCGCCGATCGCGCGTTTTCTCGCCCACGCAGGAAAAATCCTGTCGATCGGCGCCGGGCCCGATGCAGTCACCGCGCTCCATTATGCCGAAGCGGTGGCGCGGATCGAGGGCAAGCGCCGCGTCACTTATTCGATGCCCTTACTGCGCGAAGGCAAGCGCGTCTGGGTCACCACGTCCGACTGGGATTCGAACGGCATCCTCGACGAATATGCCGCGCCCGACGGCCCCGACGCGGTCGAACGGATCGCCCGCGACTATCTCGCCCGCACCAGGGTTGCGCAAGGCCCGGTCGGCGGCGCGCAATCCCGGCTGATCGACGCGGCCGATATCGTTTCCTTCGGCATCGAATGGCTCGAGGCGCGCCACGCCGCGCCAGCGGCGGCAGCGCTGAAGCCGAAACAACGCCGCGACTGA</t>
  </si>
  <si>
    <t>aac(3)-VIa_c</t>
  </si>
  <si>
    <t>aac3-VIa_c</t>
  </si>
  <si>
    <t>NC_009838</t>
  </si>
  <si>
    <t>ATGATGACTGATCCCCGCAAAAACGGCGATTTGCACGAACCCGCGACGGCACCCGCGACGCCCTGGTCCAAAAGCGAGCTGGTCCGGCAATTGCGCGACCTCGGCGTGCGCTCAGGCGATATGGTGATGCCGCATGTGTCGTTGCGCGCCGTCGGGCCGCTGGCGGACGGACCGCAGACACTTGTCGATGCGCTGATCGAGGCCGTCGGCCCCACCGGGAATATTCTCGCCTTCGTCTCGTGGCGCGATTCGCCCTATGAACAGACGCTGGGTCATGATGCGCCGCCCGCCGCCATCGCCCAAAGCTGGCCTGCGTTCGACCCCGACCATGCGCCCGCCTACCCCGGCTTTGGCGCGATCAACGAATTTATCCGAACCTATCCGGGGTGTCGGCGCAGCGCCCATCCCGACGCATCGATGGCGGCGATCGGGCCCGATGCGGCGTGGCTGGTGGCGCCGCACGAGATGGGCGCCGCTTATGGCCCCCGCTCGCCGATCGCGCGTTTTCTCGCCCACGCAGGAAAAATCCTGTCGATCGGCGCCGGGCCCGATGCAGTCACCGCGCTCCATTATGCCGAAGCGGTGGCGCGGATCGAGGGCAAGCGCCGCGTCACTTATTCGATGCCCTTACTGCGCGAAGGCAAGCGCGTCTGGGTCACCACGTCCGACTGGGATTCGAACGGCATCCTCGACGAATATGCCGCGCCCGACGGCCCCGACGCGGTCGAACGGATCGCCCGCGACTATCTCGCCCGCACCAGGGTTGCGCAAGGCCCGGTCGGCGGCGCGCAATCCCGGCTGATCGACGCGGCCGATATCGTTTCCTTCGGCATCGAATGGCTCGAGGCGCGCCACGCCGCGCCAGCGGCGGCAGCGCTGAAGCCGAAACAACGCCGCGACTGA</t>
  </si>
  <si>
    <t>aac(3)-VIIa</t>
  </si>
  <si>
    <t>aac3-VIIa</t>
  </si>
  <si>
    <t>M22999</t>
  </si>
  <si>
    <t>ATGGACGAACTCGCCTTGCTCAAGCGCTCCGACGGCCCGGTCACCCGGACCCGCCTCGCCCGGGACCTGACCGCGCTCGGCCTCGGCGACGGGGACACCGTGATGTTCCATACGCGGATGTCCGCCGTCGGCTACGTGGCAGGCGGCCCGGAGACGGTCATCGGAGCCCTCCGCGACGTCGTGGGAGAGCGGGGAACCCTGATGGTGACCTGCGGCTGGAACGACGCCCCGCCGTACGACTTCACCGACTGGCCGCAGACCTGGCAGGACGCCCGTCGGGCGGAGCACCCGGCGTACGACCCCGTGCTGAGCGAGGCTGACCACAACAACGGGCGCCTCCCGGAAGCGCTGCGCCGCCGGCCCGGAGCCGTCCGCAGCCGTCACCCCGACGCGAGCTTCGCGGCGCTCGGCGCGGCGGCCACCGCGTTGACGGCCGACCATCCGTGGGACGACCCGCACGGCCCTGACAGCCCGCTGGCGCGGCTGGTCGCGATGGGCGGCCGGGTGCTGCTGCTGGGCGCCCCGCTGGAGGCGCTCACGCTCCTGCACCACGCCGAGGCGCTGGCCGACGCGCCCGGTAAGCGGTTCGTGGACTACGAGCAGCCGATCCTCGTCGACGGGGAGCGGGTCTGGCGGCGGTTCCACGACATCGACTCGGAGGACGGGGCGTTCGACTACTCCGCCCTCGTGCCCGAGGGAACGGAAGCGTTCGAGATCATCGGACGGGACATGCGTGCCGCGGGCATCGGCCGCAGGGGAACGGTCGGGGCGGCCGACAGCCATCTCTTCGAAGCCCGTGACGTGGTCGACTTCGGTGTGGCCTGGATGGAGGAGAAGCTGGGCCGGGAAAGGGGGCCCGGCGGATGA</t>
  </si>
  <si>
    <t>aac(3)-VIIIa</t>
  </si>
  <si>
    <t>aac3-VIIIa</t>
  </si>
  <si>
    <t>M55426</t>
  </si>
  <si>
    <t>GTGGACGAGAAGGAACTGATCGAGCGCGCCGGCGGCCCCGTCACCCGCGGCCGGCTCGTGCGCGACCTCGAGGCACTCGGCGTCGGCGCCGGCGACACCGTCATGGTGCACACCCGCATGTCGGCGATCGGCTACGTCGTGGGCGGCCCGCAGACCGTGATCGACGCCGTCCGCGACGCCGTCGGCGCCGACGGCACCCTCATGGCCTACTGCGGCTGGAACGACGCCCCGCCCTACGACCTCGCCGAGTGGCCCCCCGCGTGGCGGGAGGCCGCACGAGCCGAGTGGCCCGCCTACGACCCGCTGCTCAGCGAGGCCGACCGGGGCAACGGCCGGGTCCCCGAGGCCCTGCGCCACCAGCCCGGCGCGGTCCGCAGCCGGCACCCCGACGCGAGCTTCGTCGCGGTCGGGCCGGCCGCCCACCCGCTCATGGACGACCACCCCTGGGACGACCCGCACGGACCGGACAGCCCGCTCGCCCGGCTCGCCGGGGCCGGCGGACGGGTACTGCTGCTCGGCGCCCCGCTGGACACCCTGACGCTGCTGCACCACGCGGAGGCACGGGCCGAGGCCCCCGGCAAGCGGTTCGTCGCGTACGAGCAGCCCGTGACCGTCGGCGGGCGACGGGTCTGGCGGCGCTTCCGCGACGTCGACACCAGCCGAGGCGTTCCCTACGGGCGGGTGGTGCCCGAGGGGGTCGTGCCGTTCACCGTCATCGCCCAGGACATGCTCGCAGCCGGGATCGGCCGGACCGGCCGGGTCGCCGCCGCCCCCGTCCACCTCTTCGAGGCCGCCGACGTGGTCCGCTTCGGCGTCGAGTGGATCGAGAGCCGGATGGGGGGCGCGGCCGGCGGGGCGTGA</t>
  </si>
  <si>
    <t xml:space="preserve">aac(3)-IXa </t>
  </si>
  <si>
    <t>aac3-IXa</t>
  </si>
  <si>
    <t>M55427</t>
  </si>
  <si>
    <t>ATGGAAGAGATGAGCTTACTCAATCACTCCGGCGGTCCCGTTACCCGAAGCCGGATCAAGCATGACCTTGCTGATCTCGGTCTCAAAGACGGAGACGTGGTGATTTTCCACACCCGCATGTCTGCCATCGGGTACGTGGCTGGCGGAACGCAGACAATCATCGGCGCACTCCTCGACGTTGTGGGAGCCCGTGGAACCCTTATGGTGCCCTGTGGCTGGAACAACGCGCCTCCATATGACTTCCTCGATTGGCCACGGGACTGGCAGGACGCCCTGCGAGCAGAGCATCCCGCGTACGACCCGGACCTCAGTGAGGCGGACTACAATAATGGTCGTCTCCCAGAAGCGCTGCCGCGCTGGCCTGGCGCGATCCGAAGTCGGCACCCCGACGCCAGTTTCGCAGCCCTGGGGCCGGCTGCAGCCGAACTGATGGCAGAGCATCCGTGGGACCATCCTCACGGACCCGACACCCCGCTAGCACGGCTGATCGCCCATAGCGGCCGAGTCTTGTTACTTGGCGCTCCATTGGACACCATGACGCTGTTGCATCACGCTGAGGCGTTGGCCGACGTCCGCAGCAAACGGTTCGTGACCTACGAACAACCGATCCTCGTTAACGGCCAGCGGGTGTGGCGACAATTCCGCGATATCGACTCTGAGGAAGGAGCGTTTGACTACTCGACGGTGCGCCGAGGGGTGGAGCCGTTCGAGGCCATTGCACGGGACATGCTCTCGGCAGGAATCGGTCGTCAGGGCAGGGTCGGCGCCGCGGATAGCTACCTGTTTGACGCCGGGCCTGTCTTCAATTTTGCGATCAACTGGATCGAGGCCAAGCTGAAGAGATAG</t>
  </si>
  <si>
    <t>aac(2')-Ia</t>
  </si>
  <si>
    <t>aac2_prime-Ia</t>
  </si>
  <si>
    <t>L06156</t>
  </si>
  <si>
    <t>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t>
  </si>
  <si>
    <t xml:space="preserve">putative aac(2') </t>
  </si>
  <si>
    <t>putativeaac2_prime</t>
  </si>
  <si>
    <t>AM743169</t>
  </si>
  <si>
    <t>ATGGGCCTGGACACACATTCATTCGACGAAGATAGGGCAATGCGCGTTCAGGTATGCCGCTGGCAAAGCGTAGCGCCGCAACACCGTCAGCAGGCGGTGGATCTGCTCCGCCAGGCTTTCCCGGACATGCAGGGCGAGGGCTACGCCATCCCGGGGCCGGTCGCTCTGGTCCTGGCGATGGGAGGTGATCACGTTGTCGCACATCTCGCGCTGTACGAACGCAACGTACTGCTGGACGGCGAGCCGGAACGCATGGGCTTGATTGGCGGCGTGGTGGTGCGTGCCGACGTTCGCCGGCAGGGCGTTGCCTCGCGGTTGATTGAAGCGGCCCATGCAGAGCTGCGCCGGCACGGTATCGATTTCGCCGTGCTGTTCGCCCTGGATCATCGGCACTATGCCTCTGTGGGCTATGTGCCGATGCAGAACGAGACCTGCTTCATTGAAGACGGCCACGTACGCAGGTTCGTCTACCGCGGCGGCATGGTGGCCACGCTGGGAGCGCGCCGCTGGGCCACGGCCTTGCTCGATCTGCAGGGCGAAACGGTCTGA</t>
  </si>
  <si>
    <t>aac(6')-Ia</t>
  </si>
  <si>
    <t>aac6_prime-Ia</t>
  </si>
  <si>
    <t>M18967, AF047479</t>
  </si>
  <si>
    <t>ATGAATTATCAAATTGTGAATATTGCGGAATGCAGCAATTATCAGTTAGAAGCAGCAAATATACTAACAGAAGCGTTCAATGATCTTGGTAACAATTCATGGCCAGATATGACGAGTGCAACAAAAGAAGTAAAAGAATGTATTGAGAGTCCAAACCTTTGTTTCGGTCTGCTAATAAATAACTCCTTAGTTGGCTGGATAGGCTTAAGGCCAATGTACAAGGAAACCTGGGAATTGCATCCATTGGTTGTCAGACCAGATTATCAAAATAAAGGTATTGGCAAGATCCTGCTTAAGGAATTAGAAAACAGAGCTAGAGAGCAAGGTATTATTGGAATCGCTTTAGGAACAGATGATGAATACTATAGAACAAGTCTCTCTTTAATAACTATAACAGAAGATAATATATTTGATTCAATAAAAAATATTAAAAATATTAATAAACATCCATATGAGTTTTATCAGAAGAATGGTTATTATATTGTTGGAATAATTCCAAATGCCAATGGTAAAAACAAACCAGATATTTGGATGTGGAAAAGTTTAATCAAAGAGTAA</t>
  </si>
  <si>
    <t>aac(6')-Ib_a</t>
  </si>
  <si>
    <t>aac6_prime-Ib_a</t>
  </si>
  <si>
    <t>M21682,AF479774</t>
  </si>
  <si>
    <t>ATGAGTATTCAACATTTCC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TGTTGCCTAA</t>
  </si>
  <si>
    <t>aac(6')-Ib_c</t>
  </si>
  <si>
    <t>aac6_prime-Ib_c</t>
  </si>
  <si>
    <t>M23634</t>
  </si>
  <si>
    <t>ATGAGTATTCAACATTTCCAAAG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GTTTGCCTAA</t>
  </si>
  <si>
    <t>aac(6')-Ib'</t>
  </si>
  <si>
    <t>aac6_prime-Ib_prime</t>
  </si>
  <si>
    <t>L25617</t>
  </si>
  <si>
    <t>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</si>
  <si>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aac(6')-Ic</t>
  </si>
  <si>
    <t>aac6_prime-Ic</t>
  </si>
  <si>
    <t>M94066</t>
  </si>
  <si>
    <t>ATGATCGTCATCTGCGACCACGACAACCTCGACGCCTGGCTGGCGCTGCGCACCGCGCTGTGGCCCTCCGGCTCGCCTGAAGATCACCGCGCGGAAATGCGCGAGATATTGGCTTCGCCGCACCACACCGCGTTTATGGCGCGGGGGCTGGACGGCGCTTTCGTTGCCTTTGCCGAGGTCGCGCTGCGCTACGATTACGTCAACGGCTGCGAATCGTCGCCGGTGGCGTTTTTGGAAGGAATTTATACCGCCGAACGCGCCCGCCGCCAGGGCTGGGCCGCGCGCCTGATCGCGCAGGTGCAGGAGTGGGCGAAGCAACAGGGGTGCAGCGAGCTGGCGTCGGATACCGATATCGCCAATCTGGACTCCCAGCGCCTGCATGCGGCGCTGGGCTTTGCCGAAACGGAGCGAGTAGTGTTTTACCGCAAAACGCTGGGCTGA</t>
  </si>
  <si>
    <t>aac(6')-Ie</t>
  </si>
  <si>
    <t>aac6_prime-Ie</t>
  </si>
  <si>
    <t>GU565967, M13771, AP003367</t>
  </si>
  <si>
    <t>ATGAATATAGTTGAAAATGAAATATGTATAAGAACTTTAATAGATGATGATTTTCCTTTGATGTTAAAATGGTTAACTGATGAAAGAGTATTAGAATTTTATGGTGGTAGAGATAAAAAATATACATTAGAATCATTAAAAAAACATTATACAGAGCCTTGGGAAGATGAAGTTTTTAGAGTAATTATTGAATATAACAATGTTCCTATTGGATATGGACAAATATATAAAATGTATGATGAGTTATATACTGATTATCATTATCCAAAAACTGATGAGATAGTCTATGGTATGGATCAATTTATAGGAGAGCCAAATTATTGGAGTAAAGGAATTGGTACAAGATATATTAAATTGATTTTTGAATTTTTGAAAAAAGAAAGAAATGCTAATGCAGTTATTTTAGACCCTCATAAAAATAATCCAAGAGCAATAAGGGCATACCAAAAATCTGGTTTTAGAATTATTGAAGATTTGCCAGAACATGAATTACACGAGGGCAAAAAAGAAGATTGTTATTTAATGGAATATAGATATGATGATAATGCCACAAATGTTAAGGCAATGAAATATTTAATTGAGCATTACTTTGATAATTTCAAAGTAGATAGTATTGAAATAATCGGTAGTGGTTATGATAGTGTGGCATATTTAGTTAATAATGAATACATTTTTAAAACAAAATTTAGTACTAATAAGAAAAAAGGTTATGCAAAAGAAAAAGCAATATATAATTTTTTAAATACAAATTTAGAAACTAATGTAAAAATTCCTAATATTGAATATTCGTATATTAGTGATGAATTATCTATACTAGGTTATAAAGAAATTAAAGGAACTTTTTTAACACCAGAAATTTATTCTACTATGTCAGAAGAAGAACAAAATTTGTTAAAACGAGATATTGCCAGTTTTTTAAGACAAATGCACGGTTTAGATTATACAGATATTAGTGAATGTACTATTGATAATAAACAAAATGTATTAGAAGAGTATATATTGTTGCGTGAAACTATTTATAATGATTTAACTGATATAGAAAAAGATTATATAGAAAGTTTTATGGAAAGACTAAATGCAACAACAGTTTTTGAGGGTAAAAAGTGTTTATGCCATAATGATTTTAGTTGTAATCATCTATTGTTAGATGGCAATAATAGATTAACTGGAATAATTGATTTTGGAGATTCTGGAATTATAGATGAATATTGTGATTTTATATACTTACTTGAAGATAGTGAAGAAGAAATAGGAACAAATTTTGGAGAAGATATATTAAGAATGTATGGAAATATAGATATTGAGAAAGCAAAAGAATATCAAGATATAGTTGAAGAATATTATCCTATTGAAACTATTGTTTATGGAATTAAAAATATTAAACAGGAATTTATCGAAAATGGTAGAAAAGAAATTTATAAAAGGACTTATAAAGATTGA</t>
  </si>
  <si>
    <t>aac(6')-If</t>
  </si>
  <si>
    <t>aac6_prime-If</t>
  </si>
  <si>
    <t>X55353</t>
  </si>
  <si>
    <t>ATGGATGAAGCTTCTTTGAGCATGTGGGTTGGGCTTCGAAGTCAGCTATGGCCAGACCATAGCTATGAAGATCATATTCTGGATAGCCAACACATTTTATCTTGTCCCGATAAATATGTTTCATTCCTGGCAATAAATAACCAGAGTCAGGCAATAGCGTTTGCCGATGCCGCGGTTCGCCATGATTATGTGAATGGTTGTGAAAGCAGTCCGGTGGTTTATCTTGAAGGGATTTTTGTTATTCCGGAGCAGAGAGGCCATGGCGTTGCCAAACTACTGGTTGCAGCCGTACAGGATTGGGGAGTGGCGAAAGGTTGCACCGAGATGGCAAGCGATGCGGCTTTAGATAACCATATATCCTATCAAATGCATCAGGCTTTAGGCTTTGAAGAAACCGAACGCGTGGTATTTTTCAGAAAAAGAATAGCTGGTTAA</t>
  </si>
  <si>
    <t>aac(6')-Ig</t>
  </si>
  <si>
    <t>aac6_prime-Ig</t>
  </si>
  <si>
    <t>L09246</t>
  </si>
  <si>
    <t>ATGAATATTAAACCTGCATCAGAAGCTTCACTCAAAGATTGGTTAGAATTAAGAAATAAATTGTGGAGTGATTCGGAAGCTTCTCATTTACAAGAGATGCATCAATTATTAGCCGAAAAATATGCCCTACAATTATTGGCCTATTCCGATCACCAAGCTATTGCGATGTTAGAAGCCTCAATTCGGTTTGAATATGTGAATGGGACTGAGACTTCTCCTGTGGGTTTTTTGGAAGGTATTTACGTACTTCCGGCACATCGTCGCTCGGGCGTTGCAACGATGCTTATTCGACAGGCCGAAGTGTGGGCAAAACAATTTTCTTGCACTGAATTTGCATCTGATGCTGCATTGGACAATGTAATTAGTCATGCTATGCATCGTTCATTAGGTTTTCAAGAAACTGAAAAAGTCGTTTATTTTAGTAAAAAAATAGATTAA</t>
  </si>
  <si>
    <t>aac(6')-Ih</t>
  </si>
  <si>
    <t>aac6_prime-Ih</t>
  </si>
  <si>
    <t>L29044</t>
  </si>
  <si>
    <t>ATGAATATTATGCCGATATCTGAATCACAATTATCAGATTGGTTAGCATTAAGATGCTTACTTTGGCCTGATCATGAAGATGTGCATTTACAGGAAATGCGCCAACTGATCACACAGGCACATCGTTTACAATTATTGGCTTATACCGACACCCAACAAGCAATTGCCATGTTGGAAGCTTCAATTCGGTATGAATATGTGAATGGCACACAAACATCGCCTGTGGCTTTTTTGGAAGGGATTTTTGTATTGCCTGAATATCGTCGTTCAGGTATCGCAACGGGGTTGGTTCAACAAGTGGAAATTTGGGCGAAACAGTTTGCATGTACAGAGTTTGCTTCGGATGCAGCGTTGGATAATCAGATCAGCCACGCCATGCATCAAGCACTCGGTTTTCATGAAACTGAACGTGTGGTGTATTTTAAGAAAAATATCGGCTAA</t>
  </si>
  <si>
    <t>aac(6')-Ii</t>
  </si>
  <si>
    <t>aac6_prime-Ii</t>
  </si>
  <si>
    <t>L12710</t>
  </si>
  <si>
    <t>ATGATAATCAGTGAATTTGACCGTAATAATCCAGTATTGAAAGATCAGCTTTCTGATTTACTGAGACTGACTTGGCCGGAAGAATATGGAGACAGCTCGGCAGAAGAAGTAGAAGAAATGATGAATCCAGAACGAATCGCGGTAGCAGCGGTAGACCAAGATGAGTTAGTAGGATTTATTGGTGCAATCCCTCAATACGGTATCACAGGTTGGGAATTGCATCCATTAGTTGTAGAAAGCTCCCGACGAAAGAACCAAATAGGTACTCGATTAGTCAATTACTTAGAAAAAGAAGTAGCTTCCAGAGGAGGAATCACGATTTATTTAGGTACGGATGATTTAGACCATGGAACAACGTTAAGTCAAACGGACCTGTATGTGCATACATTTGATAAAGTGGCTTCCATCCAGAACCTTCGTGAACATCCGTATGAATTCTATGAAAAATTAGGTTATAAAATCGTAGGTGTCTTACCAAATGCAAATGGCTGGGACAAACCGGATATTTGGATGGCAAAAACGATTATTCCTCGACCAGATTCTCAATAA</t>
  </si>
  <si>
    <t>aac(6')-Ij</t>
  </si>
  <si>
    <t>aac6_prime-Ij</t>
  </si>
  <si>
    <t>L29045</t>
  </si>
  <si>
    <t>ATGAATATTATGCCTGTATCTGAATCCCTGATGGCAGATTGGTTAGGATTGAGAAAACTGCTCTGGCCTGATCATGACGAGGCACATTTACAGGAAATGCAGCGGCTACTTCAACAGACACAAAGCTTACAGCTACTCGCATATTCAGATACTCAACAAGCGATTGCCATGCTAGAAGCATCGATTCGATATGAATATGTAAATGGCACGCAAACTTCACCAGTTGCATTTCTTGAAGGGATTTATGTCCTTCCTGATTATCGGCGTTCAGGCATCGCAACACATCTGGTTCAACAAGTAGAAGCGTGGGCAAAACCGTTTGGATGTATTGAATTTGCCTCGGATGCAGCCCTCGATAATCGTATTAGCCATGCGATGCATCAGGCGCTTGGTTTTCATGAAACTGAACGTGTGGTTTATTTCAAGAAACACATTGGCTGA</t>
  </si>
  <si>
    <t>aac(6')-Ik</t>
  </si>
  <si>
    <t>aac6_prime-Ik</t>
  </si>
  <si>
    <t>L29510</t>
  </si>
  <si>
    <t>ATGAATATTAAACCAGCATCAGAAGCTTCACTCAAAGATTGGTTAAAACTAAGAATAAAGCTTTGGAATGATCTTGAAGAATCACATTTGCAAGAGATGCATCAGTTATTGGCTGAAAAGCATGCATTACAATTATTAGTCTATTCGGATGATCACGCGGTTGGCATGCTAGAAGCATCTATTCGGTATGAATATGTAAACGGGACAGAGACTTCTCCCGTGGCATTTCTAGAAGGCATTTATGTACTTCCAGAATATCGTCGCTTAGGTGTAGCAACTTTACTTGTTCGTCAGGTTGAGGCGTGGGCAAAACAATTTTCTTGTACTGAGTTTGCATCTGATGCGGCATTGGACAATGTCATTAGTCATGCAATGCATCGTGCATTGGGTTTTCAAGAAACTGAAAGAGTTGTTTATTTTAGTAAAAAAATAGATTAA</t>
  </si>
  <si>
    <t>aac(6')-Ip</t>
  </si>
  <si>
    <t>aac6_prime-Ip</t>
  </si>
  <si>
    <t>Z54241</t>
  </si>
  <si>
    <t>ATGCTTAAGAAAAGCTTTCTTGATGCTGGAAATGAATCATGGGGAGATATTAAAAATGCTATTGAAGAAGTTGAAGAATGTATAGAACATCCAAATATATGCTTGGGAATATGTCTGGATGATAAACTGATTGGATGGACCGGATTAAGGCCGATGTACGATAAGACCTGGGAACTTCATCCCATGGTTATAAAAACTGAATATCAAGGCAAGGGTTTTGGGAAAGTACTACTAAGAGAACTAGAGACGAGAGCGAAGAGTAGGGGAATTATCGGAATAGCTCTTGGAACTGATGACGAATATCAGAAAACTAGTTTGTCTATGATTGATATAAACGAACGAAATATCTTCGATGAAATCGGGAATATAAAGAACGTTAATAATCATCCATATGAGTTTTATAAGAAATGTGGTTATATGATCGTTGGAATAATCCCTAATGCTAATGGAAAAAGAAAACCAGATATATGGATGTGGCAGATATTAGCTAGGAAGAACAGCCCAACAATCGCTTCAACCTGA</t>
  </si>
  <si>
    <t>aac(6')-Iq</t>
  </si>
  <si>
    <t>aac6_prime-Iq</t>
  </si>
  <si>
    <t>AF047556</t>
  </si>
  <si>
    <t>TTGGACTATTCAATATGCGATATAGCGGAATCAAATGAATTAATCCTTGAAGCAGCAAAAATACTTAGGAAAAGCTTTCTTGATGCTGGAAATGAATCATGGGTAGATATCAAAAAGGCTATTGAAGAAGTTGAGGATTGTATAGAACACCCAAATCTATGCTTGGGAATATGTCTGGATGATAAACTGATTGGCTGGACCGGATTAAGGCCGATGTACGATAAGACCTGGGAACTTCATCCCATGGTTATAAAAACTGAGTATCAATGCAGGGGTATTGGGAAAGTCTTAATAAAAGAACTAGAGAAGAGAGCGAAGGGTAGGGGAATTATCGGAATAGCTCTTGGAACTGATGATGAATATCAGAAAACTAGTTTGTCTATGATTGATATAAACGAACGAAACATCTTCGATGAAATCGGGAACATAAAGAACGTTACTAATCATCCATATGAGTTTTATAAGAAATGTGGTTATATGATCGTTGGAATAATCCCTAATGCTAATGGAAAAAGAAAACCAGATATTTGGATGTGGAAAGATATTAGCTAG</t>
  </si>
  <si>
    <t>aac(6')-Im</t>
  </si>
  <si>
    <t>aac6_prime-Im</t>
  </si>
  <si>
    <t>AF337947</t>
  </si>
  <si>
    <t>ATGTTGGAAAAAAAGCGAGTTTCCTTTCGCCCGATGAATGAGGATGATTTAGTTCTAATGTTAAAATGGCTGACAGATGACCGTGTTCTTGAATTCTACGACGGTAGAGATAAAAAACATACACAGAAAACGATTCGTGAGCATTATACAGAGCAATGGGCGGATGAGATTTATCGAGTCATCATTGAATATGATACAATTCCTATCGGTTACGCACAAATATATAGAATTCAGGGGGAACTTTTCGACGAATATAATTACCATGAGACGGAAGAAAAGATTTATGCGATGGACCAATTTATCGGTGAGCCGGAATATTGGAATATGGGAATCGGTGCAGAATATTGCAGAGTAGTATGCCAATATCTACGAACGGAAATGGATGCCGATGCGGTGATTCTTGACCCACGAAAAAATAATCTACGAGCAGTACGAGCATATCAGAAGGCAGGATTTAAAATAATTAAGGAACTTCCCGAACATGAGCTACACGAGGGGAAAAAGGAAGATTGTGTGCTGATGGAATGGAGAGTGTAA</t>
  </si>
  <si>
    <t>aac(6')-Il</t>
  </si>
  <si>
    <t>aac6_prime-Il</t>
  </si>
  <si>
    <t>U13880</t>
  </si>
  <si>
    <t>ATGGATAGTTCGCCGCTCGTCAGGCCTGTTGAAACTACCGATTCGGCCAGTTGGCTAAGCATGCGCTGTGAGCTGTGGCCAGATGGCACATGTCAAGAGCACCAGTCAGAGATCGCAGAATTTCTGTCCGGAAAAGTCGCCCGGCCTGCTGCTGTCCTCATTGCTGTAGCACCCGACGGAGAAGCACTAGGGTTTGCCGAGCTTTCGATCCGCCCGTATGCGGAGGAGTGCTACTCCGGCAACGTTGCGTTCTTGGAGGGTTGGTACGTTGTGCCAAGTGCGCGGCGTCAGGGCGTAGGTGTAGCTCTGGTAAAAGCCGCCGAGCATTGGGCTCGTGGTCGCGGATGCACCGAATTCGCCTCCGACACTCAACTTACCAACAGCGCAAGCACCTCGGCGCACCTGGCGGCTGGATTCACGGAGGTTGCTCAAGTACGCTGCTTCCGGAAACCGTTGTGA</t>
  </si>
  <si>
    <t>aac(6')-Ir</t>
  </si>
  <si>
    <t>aac6_prime-Ir</t>
  </si>
  <si>
    <t>AF031326</t>
  </si>
  <si>
    <t>ATGAAAATCATGCCTGTAAGCGAGCCGTTCTTGGCCGACTGGCTGCAATTAAGAATATTACTCTGGCCTGATCATGAAGACGCGCATTTACTGGAAATGCGGCAGTTACTCGAACAACCACATACCCTGCAATTATTAAGCTATAACGATCAGCAGCAAGCAGTTGCGATGCTGGAAGCGTCGATTCGATATGAATATGTGAATGGCCAGCAAAGCTCACCGGTGGCTTTTCTGGAAGGTATTTATGTGTTGCCAGAATATCGACGTTTAGGTGTTGCTAGCACGTTGGTACAGCAGGTAGAACACTGGGCCAAGCAGTTTGCATGTACCGAATTTGCTTCAGATGCTGCGCTGGATAATACGATCAGTCATGCCATGCATCGCGCACTGGGCTTTCAGGAAACCGAGTGTGTGGTTTATTTTAAGAAAAACATCAGTTGA</t>
  </si>
  <si>
    <t>aac(6')-Is</t>
  </si>
  <si>
    <t>aac6_prime-Is</t>
  </si>
  <si>
    <t>AF031327</t>
  </si>
  <si>
    <t>ATGAATATTATGCCGATATCTGAATCACAATTATCAGATTGGCTAGCATTAAGAAGCTTACTCTGGCCTGATCATGAAGATGCGCATTTATTGGAAATGCGCCACGTACTTAAACAAACCGATACTTTACAGTTATTGGTGTATTCGGAAACGCAACTTGCGATAGCAATGTTGGAAGCATCGATCCGACATGAATATGTGAATGGTACACAAACCTCACCCGTGGCTTTTCTTGAAGGGATTTATGTATTGCCTGAATATCGACGTTCAGGCATTGCGACCCAGTTGGTTCAGTGCGTAGAGGAATGGGCGAAACAATTTGCATGTACAGAGTTCGCTTCAGATGCAGCGCTTGAAAATACGATCAGTCATGCAATGCATCGGGCTTTGGGTTTTCATGAAACTGAACGCGTGGTGTACTTTAAGAAAAATATCGGCTAA</t>
  </si>
  <si>
    <t>aac(6')-Isa</t>
  </si>
  <si>
    <t>aac6_prime-Isa</t>
  </si>
  <si>
    <t>AB116646</t>
  </si>
  <si>
    <t>ATGGAGCTGCGCGGGGACGACGTCGTACTGCGACCGGTGGCCGACGGCGAGGGCGAGGTGCTCGACCGGATCGTGCGGGAGCCGGAGGTGGCGGCGTGGTGGTCGCCCCCGGAGGACTTCGCGGGCATGCTCGCCATCGTCTTCGAGGGCGAGGTCGTCGGAGCGATCCAGTTCTACGAGGAGACCGACCCCGAATTCCACCACGCCGGCATCGACGTCTTCCTGACGGCACGCCACCAGGGGAAGGGGCTGGGCACCGACGCGGTGCGCACGCTGGCCCGGTGGCTGGTGGCGGAACGCGGCCACCACCGGCTGACCATCGACCCCGCCGCCGCCAACACCGCGGCGATCCGCAGCTACCGCAAGGTCGGGTTCCGGCCGGTGGGCATCATGCGGGCGTACGGGCGCGACCACCGGACGGGACGCTGGCAGGACGCGCTGCTCATGGACCTGCTCGCCGACGAACTGACCTGA</t>
  </si>
  <si>
    <t>aac(6')-It</t>
  </si>
  <si>
    <t>aac6_prime-It</t>
  </si>
  <si>
    <t>AF031328</t>
  </si>
  <si>
    <t>ATGCATATTATGCCGATAACTGAATCACAATTATCAGATTGGCTAGTATTGAGATGCTTACTCTGGCCTGATCATGAAGATGCAGATTTACAGGAAATGCGCCAACTGATCACACAGGCACATTGCTTACAATTATTGGCTTATACCAACACCCAAAAAGCAATTGGCATGTTGGAAGCTTCGATTCGATATGAATATGTGAATGGTACGCAAACCTCACCCGTGGCTTTTCTTGAAGGGATTTATGTATTACCTGAATATCGCCGTTCAGGTATCGCAACAGGTTTGGTTCAGCATGTCGAAATCTGGGCTAAACAGTTTGCATGTACAGAGTTTGCTTCAGACGCAACGCTGGACAATCAGATCAGCCATGCAATGCATCGAGCGCTCGGTTTTCATGAAACTGAACGTGTGGTGTATTTTAAGAAAAATATCGGCTAA</t>
  </si>
  <si>
    <t>aac(6')-Iu</t>
  </si>
  <si>
    <t>aac6_prime-Iu</t>
  </si>
  <si>
    <t>AF031329</t>
  </si>
  <si>
    <t>ATGAATATTTTGCCGATATCTGAATCACAATTATCAGATTGGCTAGCATTAAGAAGCTTACTCTGGCCTGATCATGAAGAAGCACATTTACAGGAAATGCGCCAACTACTTAAACAAACCGATACTTTACAGTTATTGGCGTATTCGGAAACGCAACATGCGATAGCAATGTTGGAAGCATCGATTCGGCATGAATATGTGAATGGTACGCAAACCTCACCCGTGGCTTTTCTTGAAGGGATTTATGTATTGCCTGAATATCGACGTTCAGGCATCGCGACCCAGTTGGTTCAGTGCGTAGAGGAATGGGCGAAACAATTTGCATGTACTGAGTTTGCTTCAGATGCAGCGCTTGACAATACGATTAGCCATGCAATGCATCGAGCACTGGGTTTTCATGAAACTGAACGCGTGGTTTATTTTAAGAAAAATATCAGCTAA</t>
  </si>
  <si>
    <t>aac(6')-Iv</t>
  </si>
  <si>
    <t>aac6_prime-Iv</t>
  </si>
  <si>
    <t>AF031330</t>
  </si>
  <si>
    <t>ATGAAGATTATGCCGATATCTGAATCACAATTATCAGATTGGCTAGTATTGAGATGCTTACTCTGGCCTGATCATGAGGAACAGCATTTACAGGAAATGCGTCAACTGATCACACAGGCACATTGCTTACAATTATTGGCTTATACCGACACCCAACAAGCAATTGCCATGCTGGAAGCTTCAATTCGATATGAATATGTGAATGGCACACAGACATCACCTGTGGCTTTTCTTGAAGGGATTTATGTATTGCCTGAATATCGCCGTTCAGGTATCGCAACGGGTTTGGTTCAGCATGTCGAAATCTGGGCCAAACAGTTTTCATGCACAGAGTTTGCCTCAGATGCAGCGCTGGATAATCAGATCACCCATGCAATGCATCAAGCACTCGGTTTTCAAGAAACTGAACGTGTGGTGTATTTTAAGAAAAATATTGGCTAA</t>
  </si>
  <si>
    <t>aac(6')-Iw</t>
  </si>
  <si>
    <t>aac6_prime-Iw</t>
  </si>
  <si>
    <t>AF031331</t>
  </si>
  <si>
    <t>ATGAAAATTATGCCTATATCTGAAGCATTATTGGCAGATTGGTTACAATTAAGAATTTTGCTGTGGCCTGATCATGAAGATGCGCATTTATTGGAAATGCGTCAGTTACTTACACGAACAGATAGTTTGCAGTTATTGGCATATTCAGAAACGCAACAGCCGATTGCGATGTTAGAAGCATCCATTCGACATGAATATGTGAACGGTACACAAACCTCACCTGTGGCGTTTCTGGAAGGGATTTATGTCCTGCCTGAGCACCGACGTTCAGGTATTGCCACTCAATTGGTTCAACAAGTAGAACAATGGGCAAAACAATATGCATGTACTGAATTTGCTTCAGATGCAGCAATTGATAATACCATCAGTCATGCAATGCATCAGGCTTTAGGTTTTCATGAAACTGAACGCGTGGTTTATTTCAAGAAAAATATCAGTTAA</t>
  </si>
  <si>
    <t>aac(6')-Ix</t>
  </si>
  <si>
    <t>aac6_prime-Ix</t>
  </si>
  <si>
    <t>AF031332</t>
  </si>
  <si>
    <t>ATGAATATTATGCCGATATCTGAATCACAATTATCAGATTGGCTAGCATTAAGAAGCTTACTCTGGCCTGATCATGACGATGCGCATTTATTGGAAATGCATCAGCTACTTAAACAAACAGATACTTTACAATTATTGGCTTATACCGATAGCCAACAAGCAGTTGCAATGTTAGAAGCATCGATTCGGCATGAATATGTGAATGGTACGCAAACCTCACCTGTGGCTTTTCTGGAAGGGATTTATATCTTACCTGAATATCGACGTTCAGGCATTGCGACCCAGTTAGTTCAGTACGTAGAGGAGTGGGCGAAACAATTTGCATGTACTGAGTTCGCTTCAGATGCAGCGATTGACAATACGATTAGCCATGCAATGCATCGAGCACTGGGTTTTCATGAAACTGAACGTGTGGTGTATTTTAAGAAAAATATCGGCTAA</t>
  </si>
  <si>
    <t>aac(6')-Iy</t>
  </si>
  <si>
    <t>aac6_prime-Iy</t>
  </si>
  <si>
    <t>AF144881</t>
  </si>
  <si>
    <t>ATGGACATCAGGCAAATGAACAAAACCCATCTGGAGCACTGGCGCGGATTGCGAAAACAGCTCTGGCCTGGTCACCCGGATGACGCCCATCTGGCGGACGGCGAAGAAATTCTGCAAGCCGATCATCTGGCATCATTTATTGCGATGGCAGACGGGGTGGCGATTGGCTTTGCGGATGCCTCAATCCGCCACGATTATGTCAATGGCTGTGACAGTTCGCCCGTGGTTTTCCTTGAAGGTATTTTTGTTCTCCCCTCATTCCGTCAACGCGGCGTAGCGAAACAATTGATTGCAGCGGTGCAACGATGGGGAACGAATAAAGGGTGTCGGGAAATGGCCTCCGATACCTCGCCGGAAAATACAATTTCCCAGAAAGTTCATCAGGCGTTAGGATTTGAGGAAACAGAGCGCGTCATTTTCTACCGAAAGCGTTGTTGA</t>
  </si>
  <si>
    <t>aac(6')-Iz</t>
  </si>
  <si>
    <t>aac6_prime-Iz</t>
  </si>
  <si>
    <t>AF140221</t>
  </si>
  <si>
    <t>GTGATCGCCAGCGCGCCCACGATCCGCCAGGCCACGCCGGCCGATGCGGCTGCATGGGCGCAGTTGCGTCTCGGCCTGTGGCCTGATGCCGATGATCCGCTGGAGGAGCTGACGCAGTCGCTGGCAGATGCCGAAGGTGCTGTGTTCTTGGCCTGTGCCGCGGATGGCGAGACGGTTGGTTTCGCTGAAGTGCGCCTGCGCCATGACTACGTGAACGGTACCGAGTCTTCGCCGGTGGGGTTCCTGGAGGGCTGGTACGTGCAGCCGCAGTGGCAAGGCAGCGGCGTCGGCCGCGCCCTGCTGGCGGCGGTGCAGGCGTGGACGCGCGATGCGGGCTGCCGCGAACTGGCTTCGGACAGTCGCGTGGAAGACGTGCAGGCTCACGCCGCGCATCGGGCCTGCGGCTTCGAAGAGACCGAACGGGTCGTCTATTTCCGCATGCCGCTGGAGCCATCGGCGTGA</t>
  </si>
  <si>
    <t>aac(6')-Iaa</t>
  </si>
  <si>
    <t>aac6_prime-Iaa</t>
  </si>
  <si>
    <t>NC_003197</t>
  </si>
  <si>
    <t>ATGGACATCAGGCAAATGAACAGAACCCATCTGGATCACTGGCGCGGATTGCGAAAACAGCTCTGGCCTGGTCACCCGGATGACGCCCATCTGGCGGACGGCGAAGAAATTCTGCAAGCCGATCATCTGGCATCATTTATTGCGATGGCAGACGGGGTGGCGATTGGCTTTGCGGATGCCTCAATCCGCCACGATTATGTCAATGGCTGTGACAGTTCGCCCGTGGTTTTCCTTGAAGGTATTTTTGTTCTCCCCTCATTCCGTCAACGCGGCGTAGCGAAACAATTGATTGCAGCGGTGCAACGATGGGGAACGAATAAAGGGTGTCGGGAAATGGCCTCCGATACCTCGCCGGAAAATACAATTTCCCAGAAAGTTCATCAGGCGTTAGGATTTGAGGAAACAGAGCGCGTCATTTTCTACCGAAAGCGTTGTTGA</t>
  </si>
  <si>
    <t>aac(6')-Iad</t>
  </si>
  <si>
    <t>aac6_prime-Iad</t>
  </si>
  <si>
    <t>AB119105</t>
  </si>
  <si>
    <t>ATGATTAGAAAAGCAACTGTCCAAGATCCACCATTATTAGCTCGTCTAGCAATGAATGTATGGAAAGAAAGCAGTTTAAAAGAATTAGTAGCAGAATTCGAGCAGATGACTAAAAGTAATGATGCTGTGGCATTTATACTATTTATAGAGGATCAAGCTGTCGGGTTTGCTCAATGTCAATTGCGTCATGATTATGTTGAAGGGACGAATACGAGTCCTGTAGGCTATTTAGAAGGTATATTTGTCGAGAAAGAATTTCGTCACAGAGGATACGCGAGCGAACTATTGTTAAAATGCGAAGATTGGGTGAAAACAAAAGGCTGCCTTCAATTTGCTAGTGATTGTGAATTAGATAATATTGATAGCTTGGCTTTTCATCTCAAAGTAGGTTTTACTGAAGCAAATCGAATGATTTGTTTTACAAAGCAACTTTAA</t>
  </si>
  <si>
    <t>aac(6')-Iae</t>
  </si>
  <si>
    <t>aac6_prime-Iae</t>
  </si>
  <si>
    <t>AB104852</t>
  </si>
  <si>
    <t>ATGAAATACAACATTGTTAATATTAAAGATTCTGAAAAGTATATAACGCAAGCTGCAGAAATTCTATTTGATGTATTTTCACACATAAATTTCGATTCTTGGCCGTCACTCCAAAAGGCTACAGAAACTGTAATAGAATGTATTAGCGCCGAAAACATTTGTATTGGCATTTTAATAAACGATGAATTGTGTGGTTGGGTTGGATTAAGAGAAATGTATAAAAAAACTTGGGAACTACATCCAATGGTTATTAAGAAAAAACATCAAAATAAGGGATTTGGTAAAATACTAATTTTTGAAACAGAAAAGAAAGCGAAAGAAAGAAATTTAGAAGGAATTGTACTTGGAACAGACGATGAAACATTTAGAACTACATTATCAATGTCAGAATTAAATAATGAAAATATATTCCATGAAATTAAAAATATAAAAAATCTAAAAAATCATCCATTTGAATTTTATGAAAAATGTGGTTACAGTATTATTGGTGTGATTCCTAATGCAAATGGGAAAAATAAACCTGATATATTAATGTGGAAAAATATAATGTAA</t>
  </si>
  <si>
    <t>aac(6')-Iaf</t>
  </si>
  <si>
    <t>aac6_prime-Iaf</t>
  </si>
  <si>
    <t>AB462903</t>
  </si>
  <si>
    <t>TTGGACTATTCAATATGCGATATAGCTGAATCAAATGAATTAATCCTTGAAGCAGCAAAGATTCTTAAGAAAAGCTTTCTTGATGTTGGAAATGAATCATGGGGAGATATTAAAAAAGCTATTGAAGAAGTTGAAGAATGTATAGAACATCCAAATATATGCTTGGGAATATGTCTGGATGATAAACTGATTGGCTGGACCGGATTAAGGCCGATGTACGATAAGACCTGGGAACTTCATCCCATGGTTATAAAAACTGAATATCAAGGCAAGGATTTTGGGAAAGTACTACTAAGAGAACTAGAGACGAGAGCGAAGGGTAGGGGAATTATCGGAATAGCTCTTGGAACTGATGATGAATATCAGAAAACTAGTTTGTCTATGATTGATATAAACGAACGAAATATCTTCGATGAAATCGAGAATATAAAGAACATTAATAATCATCCATATGAGTTTTATAAGAAATGTGGTTATATGATCGTTGGAATAATCCCTAATGCTAATGGAAAAAGGAAACCAGATATATGGATGTGGAAAGATATTAGCTAG</t>
  </si>
  <si>
    <t>aac(6')-Iai</t>
  </si>
  <si>
    <t>aac6_prime-Iai</t>
  </si>
  <si>
    <t>EU886977</t>
  </si>
  <si>
    <t>ATGAAATACACTATTATTGATATTAAAGATTCAGAAACGTACATTACTCAAGCTGCAGAAATATTATTTGATGTATTTTCAGAAATAAGCCCAGAATCATGGCCAACACTCCAAAAAGCAAAAGAAGATGTTATTGAATGTATAGAAGGTGAAAACATTTGCATTGGCATTATAATAAATAAAGAATTAATTGGATGGATTGGATTAAGAGAAATGTATAAAAAAACATGGGAATTACATCCTATGGTTATCAAGAAAACACATCATAATATGGGATTTGGAAAAATACTAATTAATGAAATAGAAAAAAAAGCAAGAGAAAGAAATTTAGAAGGTATTGTACTTGGAACAGATGATGAAACATATAGAACTTCATTATCAATGATTGAATTAAATAATGAAAATATTTTGCAAGAAATAAAGAATATTAGAAATTTAGAAAATCATCCTTATGAATTTTATAAAAAATGTGGATATTGTATTATTGGTGTAATTCCAAACGCAAATGGGAAGAATAAGCCAGATATATTAATGTGGAAAAATATTATGGAAGAAAATTGCGGCTAA</t>
  </si>
  <si>
    <t>aac(6')-Ib3</t>
  </si>
  <si>
    <t>aac6_prime-Ib3</t>
  </si>
  <si>
    <t>X60321</t>
  </si>
  <si>
    <t>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</si>
  <si>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aac(6')-Ib4</t>
  </si>
  <si>
    <t>aac6_prime-Ib4</t>
  </si>
  <si>
    <t>S49888</t>
  </si>
  <si>
    <t>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</si>
  <si>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aac(6')-Ib8</t>
  </si>
  <si>
    <t>aac6_prime-Ib8</t>
  </si>
  <si>
    <t>Y11947</t>
  </si>
  <si>
    <t>CTGTTCGGTTCGTAAACTGTAATGCAAGTAGCGTATGCGCTCACGCAACTGGTCCAGAACCTTGACCGAACGCAGCGGTGGTAACGGCGCAGTGGCGGTTTTCATGGCTTGTTATGACTGTTTTTTTGTACAGTCTATGCCTCGGGCATCCAAGCAGCAAGCGCGTTACGCCGTGGGTCGATGTTTGATGTTATGGAGCAGCAACGATGTTACGCAGCAGGGCAGTCGCCCTAAAACAAAGTTAGGCCGCATGAAAACAAAGTTAGGCATCACAAAGTACAGCATCGTGACCAACAGCAC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GGCTGGTTCGAGCTCTGGTTGAGTTGCTGTTCAATGATCCCGAGGTCACCAAGATCCAAACGGACCCGTCGCCGAGCAACTTGCGAGCGATCCGTAGCTACGAGAAAGCGGGGTTTGAGAGGCAAGGTACCGTAACCACCCCAGATGGTCCAGCCGTGTACATGGTTCAAACACGCCAGGCATTCGAGCGAACACGCAGTGATGCCTAACCCTTCCATCGAGGACGTCCACGGGCTGGCGCCTTGGCCGCCCCTCATGTCAAACGTTAGACATCATGAGGGTAGCGGTGACCATCGAAATTTCGAACCAACTATCAGAGGTGCTAAGCGTCATTGAGCGCCATCTGGAATCAACGTTGCTGGCCGTGCA</t>
  </si>
  <si>
    <t>aac(6')-Ib9</t>
  </si>
  <si>
    <t>aac6_prime-Ib9</t>
  </si>
  <si>
    <t>ATGTTACGCAGCAGCAGTCGCCCT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</si>
  <si>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aac(6')-Ib11</t>
  </si>
  <si>
    <t>aac6_prime-Ib11</t>
  </si>
  <si>
    <t>AY136758</t>
  </si>
  <si>
    <t>ATGAAAAACACAATACATAT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T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</si>
  <si>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aac(6')-29a</t>
  </si>
  <si>
    <t>aac6_prime-29a</t>
  </si>
  <si>
    <t>AF263519</t>
  </si>
  <si>
    <t>GTTTCGATCTTACCTGTGAAAGAACAAGACGCTGCCGACTGGCTAGCGCTGCGGAATCTTCTTTGGCTCGCGGATGATCACGCCTCGGAGATTGAGCAGTACTTCTCTGGTGGACTTGAGGGGCTTGTAGAAGTGCTCATCGCCCGTGATGCTACCGGCGCGGCTGTTGGGCATGTCGAACTCTCGATAAGACATGACTTGGAAGAACTCCAAGGAATCAAGACCGGCTACATCGAAGGCCTTTATGTGGCCCCAAGCCATCGATCAACAGACCTTGTGAGGCGTTTCTTGCGTGAGTCCGAGAAGTGGGCCCTAGAACAAGGGTGCAGCGCATTTGCCTCAGACAGAAGTGATCGGGTCATCACGCACCGCAAGTTCGCAGGCAGCGCCGTCTAA</t>
  </si>
  <si>
    <t>aac(6')-29b</t>
  </si>
  <si>
    <t>aac6_prime-29b</t>
  </si>
  <si>
    <t>AF263520</t>
  </si>
  <si>
    <t>aac(6')-31</t>
  </si>
  <si>
    <t>aac6_prime-31</t>
  </si>
  <si>
    <t>AM283490</t>
  </si>
  <si>
    <t>ATGACCACTACCATTAGCTTCGTCACGCTGCGCCTCATGACCGAGCACGACCTTCCGATGCTCCATGACTGGCTAAATCGGCCTCACATCGTTGAGTGGTGGGGCGGAGAAGAAACACGTCCAACACTTGCTGAAGTGCTGGAGCAATACCTACCAAGCGCCCTGGCGAAAGAGTCCGTCACTCCCTACATCGCAATGCTGGATGAAGAACCGATTGGGTACGCTCAGTCGTACATTGCACTCGGAAGCGGTGACGGATGGTGGGAAGACGAAACCGATCCAGGAGTACGCGGAATAGACCAGTCTCTGGCGAATCCATCGCAGCTGGGCAAGGGCTTGGGAACCAAGCTCGTTTGCGCGCTCGTTGAGATGCTGTTCAAAGACGCTGAGGTAACCAAGATCCAAACGGACCCGTCGCCGAACAACTTACGCGCAATCCGGTGCTACGAGAAGGCGGGTTTTGTGGCGCAAAGAACCATAAACACCCCAGATGGACCGGCCGTATACATGGTTCAAACACGTCAGGCGTTCGAGCAGGCGCGCAGTGCTGTCTAA</t>
  </si>
  <si>
    <t>aac(6')-32</t>
  </si>
  <si>
    <t>aac6_prime-32</t>
  </si>
  <si>
    <t>EF614235</t>
  </si>
  <si>
    <t>ATGTCCCCGAGCAAAACACCCGTTACCTTGCGCCTCATGACCGAGCGCGACCTACCGATGCTGCATGCATGGCTGAACCGGCCGCACATTGTCGAGTGGTGGGGTGGAGAAGAAGAACGCCCGACTCTTCATGAAGTGGTCAAACACTACCTGCCGAGGGTTTTGGCAGAAGAAGCCGTCACACCATACATCGCGATGTTGGGCGACGAACCCATCGGCTACGCTCAGTCATACGTCGCACTCGGAAGCGGTGATGGATGGTGGGAGGATGAAACCGACCCAGGCGTACGAGGGATAGACCAATTCCTGTCGAACCATACACAGTTGAACCAGGGCCTAGGTACAAAGCTCGTCCAGGCACTCGTTGAACTGCTGTTCTCAGATCCTACCGTGACGAAGATCCAAACCGACCCGGCGCCAAACAACCATCGAGCGATTCGCTGCTACGAGAAAGCTGGCTTTGTTCAGCAAAACGTCATCACCACACCAGACGGCCCAGCCGTCTACATGGTTCAAACCAGGCAGGCCTTCGAGCGTGTGCGCAGTGCTGCCTAA</t>
  </si>
  <si>
    <t>aac(6')-33</t>
  </si>
  <si>
    <t>aac6_prime-33</t>
  </si>
  <si>
    <t>GQ337064</t>
  </si>
  <si>
    <t>ATGGCGTATGAGTTCTGCGAAATAGGTGAATCAAACGAATATATTATTCTGGCGGCTAGAATCTTAACGAAATCATTCCTAGATATCGGTAATAATTCCTGGCCTGACATGAAAAGTGCTACTAAAGAAGTTGAAGAATGCATTGAGAAGCCAAACATATGTCTTGGAATACATGAAAATGAAAAATTGCTTGGATGGATTGGCCTTAGGCCCATGTACAAATTAACATGGGAATTACATCCCTTGGTAATAAGTACTCAATATCAGAATAAAGGTATTGGAAGACTTTTAATAAATGAATTAGAAAAAAAAGCAAAGCAAATTGGAATAATTGGAATAGTATTGGGAACTGACGATGAATACTTTAAAACTTCATTATCAGCTGTTGATCTTTACGGCGAAAATATTCTTGATGAGATAAGGACTATTAAAAACATAAAAAATCATCCGTACGAATTCTATCAAAAATGTGGGTATTCCATTGTCGGAGTAATACCCGATGCAAATGGAAAAAGGAAGCCAGATATTTGGATGTGGAAGAAGATAAATGATTAG</t>
  </si>
  <si>
    <t>aac(6')-I30</t>
  </si>
  <si>
    <t>aac6_prime-I30</t>
  </si>
  <si>
    <t>ATGGCATATGCGTTCTGCGAAATTGGAGAATCAAATGAATATATTATTCAGGCAGCTAGAATCTTAACGAAATCATTCCTTGATATTGGAAATGATTCCTGGCCTGATATGAAAAGTGCCACCAAAGAAGTTGAAGAATGTATTGAGAAGCCAAACATATGTCTTGGAATACATGAAAACGAAAAACTACTTGGATGGATTGGTCTTAGGCCCATGTACAAATTAACATGGGAATTACATCCCTTGGTAATAAGTACGCAATATCAGAATAAAGGTATTGGAAGACTTCTAATAAATGAATTGGAAAAACAAGCAAAGCAAAATGGAATAATCGGAATAGTATTGGGAACTGACGATGAATACTTTAAGACTTCATTATCAGATGTGGATCTTTCCGGGAAAAATATACTTGATGAGATAAGGAATATTAAAAATATAAGGAATCATCCGTACGAATTCTATCAACGATGTGGTTATTCCATTGTCGGAGTAATACCCGATGCAAATGGCAAAAGAAAGCCAGATATTTGGATGTGGAAGAAGATTAGTGATTAG</t>
  </si>
  <si>
    <t>aac(6')-Iid</t>
  </si>
  <si>
    <t>aac6_prime-Iid</t>
  </si>
  <si>
    <t>AJ584700</t>
  </si>
  <si>
    <t>ATGATTATCAGTGAGTTTGATCGTGAGAATATTGTCTTGCGAGATCAGCTTGCAGATCTTTTAAGATTGACTTGGCCTGATGAGTATGGAACAGAGCCGATGAAAGAAGTCGAACAGTTGATGGCTCCAGAACGGATTGCTGTATCGGCGATTGAAGGGGAGGAATTGGTCGGTTTTGTTGGAGCGATCCCTCAATATGGCAAAACAGGGTGGGAGTTACATCCTTTGGTAGTAGCAAGCACACATCGCAAACAACAAATCGGGACACGATTGGTTTCCTACCTGGAAAAAGAAGTCGCTTCATATGGTGGCCTGGTCATCTATCTAGGGACAGATGATGTTGAAGGACAAACAAATTTAGTTGAAACGGATTTATTTGAAGATACCTTTGCAAAGTTACAAGAAATCAAAAATATCAATCATCATCCCTATACATTTTATGAGAAACTTGGCTATCAGATCATCGGTGTGATCCCAGATGCGAATGGGTGGAACCAGCCTGATATTTGGTTAGCAAAACGAGTGGCCAAACGAGAGCCAACGGAATAA</t>
  </si>
  <si>
    <t>aac(6')-Iih</t>
  </si>
  <si>
    <t>aac6_prime-Iih</t>
  </si>
  <si>
    <t>AJ584701</t>
  </si>
  <si>
    <t>ATGATTATCAGTGAGTTTGATCGTGATAATTTGGTTTTACGTGACCAATTAGCCGATCTTTTGAGATTGACTTGGCCAGATGAATACGGTGAACAGCCGATGAAAGAAGTAGAGCGACTGCTGGAAGATGAAAGGATCGCCGTCTCTGCAATCGAAGGAGATGAGCTGATTGGTTTTGTCGGTGCGATTCCACAATATGGTCAAACTGGTTGGGAACTGCATCCCTTAGTCGTCGAAAGTATGTACCGTAAGCAACAAGTTGGTACACGCCTAGTGAGTTATCTAGAAAAAGAGATTGCCTCACAAGGAGGAATCGTTGTCTATTTAGGAACTGATGATGTGGAAGGGCAAACAAGCTTGGCGATTGAAGAAGACCTGTTTGAAGATACCTTTGACAAGCTTGAAACGATTCAAAACAGGAAAGATCATCCTTATGAATTCTATGAGAAACTTGGCTATCAGATCGTTGGGGTAATTCCGGATGCGAATGGCTGGAACAAGCCAGATATTTGGATGGCCAAACGAATTGCTAGAAAACATGGAAGTGAATGA</t>
  </si>
  <si>
    <t>aac(6')-Ib-Suzhou</t>
  </si>
  <si>
    <t>aac6_prime-Ib-Suzhou</t>
  </si>
  <si>
    <t>EU085533</t>
  </si>
  <si>
    <t>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TGGATGCCTAA</t>
  </si>
  <si>
    <t>aac(6')-Ib-Hangzhou</t>
  </si>
  <si>
    <t>aac6_prime-Ib-Hangzhou</t>
  </si>
  <si>
    <t>FJ503047</t>
  </si>
  <si>
    <t>ATGACTGAGCATGACCTTGT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</si>
  <si>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aac(6')-sk</t>
  </si>
  <si>
    <t>aac6_prime-sk</t>
  </si>
  <si>
    <t>AB164230</t>
  </si>
  <si>
    <t>ATGCGGGCACATCGGAGCTGCTGCATCCGCAGGCGCGGGCTCGGGCACAATGCAGGAGTGGAACTGAACGGTGAGAAAGTGCTGCTGCGGCCCGTGCTCGACAGCGATGTGAAGAAGCTCGACAAGATCGTCAGAGAACCCGAGGTGGCCGCTTGGTGGTCGACCCCCGATGACTACGAGGAGATGCTCGCCATCACCCTCGACGGCGAGGTCATCGGGGCAGTGCAGTACGAGGAGGAGGAAGACCCCGAGTTCCGCCACGCGGGCATCGACATCTTCCTCACGGCGAGTCGGCACGGCCTCGGCCTCGGCACGGACACCGTCCGCACCGTGGCACGTTGGCTGATCGACGAGCGGGGACACCACCGGATCACCATCGACCCGGCGGTGGCGAACGCGGGCGCGATCCGCAGCTACAGCAAGGTGGGCTTCAAGCCGGTCGGCGTCATGCGGTCATACGCCCGTGACCACACGAGCGGCGTGTGGCAGGACGCCCTGCTGATGGACCTGCTGGCCGAAGAGCTGGTCTGA</t>
  </si>
  <si>
    <t>aac(6')-IIa</t>
  </si>
  <si>
    <t>aac6_prime-IIa</t>
  </si>
  <si>
    <t>M29695</t>
  </si>
  <si>
    <t>ATGTCCGCGAGCACCCCCCCCATAACTCTTCGCCTCATGACCGAGCGCGACCTGCCGATGCTCCATGACTGGCTCAACCGGCCGCACATCGTTGAGTGGTGGGGTGGCGACGAAGAGCGACCGACTCTTGATGAAGTGCTGGAACACTACCTGCCCAGAGCGATGGCGGAAGAGTCCGTAACACCGTACATCGCAATGCTGGGCGAGGAACCGATCGGCTATGCTCAGTCGTACGTCGCGCTCGGAAGCGGTGATGGCTGGTGGGAAGATGAAACTGATCCAGGAGTGCGAGGAATAGACCAGTCTCTGGCTGACCCGACACAGTTGAACAAAGGCCTAGGAACAAGGCTTGTCCGCGCTCTCGTTGAACTACTGTTCTCGGACCCCACCGTGACGAAGATTCAGACCGACCCGACTCCGAACAACCATCGAGCCATACGCTGCTATGAGAAGGCAGGATTCGTGCGGGAGAAGATCATCACCACGCCTGACGGGCCGGCGGTTTACATGGTTCAAACACGACAAGCCTTCGAGAGAAAGCGCGGTGTTGCCTAA</t>
  </si>
  <si>
    <t>aac(6')-IIb</t>
  </si>
  <si>
    <t>aac6_prime-IIb</t>
  </si>
  <si>
    <t>L06163</t>
  </si>
  <si>
    <t>ATGCATCCCGGCGTTGTTACTCTGCGTCCGATGACCGAAGACGACATCGGTATGCTTCACGAATGGTTGAATCGGCCGCACATTGTCGAATGGTGGGGTGGTGAGCGGCCCTCGCTCGAAGAGGTGAAAGAGGACTATCGGCCCAGCGCGTTGGCCGAAGAAGGAGTGACGCCGTACATCGGTTTGCTTGACGGAACTCCATTCGCGTTCGCACAGTCGTACGTTGCGCTCGGGTCGGGTGGTGGATGGTGGGAGGAAGAGACCGATCCTGGTGTCCGCGGAATCGATCAATCAATCGCCGATTCCGGGCTTCTCGGAAGAGGTTACGGCACTCGGCTGGTGCAGGCGCTTGTTGATTTGCTGTTCGCCGACCCGCAGGTATCCAAGGTTCAGACGGACCCCTCCCCGAACAACATGCGCGCGATACGCTGCTATGAGAAGGCAGGCTTCCGGAAGGTCAAGGTCGTTTCAACACCGGATGGGCCGGCCATGTACATGTTGCACGAGCGTCCGTTGGTGAACGGTTTGCGCAGTGCGGCCTAA</t>
  </si>
  <si>
    <t>aac(6')-IIc</t>
  </si>
  <si>
    <t>aac6_prime-IIc</t>
  </si>
  <si>
    <t>NC_012555</t>
  </si>
  <si>
    <t>ATGTCCGCCAACAATGCCGCAATAGTTCTACGAGTCATGGCCGAGAACGATCTGCCAATGCTCCATGCTTGGCTGAACCGCCCCCACATAGTCGAGTGGTGGGGCGGCGAGGATGAACGCCCAACTCTTGACGAAGTCTTAGAACACTATTCGCCCGAAGTTCTGGCAAAGCAAGCTGTAGTGCCTTACATCGCAATGCTAGATGACGAACCCATCGGCTACGCCCAATCCTACATCGCACTTGGAAGTGGCGATGGATGGTGGGAAGACGAAACTGATCCAGGGGTCCGCGGGATTGACCAGTCTTTGGCTAATCCATCACAGTTAAACAAGGGGTTGGGTACAAAGCTCGTACGCTCGCTCGTTGAACTCCTGTTTAGCGACCCGGCCGTAACGAAAATCCAAACCGATCCATCTCCTAGCAACCATCGCGCCATTCGCTGCTACGAGAAGGCCGGGTTCGTTCAAGAAAAAAACATCCTCACACCTGACGGCCCTGCGGTGTACATGGTCCAAACACGCCAGGCGTTCGAAAGCCTGCGCACTGTTCAAAGCTTCAAAATCAAGGGGAAGTGGTCATGA</t>
  </si>
  <si>
    <t>aac(6')-Ib-cr</t>
  </si>
  <si>
    <t>aac6_prime-Ib-cr</t>
  </si>
  <si>
    <t>DQ303918</t>
  </si>
  <si>
    <t>ATGAGCAACGCA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CGGTGGGAAGAAGAAACCGATCCAGGAGTACGCGGAATAGACCAGTTACTGGCGAATGCATCACAACTGGGCAAAGGCTTGGGAACCAAGCTGGTTCGAGCTCTGGTTGAGTTGCTGTTCAATGATCCCGAGGTCACCAAGATCCAAACGGACCCGTCGCCGAGCAACTTGCGAGCGATCCGATGCTACGAGAAAGCGGGGTTTGAGAGGCAAGGTACCGTAACCACCCCATATGGTCCAGCCGTGTACATGGTTCAAACACGCCAGGCATTCGAGCGAACACGCAGTGATGCCTAA</t>
  </si>
  <si>
    <t>aminoglycosides and quinolones</t>
  </si>
  <si>
    <t>ant-aac</t>
  </si>
  <si>
    <t>ant(3'')-II-aac(6')-IId</t>
  </si>
  <si>
    <t>ant3_prime_prime-II-aac6_prime-IId</t>
  </si>
  <si>
    <t>AF453998</t>
  </si>
  <si>
    <t>ATGAGTAACGCAGTACCCGCCGAGATTTCGGTACAGCTATCACTGGCTCTCAACGCCATCGAGCGTCATCTGGAATCAACGTTGCTGGCCGTGCATTTGTACGGCTCTGCACTGGACGGTGGCCTGAAGCCATACAGTGATATTGATTTGCTGGTTACTGTGGCTGCACAGCTCGATGAGACTGTCCGACAAGCCCTGGTCGTAGATCTCTTGGAAATTTCTGCCTCCCCTGGCCAAAGTGAGGCTCTCCGCGCCTTGGAAGTTACCATCGTCGTGCATGGTGATGTTGTCCCTTGGCGTTATCCGGCCAGACGGGAACTGCAATTCGGGGAGTGGCAGCGTAAA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TGAGCGTCTGCCAGATCAACATAAGCCCGTACTGCTTGAAGCCCGGCAGGCTTATCTTGGACGAGGAGAAGATTGCTTGGCCTCACGCGCGGATCAGTTGGCGGCGTTCGTTCACTTCGTGAAACATGAAGCCACTAAATTGCTTGGTGCCATGCCAGTGATGTCT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</si>
  <si>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aac(6')-30_aac(6')-Ib'</t>
  </si>
  <si>
    <t>aac6_prime-30_aac6_prime-Ib_prime</t>
  </si>
  <si>
    <t>ATGACATTCCTGATCCGACCCGTAGAACAAAGTGACGCTGAATCTTGGGAGCGCTTACGCAACCTTTTGTGGGAGGGCGACGACCACAAAAGCGAGATCACACAATTCTTCAACGGCGAAGTAGAAGAACCCAATGAAGTGTTGCTTGCCGTAACCGAAGAAAATGATGCAATAGCGCACATCGAGCTATCGTTGAGGTATGACATTGATGGCTTGACGGGCATCAAGACCGGTTACATCGAAGGCCTTTTTGTAGAGGAGCGGCACCGTGCCGCAGGTGTAGTCCTCAAGCTATTGCGAGCCGCAGAGTTCTGGGCAAGAGATCAAGGATGTCTGGCGTTTGCCTCAGACAGGGATGATCGTGTCATCATCTATGCTCGCTACACGGGAGCGCCACCTAACAATTCA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TTGCCTAA</t>
  </si>
  <si>
    <t>aac(3)-Ib_aac(6')-Ib</t>
  </si>
  <si>
    <t>aac3-Ib_aac6_prime-Ib</t>
  </si>
  <si>
    <t>AF355189</t>
  </si>
  <si>
    <t>ATGAGCATCATTGCAACCGTCAAGATCGGCCCTGACGAAATTTCAGCCATGAGGGCTGTGCTCGATCTCTTCGGCAAAGAGTTTGAGGACATTCCAACCTACTCTGATCGCCAGCCGACCAATGAGTATCTTGCCAATCTTCTGCACAGCGAGACGTTCATCGCGCTCGCTGCTTTTGACCGCGGAACAGCAATAGGTGGGCTCGCAGCCTACGTTCTACCCAAGTTCGAGCAAGCGCGAAGCGAGATCTACATTTATGACTTGGCAGTCGCTTCCAGCCATCGAAGGCTAGGAGTCGCAACTGCCCTGATTAGCCACCTGAAGCGTGTGGCGGTTGAACTTGGCGCGTATGTAATCTATGTGCAAGCAGACTACGGTGACGATCCGGCAGTCGCTCTCTACACAAAGCTTGGAGTTCGGGAAGACGTCATGCACTTCGACATTGATCCATTGACCAACAGCAACGATTCCGTCACACTGCGCCTCATGACTGAGCATGACCTTGCGATGCTCTATGAGTGGGTAAATCGATCTCATATCGTCGAGTGGTGGGGCGGAGAAGAAGCACGCCCGACACTTGCTGACGTACAGGAACAGTACTTGCCAAGCGTTTTAGCGCAAGAGTCCGTCACTCCATACATTGCAATGCTGAATGGAGAGCCGATTGGGTATGCCCAGTCGTACGTTGCTCTTGGAG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</si>
  <si>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ant</t>
  </si>
  <si>
    <t>ant(6)-Ia_c</t>
  </si>
  <si>
    <t>ant6-Ia_c</t>
  </si>
  <si>
    <t>NC_012924</t>
  </si>
  <si>
    <t>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CAAAGAGATACTGTTTGCAATCGATCATCTGAACCAGATTCTACGGTTTGAACTACTTAGGATGATGTCGTGGAAGGTTGGGATAAAGACAGAATTTTCATTAAGTGTTGGGAAAAATTATAAGTATATTAACAAATACATTGATGAAGATCTATGGAATAGATTATTATCTACATATCGCATGGATTCCTATGAAAATATTTGGAAGTCATTATTTATATGCCACCAATTGTTCAGGGAAGTGTCCAAAGAGGTAGCAGAACTACTGGGGTTTGATTATCCAGAGTATGGTAAGAACATAACAAGATATACCGAGGACATGTATAAAAAATATGTTGAAAATGACTATTTTTAA</t>
  </si>
  <si>
    <t>ant(6)-Ia_d</t>
  </si>
  <si>
    <t>ant6-Ia_d</t>
  </si>
  <si>
    <t>AB247327</t>
  </si>
  <si>
    <t>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TA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t>
  </si>
  <si>
    <t xml:space="preserve">ant(6)-Ia </t>
  </si>
  <si>
    <t>ant6-Ia</t>
  </si>
  <si>
    <t>NC_013853</t>
  </si>
  <si>
    <t>ATGAGATCAGAAAAAGAAATGATGGATTTAGTACTTTCTTTAGCAGAACAGGATGAACGTATTCGAATTGTGACCCTTGAGGGGTCACGCGCAAATATTAATATACCTAAAGATGAATTTCAGGATTATGATATTACATATTTTGTAAGTGATATAGAACCGTTTATATCTAATGATGACTGGCTTAATCAATTTGGGAATATTATAATGATGCAAAAACCGGAGGATATGGAACTATTCCCGGCTGAAGAGAAAGGCTACTCCTATATAATACTTTTTGATGATTATAATAAAATAGACCTTACCTTATTGCCCCTGGAAGAGTTGGGAAACTACCTGAATGACGATAAATTGATAAAGATTATTCTGGATAAGGATGGAAGGATTCAGCAAGCTGTAGTTCCGACCGACATGGATTATCATATAAGAAAACCCAGTGCCCGGGAATACGATGACTGCTGCAATGAATTCTGGAACACCACTACCTATGTGGTTAAGGGAC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t>
  </si>
  <si>
    <t>aad</t>
  </si>
  <si>
    <t>aadK</t>
  </si>
  <si>
    <t>M26879</t>
  </si>
  <si>
    <t>ATGCGAAGTGAGCAGGAAATGATGGACATTTTTTTGGACTTTGCTTTGAACGATGAGAGAATCCGATTGGTCACTTTGGAAGGGTCACGTACAAACAGAAATATCCCTCCTGACAACTTCCAAGATTATGACATCTCGTATTTTGTAACTGATGTAGAATCTTTTAAAGAAAATGATCAGTGGCTCGAAATCTTTGGGAAGCGCATTATGATGCAAAAACCAGAAGATATGGAGCTTTTTCCTCCCGAATTAGGTAATTGGTTTTCATACATTATTCTTTTTGAGGATGGCAACAAATTAGATCTAACCCTTATTCCAATTCGTGAAGCAGAAGATTATTTTGCTAATAACGATGGTTTGGTTAAGGTATTGCTTGATAAGGATTCGTTCATCAACTATAAAGTGACCCCAAATGATCGCCAATACTGGATAAAAAGGCCGACTGCAAGGGAATTTGATGATTGCTGTAATGAGTTCTGGATGGTTTCGACTTACGTAGTAAAAGGACTAGCAAGAAATGAAATCCTTTTTGCCATTGACCATTTAAATGAAATTGTACGTCCTAATTTATTGAGAATGATGGCCTGGCATATCGCATCTCAGAAAGGGTATTCATTTAGTATGGGGAAGAACTATAAATTTATGAAGCGGTACCTTTCAAATAAAGAATGGGAGGAACTCATGTCTACATATTCTGTGAATGGGTATCAGGAAATGTGGAAGTCTTTATTTACTTGCTATGCATTATTTAGAAAGTATTCAAAAGCTGTATCAGAAGGTCTTGCATATAAGTATCCTGATTACGATGAAGGTATTACTAAGTATACGGAAGGTATTTATTGCTCAGTAAAGTGA</t>
  </si>
  <si>
    <t>aad(6)_b</t>
  </si>
  <si>
    <t>aad6_b</t>
  </si>
  <si>
    <t>ATGAAAATGAGAACAGAGAAACAAATATATGATACTATACTTAATTTTGCTAAAGCAGATGATAGAATTAGGGTGGTTACTTTAGAAGGTTCAAGAACAAATATTAATATTATACCAGATGATTTTCAAGATTATGATATTACTTTTTTTGTCACAGACATGCAGAGTTTTATTAATAGTGATGAGTGGCTTAATGTTTTTGGAGAGAGACTTATTATGCAAAAACCCGAGGATATGGAATTGTTTCCAAAAGAAGAAAAAGGGTATTCATATCTTATGTTATTTTGGGACGGAGTTAAAATAGATTTGACATTATTGCCATTAGAAGTTTTAGATGAATATTTTACTTGGGATAAATTAGTAAAATTATTATTAGATAAGGATAATCGTGTTACTAATATACCAGTACCTACAGATGAAGATTATTATATAGAACATCCGACAGCACGTTCTTTTGATGATTGCTGTAATGAATTTTGGAATACTGTAACATATGTAGTGAAAGGATTATGTCGAAAGGAAATTTTATTTGCAATCGACCATTTAAATAATATTGTGCGTATGGAATTACTGCGAATGATTTCATGGAAGGTTGGAATAGAGCAAGGTTATAGTTTTAGTCTAGGAAAAAACTATAAATTTTTAGAACGATATATTTCACCTGAATTATGGAAGAAAATTCTTGCTACATATAATATGGGGTCATATACAGAAATGTGGAAATCTTTAGAATTATGTATGGGAATTTTTAGAATGGTATCAAAAGAAGTGGCACAATGTTTAAATTATTTATATCCAGATTATGATAAAAATATTAGTAATTATGTTATAAGACAAAAAGAAAAATATCAAAGATAA</t>
  </si>
  <si>
    <t>ant(9)-Ia_a</t>
  </si>
  <si>
    <t>ant9-Ia_a</t>
  </si>
  <si>
    <t>X02588</t>
  </si>
  <si>
    <t>ATGAGCAATTTGATTAACGGAAAAATACCAAATCAAGCGATTCAAACATTAAAAATCGTAAAAGATTTATTTGGAAGTTCAATAGTTGGAGTATATCTATTTGGTTCAGCAGTAAATGGTGGTTTACGCATTAACAGCGATGTAGATGTTCTAGTCGTCGTGAATCATAGTTTACCTCAATTAACTCGAAAAAAACTAACAGAAAGACTAATGACTATATCAGGAAAGATTGGAAATACGGATTCTGTTAGACCACTTGAAGTTACGGTTATAAATAGGAGTGAAGTTGTCCCTTGGCAATATCCTCCAAAAAGAGAATTTATATACGGTGAGTGGCTCAGGGGTGAATTTGAGAATGGACAAATTCAGGAACCAAGCTATGATCCTGATTTGGCTATTGTTTTAGCACAAGCAAGAAAGAATAGTATTTCTCTATTTGGTCCTGATTCTTCAAGTATACTTGTCTCCGTACCTTTGACAGATATTCGAAGAGCAATTAAGGATTCTTTGCCAGAACTAATTGAGGGGATAAAAGGTGATGAGCGTAATGTAATTTTAACCCTAGCTCGAATGTGGCAAACAGTGACTACTGGTGAAATTACCTCGAAAGATGTCGCTGCAGAATGGGCTATACCTCTTTTACCTAAAGAGCATGTAACTTTACTGGATATAGCTAGAAAAGGCTATCGGGGAGAGTGTGATGATAAGTGGGAAGGACTATATTCAAAGGTGAAAGCACTCGTTAAGTATATGAAAAATTCTATAGAAACTTCTCTCAATTAG</t>
  </si>
  <si>
    <t>ant(9)-Ia_b</t>
  </si>
  <si>
    <t>ant9-Ia_b</t>
  </si>
  <si>
    <t>M69221</t>
  </si>
  <si>
    <t>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</t>
  </si>
  <si>
    <t>ant(4')-Ia_b</t>
  </si>
  <si>
    <t>ant4_prime-Ia_b</t>
  </si>
  <si>
    <t>M19465</t>
  </si>
  <si>
    <t>GTGAATGGACCAATAATAATGACTAGAGAAGAAAGAATGAAGATTGTTCATGAAATTAAGGAACGAATATTGGATAAATATGGGGATGATGTTAAGGCTATTGGTGTTTATGGCTCTCTTGGTCGTCAGACTGATGGGCCCTATTCGGATATTGAGATGATGTGTGTCATGTCAACAGAGGAAGCAGAGTTCAGCCATGAATGGACAACCGGTGAGTGGAAGGTGGAAGTGAATTTTGATAGCGAAGAGATTCTACTAGATTATGCATCTCAGGTGGAATCAGATTGGCCG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t>
  </si>
  <si>
    <t>ant(4')-IIa</t>
  </si>
  <si>
    <t>ant4_prime-IIa</t>
  </si>
  <si>
    <t>M98270</t>
  </si>
  <si>
    <t>ATGCACCTCACCATTACCTACTGGATCGATCGTCTGCGAGAAGCGTATCCCCATGCGGTCGCGATTTTGCTGAAGGGAAGCTATGCCCGGGGCGAGGCGAGTGCGTGGAGCGATATCGATTTCGATGTGCTCGTGAGCGACGAGGAAGTGGAGGAGTATCGCACCTGGATCGAGCCTGTGGGCGAGCGGCTGGTGCATATCTCGGTCGCGGTGGAGTGGGTCACCGGGTGGGAGCGCGATTCGGCAGATCCATCGAGTTGGAGTTATGGCCTGCCTACGCAGGAGACCACCCAGCTGCTTTGGGCAGCTGATGAGAATATTCGCCGACGTCTCGATCGACCGTTCAAGGTGCATCCGGCCGCCGAACCAGAGGTGGAAGACACGGTAGAAGCGCTCGGGAAGATCCGGAATGCGATGGTTCGGGGTGACGACCTTGCGGTCTATCAAGCTGCGCAGGTCGTGGGGAAATTGATTCCGACACTCCTGGTTCCCATCAATCCGCCCACGTACGCACGGTTCGCACGCGAGGCGATCGACAGGATTCTCGCCTTCCCGAATGTACCCGAAGGGTTCGCGGCCGATTGGCTGACGTGCATGGGTCTGGTCGATCGGCGGACGCACGATCCACAGCCGACGCGGCCGAACGAATGGTGCGCGGCACGATCTCGCTTCTGCCGGCGGATGCGGACATCGTCGGTGAGGATATCGCGCGGTTGCTGGAAGCAGGATTGGTACTTGCGTATATCGGCCAGAACGTGA</t>
  </si>
  <si>
    <t>ant(4')-IIb</t>
  </si>
  <si>
    <t>ant4_prime-IIb</t>
  </si>
  <si>
    <t>AY114142</t>
  </si>
  <si>
    <t>GTGCAACATACTATCGCCCGTTGGGTTGATCGCCTTCGCGAGGAGTACGCCGATGCCGTCGCGATTCTACTGAAGGGCAGTTACGCCCGGGGCGATGCTGCGACGTGGAGCGATATCGATTTCGATGTATTGGTAAGCACGCAGGATGTGGAGGATTACCGCACCTGGATAGAGCCGGTCGGCGATCGGCTGGTGCATATCTCGGCGGCGGTCGAGTGGGTCACCGGTTGGGAGCGCGATACCGTCGATCCATCCAGTTGGAGTTACGGCCTGCCAACGCAGGAAACCACCCGACTTATGTGGGCGATTAATGACGAGACTCGGCGGCGCATGGATCGTCCTTACAAAACGCATCCGGCCGCCGAACCCGAGGTGGAGAATACCGTTGAGGCGCTAGGCAAAATTCGCAATGCCATTGCTCGCGGCGATGACCTGGGCGTGTATCAATCCGCACAGACCGTGGCAAAGTTAGTGCCGACATTGTTGATCCCCATCAATCCACCGGTGACCGTGTCGCACGCACGGCAGGCGATCGAGGCGATTCTCGCGTTTCCCCGCGTGCCCGTGGGGTTTGCAGCAGATTGGCTCACCTGCCTCGGATTGGTGGAAGAGCGAAGTGCGCGCTCGACCGCCGCAGCGGCCGAGCGCATGGTTCGTGGCGTGCTCGAAATGCTCCCTACCGATCCCGACCTCCTAGGCGAGGATATCGCCCGATTGATGAACGCCGGGTTGCTCGAGAAATACGTGCAGCAGTGA</t>
  </si>
  <si>
    <t>ant(2'')-Ia</t>
  </si>
  <si>
    <t>ant2_prime_prime-Ia</t>
  </si>
  <si>
    <t>X04555</t>
  </si>
  <si>
    <t>ATGCGCTCACGCAACTGGTCCAGAACCTTGACCGAACGCAGCGGTGGTAACGGCGCAGTGGCGGTTTTCATGGCTTGTTATGACTGTTTTTTTGTACAGTCTATGCCTCGGGCATCCAAGCAGCAAGCGCGTTACGCCGTGGGTCGATGTTTGATGTTATGGAGCAGCAACGATGTTACGCAGCAGGGCAGTCGCCCTAAAACAAAGTTAGGCCGCATGGACACAACGCAGGTCACATTGATACACAAAATTCTAGCTGCGGCAGATGAGCGAAATCTGCCGCTCTGGATCGGTGGGGGCTGGGCGATCGATGCACGGCTAGGGCGTGTAACACGCAAGCACGATGATATTGATCTGACGTTTCCCGGCGAGAGGCGCGGCGAGCTCGAGGCAATAGTTGAAATGCTCGGCGGGCGCGTCATGGAGGAGTTGGACTATGGATTCTTAGCGGAGATCGGGGATGAGTTACTTGACTGCGAACCTGCTTGGTGGGCAGACGAAGCGTATGAAATCGCGGAGGCTCCGCAGGGCTCGTGCCCAGAGGCGGCTGAGGGCGTCATCGCCGGGCGGCCAGTCCGTTGTAACAGCTGGGAGGCGATCATCTGGGATTACTTTTACTATGCCGATGAAGTACCACCAGTGGACTGGCCTACAAAGCACATAGAGTCCTACAGGCTCGCATGCACCTCACTCGGGGCGGAAAAGGTTGAGGTCTTGCGTGCCGCTTTCAGGTCGCGATATGCGGCCTAA</t>
  </si>
  <si>
    <t>ant(3'')-Ia</t>
  </si>
  <si>
    <t>ant3_prime_prime-Ia</t>
  </si>
  <si>
    <t>X02340</t>
  </si>
  <si>
    <t>GTGGTAACGGCGCAGTGGCGGTTTTCATGGCTTCTTGTTATGACA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t>
  </si>
  <si>
    <t xml:space="preserve">ant(3'')-1a </t>
  </si>
  <si>
    <t>ant3_prime_prime-1a</t>
  </si>
  <si>
    <t>X12870</t>
  </si>
  <si>
    <t>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t>
  </si>
  <si>
    <t>aadA1b</t>
  </si>
  <si>
    <t>JX646702</t>
  </si>
  <si>
    <t>ATGAGGGAAGCGGTGATCGCCGAAGTATCGACTCAACTATCAGAGGTAGTTGGCGTCATCGAGCGCCATCTCGAACCGACGTTGCTGGCCGTACATTTGTACGGCTCCGCAGTGGATGGCGGCCTGAAGCCACACAGTGATATTGATTTGCTGGTTACGGTGACCGTAAGGCTTGATGAAACAACGCGGCGAGCTTTGATCAACGACCTTTTGGAAACGTCGGCTTCCCCTGGAGAGAGCGAGATTCTCCGCGCTGTAGAAGTCACCATTGTTGTGCACGACGACATCATTCCGTGGCGTTATCCAGCTAAGCGCGAACTGCAGTTTGGAGAATGGCAGCGCAATGACATTCTTGCAGGTATCTTCGAGCCAGCCACGATTGACATTGATCTGGCTATCTTGCTGACAAAAGCAAGAGAACATAGCGTTGCCTTGGTAGGTCCAGCGGCGGAGGAACTCTTTGATCCGGTTCCTGAACAGGATCTATTTGAGGCGCTAAATGAAACCTTAACGCTATGGAACTCGCCGCCCGACTGGGCTGGCGATGAGCGAAATGTAGTGCTTACGTTGTCCCGCATTTGGTACAGCGCAGTAACCGGCAGAATCGCGCCGAAGGATGTCGCTGCCGACTGGGCAATGGAGCGCCTGCCGGCCCAGTATCAGCCCGTCATACTTGAAGCTAGACAGGCTTATCTTGGACAAGAAGAAGATCGCTTGGCCTCGCGCGCAGATCAGTTGGAAGAATTTGTTCACTACGTGAAAGGCGAGATCACCAAGGTAGTCGGCAAATAA</t>
  </si>
  <si>
    <t xml:space="preserve">aadA2 </t>
  </si>
  <si>
    <t>aadA2</t>
  </si>
  <si>
    <t>X68227</t>
  </si>
  <si>
    <t>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GCTTTGTGAAAGGCGAGATCATCAAGTCAGTTGGTAAATGA</t>
  </si>
  <si>
    <t>aadA3</t>
  </si>
  <si>
    <t>AF047479</t>
  </si>
  <si>
    <t>ATGAGGGTAGCG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ACTACGTGAAAGGCGAGATCACCAAGGTAGTCGGCAAATAA</t>
  </si>
  <si>
    <t>aadA4</t>
  </si>
  <si>
    <t>Z50802</t>
  </si>
  <si>
    <t>ATGGGTGAATTCTTTCCTGCACAAATTTCCGAGCAGCTATCCCACGCTCGCGGGGTGATCGAGCGCCATCTGGCTGCAACGCTGGACACAATCCACCTGTTCGGATCTGCGCTCGATGGAGGGTTGAAGCCGGACAGCGACATCGACTTGCTCGTGACCGTCAGCGCCGCACCTAACGATTCGCTCCGGCAGGCACTAATGCTCGACCTGCTAAAAGTCTCATCACCGCCAGGCGATGGCGGACCATGGCGACCGCTGGAGGTGACTGTTGTCGCTCGAAGCGAAGTAGTGCCCTGGCGCTATCCGGCGATACGTGAGCTTCAGTTCGGTGAGTGGCTCCGCCACGACATCCTCTCCGGAACGTTCGAGCCTTCCGTTCTGGATCACGATCTTGCGATTTTGCTGACCAAGGCGAGGCAACACAGCCTTGCTCTGCTAGGTCCATCCGCAGTCACGTTCTTCGAGCCGGTGCCGAACGAGCATTTTTCCAAGGCGCTTTTCGACACGATTGCCCAGTGGAATTCAGAGTCGGATTGGAAGGGTGACGAGCGGAACGTCGTTCTTGCTCTTGCTCGCATTTGGTACAGTGCTTCAACGGGTCTCATTGCTCCTAAGGACGTTGCTGCCGCATGGGTATCGGAGCGTTTGCCTGCCGAGCATCGGCCCATCATTTGCAAGGCACGCGCGGCGTACCTGGGTAGCGAGGACGACGACCTAGCAATGCGCGTCGAAGAGACGGCTGCGTTCGTTCGATATGCCAAAGCAACGATTGAGAGAATCTTGCGTTGA</t>
  </si>
  <si>
    <t>aadA5</t>
  </si>
  <si>
    <t>AF137361</t>
  </si>
  <si>
    <t>ATGGGTGAATTTTTCCCTGCACAAGTTTTCAAGCAGCTGTCCCACGCTCGCGCGGTGATCGAGCGCCATCTGGCTGCGACACTGGACACAATCCACCTGTTCGGATCTGCGATCGATGGAGGGCTGAAGCCGGACAGCGACATAGACTTGCTCGTGACCGTCAGCGCCGCACCTAACGATTCGCTCCGGCAGGCGCTAATGCTCGATTTGCTGAAAGTCTCATCACCGCCAGGCGATGGCGGAACATGGCGACCGCTGGAGCTAACTGTTGTCGCTCGAAGCGAAGTAGTGCCTTGGCGCTATCCGGCGCGGCGTGAGCTTCAGTTCGGTGAGTGGCTCCGCCACGACATCCTTTCCGGAACGTTCGAGCCTGCCGTTCTGGATCACGATCTTGCGATTTTGCTGACCAAGGCGAGGCAACACAGCCTTGCGCTTCTAGGCCCATCCGCAGCCACGTTTTTCGAGCCGGTGCCGAAGGAGCATTTCTCCAAGGCGCTTTTCGACACTATTGCCCAGTGGAATGCAGAGTCGGATTGGAAGGGTGACGAGCGGAACGTCGTTCTTGCTCTTGCTCGCATTTGGTACAGCGCTTCAACTGGTCTCATTGCTCCTAAGGACGTTGCTGCCGCATGGGTATCGGAGCGTTTGCCTGCCGAGCATCGGCCCCTCATCTGCAAGGCACGCGCGGCGTACCTGGGTAGCGAGGACGACGACCTAGCAATGCGCGTCGAAGAGACGGCCGCGTTCGTTCGATATGCCAAAGCAACGATTGAGAGAATCTTGCGTTGA</t>
  </si>
  <si>
    <t>aadA6</t>
  </si>
  <si>
    <t>AM087411</t>
  </si>
  <si>
    <t>ATGAGTAACGCAGTACCCGCCGAGATTTCGGTACAGCTATCACTGGCTCTCAACGCCATCGAGCGTCATCTGGAATCAACGTTGCTGGCCGTGCATTTGTACGGCTCTGCACTGGACGGTGGCCTGAAGCCATACAGTGATATTGATTTGCTGGTTACTGTGGCTGCACGGCTCGATGAGACTGTCCGACAAGCCCTGGTCGTAGATCTCTTGGAAATTTCTGCCTCCCCTGGCCAAAGTGAA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GGAGCGTCTGCCAGATCAACATAAGCCCGTACTGCTTGAAGCCCGGCAGGCTTATCTTGGACAAGGAGAAGATTGCTTGGCCTCACGCGCGGATCAGTTGGCGGCGTTCGTTCACTTCGTGAAACATGAAGCCACTAAATTGCTTAGTGCCATGCCAGTGATGTCTAACAATTCATTCAAGCCGACGCCGCTTCGCGGCGCGGCTTAA</t>
  </si>
  <si>
    <t>aadA7</t>
  </si>
  <si>
    <t>AB114632</t>
  </si>
  <si>
    <t>ATGAGTGAAAAAGTGCCCGCCGAGATTTCGGTGCAACTATCACAAGCACTCAACGGCATCGGGCGCCACTTGGAGTCGACGTTGCTGGCCGTGCATTTGTACGGCTCCGCACTGGATGGCGGATTGAAACCGTACAGTGATATTGATTTGCTGGTGACTGTAGCTGCACCGCTCAATGATGCCGTGCGGCAAGCCCTGCTCGTCGATCTCTTGGAGGTTTCAGCTTCCCCTGGCCAAAACAAGGCACTCCGCGCCTTGGAAGTGACCATCGTCGTGCACAGTGACATCGTACCTTGGCGTTATCCGGCCAGGCGGGAACTGCAGTTCGGAGAGTGGCAGCGCAAAGACATCCTTGCGGGCATCTTCGAGCCCGCCACAACCGATTCTGACTTGGCGATTCTGCTAACAAAGGCAAAGCAACATAGCGTCGTCTTGGCAGGTTCAGCAGCGAAGGATCTCTTCAGCTCAGTCCCAGAAAGCGATCTATTCAAGGCACTGGCCGATACTCTGAAGCTATGGAACTCGCCGCCAGATTGGGCGGGCGATGAGCGGAATGTAGTGCTTACTTTGTCTCGTATCTGGTACACCGCAGCAACCGGCAAGATCGCGCCAAAGGATGTTGCTGCCACTTGGGCAATGGCACGCTTGCCAGCTCAACATCAGCCCATCCTGTTGAATGCCAAGCGGGCTTATCTTGGGCAAGAAGAAGATTATTTGCCCGCTCGTGCGGATCAGGTGGCGGCGCTCATTAAATTCGTGAAGTATGAAGCAGTTAAACTGCTTGGTGCCAGCCAATGA</t>
  </si>
  <si>
    <t>aadA8</t>
  </si>
  <si>
    <t>AY139603</t>
  </si>
  <si>
    <t>ATGAGGGTAGCG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GGCTATCCTGCTTACAAAAGCAAGAGAACATAGCGTTGCCTTGGTAGGTCCGGCAGCGGAGGAATTCTTTGACCCGGTTCCTGAACAGGATCTATTCGAGGCGCTGAGGGAAACCTTGAAGCTATGGAACTCGCAGCCCGACTGGGCCGGCGATGAGCGAAATGTAGTGCTTACGTTGTCCCGCATTTGGTACAGCGCAATAACCGGCAAAATCGCGCCGAAGGATGTCGCTGCCGACTGGGCAATGGAGCGCCTGCCGGCCCAGTATCAGCCCGTCATACTTGAAGCTAGACAGGCTTATCTTGGACAAGAAGAAGATCGCTTGGCCTCGCGCGCAGATCAGTTGGAAGAATTTGTTCACTACGTGAAAGGCGAGATCACCAAGGTAGTCGGCAAATAA</t>
  </si>
  <si>
    <t>aadA9</t>
  </si>
  <si>
    <t>NC_003227</t>
  </si>
  <si>
    <t>ATGAGCAACTCTATACACACCGGAATCTCAAGACAGCTTTCACAGGCACGCGATGTAATTAAACGCCATTTGGCATCAACGCTGAAAGCCATACACTTGTATGGTTCTGCAATTGATGGTGGCCTCAAACCATATAGCGACATTGATCTGCTGGTTACCGTGGATGCACGCTTGGATGAAGCTACCAGACGCTCCCTGATGCTCGATTTCTTGAATATCTCGGCACCACCATGCGAAAGCTCAATACTCCGGCCGCTAGAGGTAACTGTTGTTGCATGCAACGAAGTAGTGCCTTGGCGTTATCCGGCACGACGAGAACTGCAGTTCGGGGAGTGGCTGCGGGAGGATATTCTTGAAGGTGTCTTCGAGCCAGCCGCCTTGGACGCCGACCTTGCAATTCTAATAACGAAAGCTAGGCAACACAGCATCGCTTTAGTAGGTCCAGTGGCTCAAAAAGTCTTCATGCCGGTGCCAGAGCATGACTTTCTCCAGGTGCTTTCCGATACCCTTAAGCTGTGGAATACTCATGAGGATTGGGAAAATGAGGAGCGGAACATCGTACTCACGTTAGCTCGGATCTGGTATAGCACTGAAACTGGAGGAATCGTCCCCAAGGATGTGGCCGCCGAATGGGTTTTAGAGCGCTTGCCAGCTGAGCATAAGCCAATACTGGTTGAGGCGCGGCAAGCCTATCTTGGGCTTTGCAAGGATAGTCTTGCTTTGCGTGCAGATGAGACTTCGGCGTTCATTGGCTATGCAAAGTCTGCGGTCGCTGATTTGCTCGAAAAGCGAAAATCTCAAACTTCGCATATTTGCGATGGCGCCAAGAACGTCTAA</t>
  </si>
  <si>
    <t>aadA10</t>
  </si>
  <si>
    <t>ATGAGAAACACAGTGCCCGCCGAGATTTCGGTACAGTTATCACAGGCACTCAACGTCATCGAGCATCATCTGGGATCGACGTTGCTGGCCATGCATTTGTATGGCTCTGCACTCGACGGTGGCCTGAAGCCATACAGTGACATTGATTTGCTGGTTACTGTGACCGCACGGCTCGATGAGAGTGTGCGGCAAGCTCTGTTCGTCGATCTCTTGGGGGTTTCCGTTTTCCCTGGTCAAAGCAGAGTTCTCCGCGCCTTGGAAGTTACCATTGTCGTGCACAGTGACATCGTTCCTTGGCGCTATCCGGCCAGACGGGAACTGCAATTCGGGGAGTGGCAGCGCAAAGACATTCTTGCGGGCATCTTCGAGCCTGCGACAACCGATGTTGATCTAGCCATTCTGCTAACAAAAGCAAGGCAACATAGCCTTGCCTTGGCCGGTTCGGCTGCGGAAGATTTCTTCAACCCAGTCCCGGAAAGCGATCTGTTCAAGGCACTGGCCGACACCCTGAAACTATGGAACTCACAGCCGGATTGGATAGGTGACGAGCGGAATGTAGTGCTTACTTTGTCTCGTATTTGGTACAGCGCAGCAACCGGCAAGATCGCGCCGAAGGATGTTGCCGCCAACTGGGTAATGGAGCGTTTGCCAGTTCAACATCAGCCCGTGCTGCTTGAAGCCCGGCAGGCTTATCTTGGACAAGGAGAAGATTGCTTGGCTTCGCTCACGGATCAGTTAGAGGCGTTTGTTCACTTCGTGAAGCATGAAGCCACTAAACTGCTTGGTGCCACGCCAATGATGTCTAAAACAAAGTTAGATGCACTAAGCACATAA</t>
  </si>
  <si>
    <t>aadA11_a</t>
  </si>
  <si>
    <t>AJ567827</t>
  </si>
  <si>
    <t>ATGAGGGAAGCGGTGACCGCCGAAATTTCGACTCAACTATCAGAGGTGCTTAGCGTCATCGAGCGCCATCTGGAGTCGACGTTGCTGGCCGTGCATTTGTACGGCTCCGCAGTGGATGGCGGCTTGAAGCCATACAGCGATATTGATTTGCTGGTTACTGTGACCGTAAGGCTTAATGAAGCAACACGGCAAGCTTTGCTCAATGACCTTTTGGAGGCTTCGGCTTTCCCTGGCGAGAGCGAGACTCTCCGCGCTATAGAAGTCACCATTGTCGTGCACGACGACATCATCCCGTGGCGTTATCCAGCTAAGCGCGAACTGCAATTTGGAGAATGGCAGCGTAATGACATTCTTGCGGGTATCTCCGAGCCAGCCATGATCGACGTTGATCTGGCTATCTTGCTTACAAAAGCAAGAGAACATAGCGTTGCCTTGGTAGGTCCAGCTGCGGAGGAACTCTTTGATCCCGTTCCTGAACAGGATCTATTCGAGGCACTGAATGAAACCTTGAAGCTATGGAACTCGCAGCCCGACTGGGCCGGCGATGAGCGAAATGTAGTGCTCACGTTGTCCCGCATTTGGTACACCGAAGTAACCGGCAAAATCGTGCCGAAGGATGTCGCTGCCGACTGGGCAATGGAGCGCCTACCTGCCCAGCATCAGCCCGTCTTACTTGAAGCTAGACAGGCTTATCTTGGACAAAAAGAAGATCGCTTGGCCTCGCGCGCAGATCAGTTGGAAGAATTTGTTCACTTCGTGAAAGGCGAGATCACTAAGGTAGTCGGCAAATGA</t>
  </si>
  <si>
    <t>aadA11_b</t>
  </si>
  <si>
    <t>AY758206</t>
  </si>
  <si>
    <t>ATGAGTAACGCAGTACCCGCCGAGATTTCGGTACAGCTATCACTGGCTCTCAACGCCATCGAGCGTCATCTGGAATCAACGTTGCTGGCCGTGCATTTGTACGGCTCTGCACTGGACGGTGGCCTGAAGCCATACAGTGATATTGATTTGCTGGTTACTGTGGCTGCACAGCTCGATGAGACTGTCCGACAAGCCCTGGTCGTAGATCTCTTGGAAATTTCTGCCTCCCCTGGCCAAAGTGAG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TGAGCGTCTGCCAGATCAACATAAGCCCGTACTGCTTGAAGCCCGGCAGGCTTATCTTGGACAAGGAGAAGATTGCTTGGCCTCACGCGCGGATCAGTTGGCGGCGTTCGTTCACTTCGTGAAACATGAAGCCACTAAATTGCTTGGTGCCATGCCAGTGATGTCTAACAATTCATTCAAGCCGAACCCGCTTCGCGGGTCGGCTTAA</t>
  </si>
  <si>
    <t>aadA12</t>
  </si>
  <si>
    <t>FJ381668</t>
  </si>
  <si>
    <t>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ATAACCGGCAAAATCGCGCCGAAGGATGTCGCTGCCGACTGGGCAATAAAACGCCTACCTGCCCAGTATCAGCCCGTCTTACTTGAAGCTAAGCAAGCTTATCTGGGACAAAAAGAAGATCACTTGGCCTCACGCGCAGATCACTTGGAAGAATTTATTCGCTTTGTGAAAGGCGAGATCATCAAGTCAGTTGGTAAATGA</t>
  </si>
  <si>
    <t>aadA13</t>
  </si>
  <si>
    <t>NC_010643</t>
  </si>
  <si>
    <t>ATGAGGGACTCAGTGACCGCCGAAATTTCGACGCAACTATCCAAGGTGCTTAGTGTTATCGAGCACCATCTGGAACCGACGTTGCTTGCCGTACATTTGTACGGCTCCGCAGTGGATGGCGGCCTGAAGCCATACAGTGATATTGATTTGCTGGTTACTGTGACCGCAAGGCTTGATGACACAACGCGGCGAGCTTTGTTCAACGATCTTTTGGAGGTTTCGGCTTTCCCAGGCGAGAGTGAGATTCTCCGCGCTATAGAAGTCACCATTGTCGTGCACGAAGACATTAGGCCGTGGCGTTATCCAGCCAAGCGCGAACTGCAATTTGGAGAATGGCAGCGTAATGACATTCTTGCGGGTATCTTCGAGCCAGCCACGATCGACATCGATCTGGCTATCTTGCTAACGAAAGCGAGAGAACATAGCGTGGCTTTGGTAGGTCCGGCGGCGGAGGAACTCTTTGATCCAGTTCCTGAACAAGATCTAATCAAGGCGCTGAATGAAACCTTGAAGCTATGGAACTCGCAGCCCGACTGGGCCGGCGATGAGCGAAATGTAGTGCTTACGCTGTCCCGCATTTGGTACAGCGCAGCAACTGGTAAAATCGCGCCGAAGGATGTCGCTGCCGACTGGGCAATGGAACATCTACCTGCCCAGCATAAGTCTGTCTTGCTTGAAGCTAGACAGGCTTATCTTGGGCAAGAGGAAGATCGCTCGGTCTTGCGCGCAGATAAGTTGGAAGAATTTATTCACTTCATGAAAAGCGAGATCACCAAGGTGCTCGGCAATGATGTCTAA</t>
  </si>
  <si>
    <t>aadA15</t>
  </si>
  <si>
    <t>DQ393783</t>
  </si>
  <si>
    <t>ATGAGGGAAGCGGTGATCGCCGAAGTATCGACTCAACTATCAGAGGTAGTTGGCGTCATCGAGCGCCATCTCGAACCGACGTTGCTGGCCGTC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CGGCGATGAGCGAAATGTAGTGCTTACGTTGTCCCGCATTTGGTACAGCGCAATAACCGGCAAAATCGCGCCGAAGGATGTCGCTGCCGACTGGGCAATAAAACGCCTACCTGCCCAGTATCAGCCCGTCTTACTTGAAGCTAAGCAAGCTTATCTGGGACAAAAAGAAGATCACTTGGCCTCACGCGCAGATCACTTGGAAGAATTTATTCGCTTTGTGAAAGGCGAGATCATCAAGTCAGTTGGTAAATGA</t>
  </si>
  <si>
    <t>aadA16</t>
  </si>
  <si>
    <t>EU675686</t>
  </si>
  <si>
    <t>ATGAGCAACGCAGTGCCCGCCGAGATTTCGGTACAGCTATCACAGGCACTCAACGTCATCGAGCGTCATCTGGGATCGACGTTGCTGGCCGTGCATTTGTACGGCTCTGCACTCGACGGTGGCCTGAAGCCATGCAGTGATATTGATTTGCTGGTTACTGTGACTGCACAGCTCGATGAGACTGTGCGGCAGGCTCTGTTCGTAGATTTCCTGGAAGTTTCCGCTTCTCCCGGCCAAAGTGAAGCTCTCCGTGCCTTGGAAGTTACCATCGTCGTGTACGGCGATGTTGCTCCTTGGCGTTATCTAGCCAGACGGGAACTGCAATTCGGGGAGTGGCAGCGCAAGGACATTCTTGCGGGCATCTTCGAGCCCGCGACAACCGATGTTGATCTGGCTATTCTGCTAACTAAAGCAAGGCAACACAGCCTTGCCTTGGCAGGTTCGGCCGCGGAAGATTTCTTCAACTCAGTCCCGGAAAGCGATCTATTCAAAGCACTGGCCGACACCTTGAAACTATGGAACTCACAACCGGATTGGGCAGGCGACGAGCGGAATGTAGTGCTTACTTTGTCTCGCATTTGGTACAGCGCAGCAACCGGCAAGATCGCGCCGAAGGATGTAGCTGCCAACTGGGTAATGGAACGCCTGCCCGTCCAACATCAGCCCGTGCTGCTTGAAGCCCAGCAGGCTTACCTTGGACAAGGGATGGATTGCTTGGCCTCACGCGCTGATCAGTTGACTGCGTTCATTTACTTTGTGAAGCACGAAGCCGCCAGTCTGCTCGGCTCCACGCCAATGATGTCTAACAGTTCATTCAAGCCGACGCCGCTTCGCGGCGCAGCTTAA</t>
  </si>
  <si>
    <t>aadA17</t>
  </si>
  <si>
    <t>FJ460181</t>
  </si>
  <si>
    <t>ATGAGGGTAGCGGTGACCATCGAAATTTCGAACCAACTATCAGAGGTGCTAA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GCTTTGTGAAAGGCGAGATCATCAAGTCAGTTGGTAAATGA</t>
  </si>
  <si>
    <t>aadA21</t>
  </si>
  <si>
    <t>AY171244</t>
  </si>
  <si>
    <t>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CGCGACTGGGCAATGGAGCGCCTGCCGGCCCAGTATCAGCCCGTCATACTTGAAGCTAGACAGGCTTATCTTGGACAAGAAGAAGATCGCTTGGCCTCGCGCGCAGATCAGTTGGAAGAATTTGTCCACTACGTGAAAGGCGAGATCACCAAGGTAGTCGGCAAATAA</t>
  </si>
  <si>
    <t>aadA22</t>
  </si>
  <si>
    <t>AM261837</t>
  </si>
  <si>
    <t>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ATCGGCAAATAA</t>
  </si>
  <si>
    <t>aadA23</t>
  </si>
  <si>
    <t>AJ809407</t>
  </si>
  <si>
    <t>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A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t>
  </si>
  <si>
    <t>aadA24</t>
  </si>
  <si>
    <t>DQ677333</t>
  </si>
  <si>
    <t>GTGACCATCGAAATTTCGAACCAACTATCAGAGGTGCTAAGCGTCATT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CCGCGCAGATCAGTTGGAAGAATTTGTTCACTACGTGAAAGGCGAGATCACCAAGGTAGTCGGCAAATAA</t>
  </si>
  <si>
    <t>aadA25</t>
  </si>
  <si>
    <t>CP003022</t>
  </si>
  <si>
    <t>ATGAGGGAAGCGGTGACCATCGAAATTTCGAACCAACTATCAGAGGTGCTAAGCGTCATTGAGCGCCATCTGGAATCAACGTTGCTGGCCGTGCATTTGTACGGCTCCGCAGTGGATGGCGGCCTGAAGCCATACAGCGATATTGATTTGTTGGTTACTGTGGCCGTAAAGCTTGATGAAACGACGCGGCGAGCATTGCTCAATGATCTTATGGAGGCTTCGGCTTTCCCTGGCGAGAGCGAGACGCTCCGCGCTATAGAAGTCACCCTTGTCGTGCATGACGACATCATCCCGTGGCGTTATCCGGCTAAGCGCGAGCTGCAATTTGGAGAATGGCAGCGCAATGACATTCTTGCGGGTATCTTCGAGCCAGCCATGATCGACATTGATCTGGCTATCTTGCTGACAAAAGCAAGAGAACATAGCGTTGCCTTGGTAGGTCCAGCGGCGGAGGAACTCTTTGATCCGGTTCCTGAACAGGATCTATTTGAGGCGCTAAATGAAACCTTAACGCTATGGAACTCGCCGCCCGACTGGGCTGGCGATGAGCGAAATGTAGTGCTTACGTTGTCCCGCATTTGGTACAGCGCAATAACCGGCAAAATCGCGCCGAAGGATGTCGCTGCCGACTGGGCAATAAAACGCCTACCTGCCCAGTATCAGCCCGTCTTACTTGAAGCTAGACAGGCTTATCTTGGACAAGAAGAAGATCGCTTGGCCTCGCGCGCAGATCAGTTGGAAGAATTTGTTCACTACGTGAAAGGCGAGATCACCAAGGTAGTCGGCAAATAA</t>
  </si>
  <si>
    <t>aadA6_aadA10_a</t>
  </si>
  <si>
    <t>AM087405</t>
  </si>
  <si>
    <t>ATGAGTAACGCAGTACCCGCCGAGATTTCGGTACAGCTATCACTGGCTCTCAACGCCATCGAGCGTCATCTGGAATCAACGTTGCTGGCCGTGCATTTGTACGGCTCTGCACTGGACGGTGGCCTGAAGCCATACAGTGATATTGATTTGCTGGTTACTGTGGCTGCACGGCTCGATGAGACTGTCCGACAAGCCCTGGTCGTAGATCTCTTGGAAATTTCTGCCTCCCCTGGCCAAAGTGAG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GGAGCGTCTGCCAGATCAACATAAGCCCGTACTGCTTGAAGCCCGGCAGGCTTATCTTGGACAAGGAGAAGATTGCTTGGCCTCACGCGCGGATCAGTTGGCGGCGTTCGTTCACTTCGTGAAACATGAAGCCACTAAATTGCTTAGTGCCATGCCAGTGATGTCTAAAACAAAGTTAGATGCACTAAGCACATAA</t>
  </si>
  <si>
    <t>aph</t>
  </si>
  <si>
    <t>aph(4)-Ia</t>
  </si>
  <si>
    <t>aph4-Ia</t>
  </si>
  <si>
    <t>V01499</t>
  </si>
  <si>
    <t>ATGAAAAAGCCTGAACTCACCGCGACGTCTGTCGAGAAGTTTCTGATCGAAAAGTTCGACAGCGTCTCCGACCTGATGCAGCTCTCGGAGGGCGAAGAATCTCGTGCTTTCAGCTTCGATGTAGGAGGGCGTGGATATGTCCTGCGGGTAAATAGCTGCGCCGATGGTTTCTACAAAGATCGTTATGTTTATCGGCACTTTGCATCGGCCGCGCTCCCGATTCCGGAAGTGCTTGACATTGGGGAATTCAGCGAGAGCCTGACCTATTGCATCTCCCGCCGTGCACAGGGTGTCACGTTGCAAGACCTGCCTGAAACCGAACTGCCCGCTGTTCTGCAGCCGGTCGCGGAGGCC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G</t>
  </si>
  <si>
    <t>aph(4)-Ib</t>
  </si>
  <si>
    <t>aph4-Ib</t>
  </si>
  <si>
    <t>X03615</t>
  </si>
  <si>
    <t>GTGACACAAGAATCCCTGTTACTTCTCGACCGTATTGATTCGGATGATTCCTACGCGAGCCTGCGGAACGACCAGGAATTCTGGGAGCCGCTGGCCCGCCGAGCCCTGGAGGAGCTCGGGCTGCCGGTGCCGCCGGTGCTGCGGGTGCCCGGCGAGAGCACCAACCCCGTACTGGTCGGCGAGCCCGACCCGGTGATCAAGCTGTTCGGCGAGCACTGGTGCGGTCCGGAGAGCCTCGCGTCGGAGTCGGAGGCGTACGCGGTCCTGGCGGACGCCCCGGTGCCGGTGCCCCGCCTCCTCGGCCGCGGCGAGCTGCGGCCCGGCACCGGAGCCTGGCCGTGGCCCTACCTGGTGATGAGCCGGATGACCGGCACCACCTGGCGGTCCGCGATGGACGGCACGACCGACCGGAACGCGCTGCTCGCCCTGGCCCGCGAACTCGGCCGGGTGCTCGGCCGGCTGCACAGGGTGCCGCTGACCGGGAACACCGTGCTCACCCCCCATTCCGAGGTCTTCCCGGAACTGCTGCGGGAACGCCGCGCGGCGACCGTCGAGGACCACCGCGGGTGGGGCTACCTCTCGCCCCGGCTGCTGGACCGCCTGGAGGACTGGCTGCCGGACGTGGACACGCTGCTGGCCGGCCGCGAACCCCGGTTCGTCCACGGCGACCTGCACGGGACCAACATCTTCGTGGACCTGGCCGCGACCGAGGTCACCGGGATCGTCGACTTCACCGACGTCTATGCGGGAGACTCCCGCTACAGCCTGGTGCAACTGCATCTCAACGCCTTCCGGGGCGACCGCGAGATCCTGGCCGCGCTGCTCGACGGGGCGCAGTGGAAGCGGACCGAGGACTTCGCCCGCGAACTGCTCGCCTTCACCTTCCTGCACGACTTCGAGGTGTTCGAGGAGACCCCGCTGGATCTCTCCGGCTTCACCGATCCGGAGGAACTGGCGCAGTTCCTCTGGGGGCCGCCGGACACCGCCCCCGGCGCCTGA</t>
  </si>
  <si>
    <t>aph(6)-Ia</t>
  </si>
  <si>
    <t>aph6-Ia</t>
  </si>
  <si>
    <t>Y00459</t>
  </si>
  <si>
    <t>ATGAGTTCGTCGGACCACATCCACGTCCCGGACGGCCTGGCCGAGTCGTACAGCAGAAGCGGTGGCGAGGAAGGGCGCGCCTGGATCGCCGGACTTCCCGCTCTCGTCGCGCGATGCGTCGACCGCTGGGAGCTGAAGAGGGACGGCGGCGTCCGCTCCGGTGAGGCCTCCCTCGTGGTGCCGGTGCTGCGTGCTGACGGCACCCGGGCGGCGCTCAAACTCCAGATGCCCCGGGAAGAGACGACGGCCGCGCTGATCGGCCTGCGAGCCTGGGGCGGGGACGGCATGGTGCGGCTGCTCGACCACGACGAGGAGAGCAGCACGATGCTGCTGGAACGCCTGGACGGTTCGCGGACGCTGGCGTCGGTCGAGGACGACGACGAGGCCATGGGCGTCCTCGCCGGGCTGCTGAACCGGCTGCACTCCGTTCCGGCACCTCCGGGGCTGCGGGGTCTGGGAGAGATCGCCGGCGCCATGGTGGAGGAAGTTCCCTCCGCTGTCGACTCGTTGGCGGATCCGGAGGACCGTAGCCGGTTGCGCGGCTGGGCGTCGGCCGTGGCCGAGCTGGTGGGCGAGCCCGGTGACCGCGTCCTGCACTGGGACCTGCACTACGAGAACGTGCTGGCCGCCGAGCGCGAACCGTGGCTGGCCATCGACCCCGAGCCGCTGGTCGGCGACCCGGGGTTCGACCTGTGGCCGGCCCTGGACACCGGTTGGGAGCGGATCGAGGCCACCGGTGACGCGCGGCGGGTGGTCCGGCGGCGCTTCGACCTGCTGACGGAATCGCTGGAGCTGGACCGCGGGAGGGCGGCCGGGTGGACCCTGGCCCGGCTCCTGCAGAACACCCTGTGGGACATCGAGGACGGGCTGACGGCGATCGCCCCCTCCCAGATCGCCGTGGCCGAAGCGCTGGCGAAGCCCTGA</t>
  </si>
  <si>
    <t>aph(6)-Ib</t>
  </si>
  <si>
    <t>aph6-Ib</t>
  </si>
  <si>
    <t>X05648</t>
  </si>
  <si>
    <t>ATGAGCACGTCAAAACTGGTGGAGATCCCGGAACCCCTGGCGGCGTCGTACGCCCGCGCCTTCGGCGAGGAGGGACAGGCATGGATCGCCGCCCTGCCCGCGCTGGTCGAGGAATTACTGGACCGCTGGGAGCTGACGGCGGACGGCGCCTCCGCGTCGGGCGAGGCCTCCCTCGTGCTGCCGGTGCTGCGCACCGACGGCACCCGCGCCGTCCTCAAGCTCCAGCTGCCCAGGGAGGAGACCTCCGCCGCCATCACCGGACTGCGCACCTGGAACGGGCACGGCGTCGTGCGGCTGCTCGACCACGACCCGCGCAGCAGCACCATGCTCCTGGAGCGGCTGGACGCGTCCCGCACGCTGGCCTCGGTCGAGGACGACGACGCCGCCATGGGCGTACTCGCCGGGCTGCTGGCCCGGCTGGTGTCCGTCCCCGCGCCGCGGGGGCTGCGCGGCCTCGGCGACATCGCCGGCGCCATGCTGGAGGAGGTGCCGCGGGCGGTCGCGGCGCTGGCCGACCCGGCCGACCGGCGGCTGCTGAACGACTGGGCGTCGGCGGTGGCCGAACTGGTCGGCGAACCCGGCGACCGGATGCTGCACTGGGACCTGCACTACGGCAACGTCCTCGCCGCCGAGCGCGAACCCTGGCTCGCCATCGACCCCGAACCGCTCGCCGGTGACCCCGGCTTCGACCTGTGGCCCGCCCTGGACAGCCGGTGGGACGACATCGTCGCACAGCGGGACGTCGTACGCGTCGTGCGACGCCGCTTCGACCTGCTGACCGAGGTCCTCGGCCTGGACCGGGCACGGGCGGCCGGCTGGACGTACGGCAGGCTGCTGCAGAACGCCCTGTGGGACATCGAGGACGGCAGTGCCGCCCTCGACCCCGCCGCCGTCACGCTCGCACAGGCGCTGCGGGGCCACTGA</t>
  </si>
  <si>
    <t>aph(6)-Ic</t>
  </si>
  <si>
    <t>aph6-Ic</t>
  </si>
  <si>
    <t>X01702</t>
  </si>
  <si>
    <t>ATGGAGCGCTGGCGCCTGCTGCGCGACGGCGAGCTGCTCACCACCCACTCGAGCTGGATACTTCCCGTCCGCCAGGGGGACATGCCGGCGATGCTGAAGGTCGCGCGCATTCCCGATGAAGAGGCCGGTTACCGCCTGTTGACCTGGTGGGACGGGCAGGGCGCCGCCCGAGTCTTCGCCTCGGCGGCGGGCGCTCTGCTCATGGAGCGCGCGTCCGGGGCCGGGGACCTTGCACAGATAGCGTGGTCCGGCCAGGACGACGAGGCTTGCAGGATCCTCTGCGACACCGCCGCTCGTCTGCACGCGCCGCGGTCCGGACCGCCGCCCGATCTCCATCCGCTACAGGAATGGTTCCAGCCGCTTTTCCGGTTGGCCGCTGAGCACGCGGCACTTGCGCCCGCCGCCAGCGTAGCGCGCCAACTTCTGGCGGCGCCGCGCGAGGTGTGCCCGCTCCACGGCGACCTGCACCACGAGAACGTGCTCGACTTCGGCGACCGCGGCTGGCTGGCCATCGACCCGCACGGACTGCTCGGCGAGCGCACCTTCGACTATGCCAACATCTTCACGAATCCCGATCTCAGCGACCCCGGTCGCCCGCTTGCGATCCTGCCGGGCAGGCTGGAGGCTCGACTCAGCATTGTGGTCGCGACGACCGGGTTTGAGCCCGAACGGCTTCTTCGCTGGATCATTGCATGGACGGGCTTGTCGGCAGCCTGGTTCATCGGCGACGGCGACGGCGAGGGCGAGGGCGCTGCGATTGATCTGGCCGTAAACGCCATGGCACGCCGGTTGCTTGACTAG</t>
  </si>
  <si>
    <t>aph(6)-Id</t>
  </si>
  <si>
    <t>aph6-Id</t>
  </si>
  <si>
    <t>M28829</t>
  </si>
  <si>
    <t>ATGTTCATGCCGCCTGTTTTTCCTGCTCATTGGCACGTTTCGCAACCTGTTCTCATTGCGGACACCTTTTCCAGCCTCGTTTGGAAAGTTTCATTGCCAGACGGGACTCCTGCAATCGTCAAGGGATTGAAACCTATAGAAGACATTGCTGATGAACTGCGCGGGGCCGACTATCTGGTATGGCGCAATGGGAGGGGAGCAGTCCGGTTGCTCGGTCGTGAGAACAATCTGATGTTGCTCGAATATGCCGGGGAGCGAATGCTCTCTCACATCGTTGCCGAGCACGGCGACTACCAGGCGACCGAAATTGCAGCGGAACTAATGGCGAAGCTGTATGCCGCATCTGAGGAACCCCTGCCTTCTGCCCTTCTCCCGATCCGGGATCGCTTTGCAGCTTTGTTTCAGCGGGCGCGCGATGATCAAAACGCAGGTTGTCAAACTGACTACGTCCACGCGGCGATTATAGCCGATCAAATGATGAGCAATGCCTCGGAACTGCGTGGGCTACATGGCGATCTGCATCATGAAAACATCATGTTCTCCAGTCGCGGCTGGCTGGTGATAGATCCCGTCGGTCTGGTCGGTGAAGTGGGCTTTGGCGCCGCCAATATGTTCTACGATCCGGCTGACAGAGACGACCTTTGTCTCGATCCTAGACGCATTGCACAGATGGCGGACGCATTCTCTCGTGCGCTGGACGTCGATCCGCGTCGCCTGCTCGACCAGGCGTACGCTTATGGGTGCCTTTCCGCAGCTTGGAACGCGGATGGAGAAGAGGAGCAACGCGATCTAGCTATCGCGGCCGCGATCAAGCAGGTGCGACAGACGTCATACTAG</t>
  </si>
  <si>
    <t>aph(9)-Ia</t>
  </si>
  <si>
    <t>aph9-Ia</t>
  </si>
  <si>
    <t>U94857</t>
  </si>
  <si>
    <t>ATGCTAAAACAACCAATTCAAGCTCAACAACTTATCGAACTTTTGAAAGTGCATTATGGAATTGATATTCATACAGCACAATTCATCCAGGGTGGTGCTGATACGAATGCATTTGCATATCAAGCAGATTCAGAATCCAAGTCTTATTTCATAAAGCTAAAATACGGCTATCATGATGAAATTAATTTATCGATAATCCGTCTTTTACATGATTCTGGAATAAAAGAAATTATTTTTCCTATCCATACACTTGAAGCAAAATTATTCCAGCAACTAAAGCATTTTAAAATAATTGCGTATCCATTTATTCATGCGCCCAATGGTTTCACCCAAAATTTAACAGGAAAACAGTGGAAACAGCTTGGAAAAGTATTAAGACAAATTCATGAAACATCAGTTCCCATCTCGATTCAACAACAATTAAGAAAAGAAATATACTCCCCTAAATGGCGTGAAATAGTCAGATCCTTTTATAATCAAATTGAATTTGATAATTCAGATGATAAGCTCACGGCTGCCTTTAAATCTTTTTTTAACCAAAATAGTGCTGCAATTCATCGATTAGTTGATACTTCAGAAAAACTATCTAAAAAAATTCAACCTGATTTAGATAAATACGTACTATGTCATTCTGATATACATGCGGGCAATGTGTTAGTCGGTAATGAAGAGTCGATTTACATTATTGATTGGGATGAGCCTATGTTAGCTCCAAAAGAACGTGATTTGATGTTCATAGGTGGTGGCGTTGGTAATGTATGGAATAAACCCCATGAAATCCAATATTTTTATGAAGGTTATGGTGAAATAAATGTCGATAAAACAATTTTGTCTTATTACAGGCATGAACGAATTGTCGAAGATATCGCAGTATACGGGCAAGACTTGCTTTCACGTAATCAAAACAATCAGTCCAGACTTGAAAGTTTTAAATATTTTAAAGAAATGTTTGATCCAAACAACGTTGTTGAAATAGCTTTTGCTACAGAGCAGTAA</t>
  </si>
  <si>
    <t>aph(3')-Ia</t>
  </si>
  <si>
    <t>aph3_prime-Ia</t>
  </si>
  <si>
    <t>V00359</t>
  </si>
  <si>
    <t>ATGAGCCATATTCAACGGGAAACGTCTTGCTCG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A</t>
  </si>
  <si>
    <t>aph(3')-Ib</t>
  </si>
  <si>
    <t>aph3_prime-Ib</t>
  </si>
  <si>
    <t>M20305</t>
  </si>
  <si>
    <t>GTGAACGATATTGATCGAGAAGAGCCCTGCGCAGCCGCTGCCGTGCCCGAGAGCATGGCGGCTCACGTGATGGGATACAAATGGGCGCGTGATAAGGTTGGTCAGTCCGGCTGCGCGGTCTATCGGCTGCATAGCAAGTCAGGCGGCTCCGACTTGTTTCTGAAGCACGGCAAAGATGCTTTTGCCGACGACGTGACTGATGAAATGGTGAGATTGCGTTGGCTGGCGGGGCACATTTCTGTGCCCTCCGTTGTAAGCTTCGTTCGCACGCCCAATCAGGCATGGCTCCTGACAACAGCAATACATGGAAAAACGGCATATCAAGTGCTGAAATCGGATTTCGGAGCCCGTCTCGTTGTTGTTGACGCATTGGCGGCGTTCATGCGCCGACTGCATGCGATCCCAGTGAGCGAATGCTCCGTTCAACAGTGGACCACGCATGCAGGCTTGCCCGAGCGCGGGAGTATCGAGGCGGGGGTTGTTGATGTCGATGACTTCGATAAGGAGCGCGAAGGGTGGACGGCCGAACAGGTTTGGGAGGCGATGCATCGCCTCCTACCGCTCGCGCCGGACCCAGTCGTGACGCACGGCGATTTTTCACTCGATAATCTACTTATCGTCGAAGGTAAGGTAGTCGGCTGCATCGACGTTGGGCGGGCTGGTATTGCTGATCGATACCAAGACCTTGCCGTGTTATGGAACTGTCTTGAGGAGTTCGAACCTTCGCTTCAGGAGAGGCTTGTTGCGCAATATGGCATTGCCGATCCGGATAGGCGCAAGCTGCAATTTCATCTCCTGCTGGACGAACTTTTCTAA</t>
  </si>
  <si>
    <t>aph(3')-Ic</t>
  </si>
  <si>
    <t>aph3_prime-Ic</t>
  </si>
  <si>
    <t>X62115</t>
  </si>
  <si>
    <t>ATGAGCCATATTCAACGGGAAACGTCTTGCTCGAGGCCGCGATTAAATTCCAACCTGGATGCTGATTTATATGGGTATAGATGGGCTCGCGATAATGTCGGGCAATCAGGTGCGACAATCTATCGATTGTATGGGAAGCCCAATGCGCCAGAGTTGTTTCTGAAACATGGCAAAGGTAGCGTTGCCAATGATGTTACAGATGAGATGGTCAGACTAAACTGGCTGACGGCATTTATGCCTCTTCCGACCATCAAGCATTTTATCCGTACTCCTGATGATGCATGGTTACTCACCACTGCGATCCCCGGGAAAACAGCATTCCAGGTATTAGAAGAATATCCTGATTCAGGTGAAAATATTGTTGATGCGCTGGCAGTGTTCCTGCGCCGGTTGCATTCGATTCCTGTTTGTAATTGTCCTTTTAACAGCGATCGCGTATTTCGTCTCGCTCAGGCGCAATCACGAATGAATAACGGTTTGGTTGATGCT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GA</t>
  </si>
  <si>
    <t>aph(3')-IIa</t>
  </si>
  <si>
    <t>aph3_prime-IIa</t>
  </si>
  <si>
    <t>V00618</t>
  </si>
  <si>
    <t>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</t>
  </si>
  <si>
    <t>aph(3')-IIIa</t>
  </si>
  <si>
    <t>aph3_prime-IIIa</t>
  </si>
  <si>
    <t>V01547</t>
  </si>
  <si>
    <t>ATGGCTAAAATGAGAATATCACCGGAATTGAAAAAACTGATCGAAAAATACCGCTGCGTAAAAGATACGGAAGGAATGTCTCCTGCTAAGGTATATAAGCTGGTGGGAGAAAATGAAAACCTATATTTAAAAATGACGGACAGCCGGTATAAAGGGACCACCTATGATGTGGAACGGGAAAAGGACATGATGCTATGGCTGGAAGGAAAGCTGCCTGTTCCAAAGGTCCTGCACTTTGAACGGCATGATGGCTGGAGCAATCTGCTCATGAGTGAGGCCGATGGCGTCCTTTGCTCGGAAGAGTATGAAGATGAACAAAGCCCTGAAAAGATTATCGAGCTGTATGCGGAGTGCATCAGGCTCTTTCACTCCATCGACATATCGGATTGTCCCTATACGAATAGCTTAGACAGCCGCTTAGCCGAATTGGATTACTTACTGAATAACGATCTGGCCGATGTGGATTGCGAAAACTGGGAAGAAGACACTCCATTTAAAGATCCGCGCGAGCTGTATGATTTTTTAAAGACGGAAAAGCCCGAAGAGGAACTTGTCTTTTCCCACGGCGACCTGGGAGACAGCAACATCTTTGTGAAAGATGGCAAAGTAAGTGGCTTTATTGATCTTGGGAGAAGCGGCAGGGCGGACAAGTGGTATGACATTGCCTTCTGCGTCCGGTCGATCAGGGAGGATATCGGGGAAGAACAGTATGTCGAGCTATTTTTTGACTTACTGGGGATCAAGCCTGATTGGGAGAAAATAAAATATTATATTTTACTGGATGAATTGTTTTAG</t>
  </si>
  <si>
    <t>aph(3')-IVa</t>
  </si>
  <si>
    <t>aph3_prime-IVa</t>
  </si>
  <si>
    <t>X01986</t>
  </si>
  <si>
    <t>ATGAACGAAAGTACGCGTAATTGGCCGGAGGAACTTCTTGAGCTTCTCGGGCAGACGGAACTAACCGTCAACAAAATCGGATATTCCGGAGATCACGTCTATCACGTGAAAGAGTACAGGGGCACCCCCGCATTTCTGAAAATCGCCCCCAGTGTATGGTGGAGAACGCTCCGGCCCGAAATTGAAGCGCTCGCTTGGCTGGACGGGAAGCTCCCGGTTCCCAAAATTTTGTACACGGCCGAACACGGCGGGATGGACTACTTGCTGATGGAGGCGCTAGGCGGAAAAGACGGCTCCCACGAAACGATCCAGGCGAAGCGGAAACTGTTTGTGAAGCTGTACGCGGAAGGGCTCCGAAGCGTGCATGGCCTCGATATCCGCGAATGTCCGCTGTCGAACGGGCTGGAGAAGAAGCTCCGGGATGCGAAAAGAATAGTCGATGAGAGCCTGGTGGACCCGGCCGATATAAAAGAGGAGTACGATTGCACGCCGGAGGAATTGTACGGGCTATTGCTTGAGAGTAAGCCGGTAACCGAAGATCTGGTTTTTGCGCACGGAGATTACTGTGCTCCGAATCTGATTATCGACGGTGAGAAGCTGTCGGGATTTATCGATCTCGGACGTGCGGGCGTGGCGGACCGTTATCAGGACATCAGCCTGGCGATCCGCAGCCTCCGGCACGATTACGGCGACGACCGCTACAAAGCGCTCTTCCTGGAACTTTACGGGCTGGACGGGCTTGACGAGGACAAGGTCCGGTATTACATCCGGCTGGATGAATTTTTTTGA</t>
  </si>
  <si>
    <t>aph(3')-Va</t>
  </si>
  <si>
    <t>aph3_prime-Va</t>
  </si>
  <si>
    <t>K00432</t>
  </si>
  <si>
    <t>ATGGACGACAGCACGTTGCGCCGGAAGTACCCGCACCACGAGTGGCACGCAGTGAACGAAGGAGACTCGGGCGCCTTCGTCTACCAGCTCACCGGCGGCCCCGAGCCCCAGCCCGAGCTCTACGCGAAGATCGCCCCCCGCGCCCCCGAGAACTCCGCCTTCGACCTGTCCGGCGAGGCCGACCGGCTGGAGTGGCTCCACCGCCACGGGATCCCCGTCCCCCGCGTCGTCGAGCGCGGTGCCGACGACACCGCCGCGTGGCTCGTCACGGAGGCCGTCCCCGGCGTCGCGGCGGCCGAGGAGTGGCCCGAGCACCAGCGGTTCGCCGTGGTCGAGGCGATGGCGGAGCTGGCCCGCGCCCTCCACGAGCTGCCCGTGGAGGACTGCCCCTCCGACCGGCGCCTCGACGCGGCGGTCGCCGAGGCCCGGCGGAACGTCGCCGAGGGCTTGGTGGACCTCGACGACCTGCAGGAGGAGCGGGCCGGGTGGACCGGCGACCAGCTCCTGGCGGAGCTCGACCGCACCCGTCCCGAGAAGGAGGACCTGGTCGTCTGCCATGGCGACCTGTGCCCCAACAACGTCCTGCTCGACCCCGGGACCTGCCGGGTCACCGGCGTGATCGACGTCGGCCGCCTCGGGGTCGCCGACCGCCACGCCGACATCGCCTTGGCCGCCCGCGAGCTGGAGATCGACGAGGACCCCTGGTTCGGCCCCGCCTACGCCGAGCGGTTCCTGGAGCGGTACGGCGCCCACCGCGTCGACAAGGAGAAGCTGGCCTTCTACCAGCTTCTCGACGAGTTCTTCTAG</t>
  </si>
  <si>
    <t>aph(3')-Vb</t>
  </si>
  <si>
    <t>aph3_prime-Vb</t>
  </si>
  <si>
    <t>M22126</t>
  </si>
  <si>
    <t>ATGGAAAGCACGTTGCGCCGGACATACCCGCACCACACTTGGCACCTCGTGAACGAAGGAGACTCGGGCGCCTTCGTCTACCGCCTCACCGGACACGGGCCCGAGCTCTACGCGAAGATCGCCCCCCGCACCCCCGAGAACTCCGCCTTCCACCTCGACGGCGAGGCCGACCGCCTCGACTGGCTCGCCCGCCATGGCATCTCGGTCCCCCGTGTCGTCGAGCGCGGTGCCGACGACACCACCGCCTGGCTCGTCACCGAGGCCGTGCCCGGCGCCGCGGCCTCCGAGGAGTGGCCCGAGGACGAGCGGGCGGCCGTTGTCGACGCGATCGCCGAAATGGCCCGCACCCTCCATGAACTCCCCGTGTCCGAGTGCCCCTTCGACCGCCGCCTCGACGTCACCGGCGAGGCCCGGCACAACGTCCGCGAGGGCCTGGTCGACCTCGACGACCTCCAGGAGGAGCCGGCCGGCTGGACCGGCGACCAACTCCTGGCCGAACTCGACCTGACGCGGCCCGAGAAGGAGGACTTGGTCGTCTGCCATGGCGACCTGTGCCCCAACAACGTGCTGCTCGACCCCGAGACCCACCGGATCACCGGGCTGATCGACGTCGGCCGCCTCCGGCTCGCCACCTGCCACGCCGACCTCGCCCTCGCCGCCCGCGAACTGGCGATCGACGAGGACCCGTGGTTCGGCCCCGCATACGCCGAACGGTTCCTCGAACGGTACGGGGCCCACCACGTCGACCAGGAGAAGATGGCCTTCTACCAGCTGCTCGACGAGTTCTTCTAG</t>
  </si>
  <si>
    <t>aph(3')-Vc</t>
  </si>
  <si>
    <t>aph3_prime-Vc</t>
  </si>
  <si>
    <t>S81599</t>
  </si>
  <si>
    <t>ATGTACGCCATGTTGCGCCGGAAATACCAGCACTACGAATGGACCTCCGTGAACGAAGGAGATTCGGGCGCCTCCGTTTACCGCCTCGCCGGACAGCAGCCCGAGCTCTATGTGAAATTCGCTCCGCGCGAACCGGAAAATTCCGCGTTCGACCTGGCGGGCGAGGCCGACCGGCTCACCTGGCTCACCCGCCACGGCATCCCGGTTCCGTGCATTGTCGAGTGCGGCGGCGACGACACCTCGGTTTTCCTCGTCACCGAGGCCGTCACCGGCGTATCGGCCGCCGAGGAGTGGCCGGAGCACCAGCGCTTCGCCGTCGTCGAGGCGATGGCCGACCTCGCCCGCACCCTGCACGAACTGCCCGTTGGTGGCTGCCCCTTCGATCGCAGCCTGGCGGTGACGGTTGCCGAAGCCCGCCACAACCTACGCGAGGGCCTCGTGGACCTGGACGACCTCCAAGAGGAGCACGCCAACTGGTCCGGTGACCAGCTTCTCGCCGAGCTCGACCGAACGCGGCCCGAGAAAGAGGATCTGGTCCTCTGCCACGGGGACCTGTGCCCCAACAACGTGCTGCTCGATCCCGAGACATGCCGAGTCACCGGAATGATCGATGTGGGCCGCCTCGGCCGCGCCGATCGCCACGCCGACCTGGCCCTCGCCGCCCGCGAGCTGGAGATCGACGAGGATCCCTGGTTTGGCCCCGAGTACGCCCAGCGGTTCCTCGAACGCTACGGCGCGCACCACGTCGACGAGAACAAGATGGCCTTTTACCAGCTGCTCGACGAGTTTTTCTAG</t>
  </si>
  <si>
    <t>aph(3')-VIa</t>
  </si>
  <si>
    <t>aph3_prime-VIa</t>
  </si>
  <si>
    <t>X07753</t>
  </si>
  <si>
    <t>ATGGAATTGCCCAATATTATTCAACAATTTATCGGAAACAGCGTTTTAGAGCCAAATAAAATTGGTCAGTCGCCATCGGATGTTTATTCTTTTAATCGAAATAATGAAACTTTTTTTCTTAAGCGATCTAGCACTTTATATACAGAGACCACATACAGTGTCTCTCGTGAAGCGAAAATGTTGAGTTGGCTCTCTGAGAAATTAAAGGTGCCTGAACTCATCATGACTTTTCAGGATGAGCAGTTTGAATTCATGATCACTAAAGCGATCAATGCAAAACCAATTTCAGCGCTTTTTTTAACAGACCAAGAATTGCTTGCTATCTATAAGGAGGCACTCAATCTGTTAAATTCAATTGCTATTATTGATTGTCCATTTATTTCAAACATTGATCATCGGTTAAAAGAGTCAAAATTTTTTATTGATAACCAACTCCTTGACGATATAGATCAAGATGATTTTGACACTGAATTATGGGGAGACCATAAAACTTACCTAAGTCTATGGAATGAGTTAACCGAGACTCGTGTTGAAGAAAGATTGGTTTTTTCTCATGGCGATATCACGGATAGTAATATTTTTATAGATAAATTCAATGAAATTTATTTTTTAGATCTTGGTCGTGCTGGGTTAGCAGATGAATTTGTAGATATATCCTTTGTTGAACGTTGCCTAAGAGAGGATGCATCGGAGGAAACTGCGAAAATATTTTTAAAGCATTTAAAAAATGATAGACCTGACAAAAGGAATTATTTTTTAAAACTTGATGAATTGAATTGA</t>
  </si>
  <si>
    <t>aph(3')-VIIa</t>
  </si>
  <si>
    <t>aph3_prime-VIIa</t>
  </si>
  <si>
    <t>M29953</t>
  </si>
  <si>
    <t>ATGAAATATATCGATGAAATTCAAATTCTGGGAAAATGTTCAGAGGGTATGTCTCCAGCAGAAGTATATAAATGCCAGCTTAAAAATACTGTATGCTATCTGAAAAAAATTGACGATATATTTTCAAAAACCACATACAGCGTGAAAAGAGAAGCTGAGATGATGATGTGGTTATCCGATAAACTGAAAGTACCAGATGTAATCGAATACGGAGTACGAGAACATTCAGAATATTTGATCATGAGTGAGTTAAGGGGGAAACACATAGATTGCTTTATTGATCATCCAATAAAATATATTGAGTGCTTGGTAAACGCACTTCATCAGCTACAAGCAATAGATATAAGAAACTGCCCATTTTCATCCAAAATAGATGTTCGATTAAAAGAACTAAAATATCTTTTGGATAACAGAATTGCCGATATTGATGTATCGAATTGGGAAGATACAACAGAATTTGATGATCCAATGACGTTATATCAGTGGCTTTGCGAAAATCAACCTCAAGAAGAACTGTGTCTCTCTCATGGAGATATGAGCGCTAATTTTTTTGTATCTCATGATGGAATATATTTTTATGATTTGGCAAGATGTGGAGTTGCAGACAAATGGTTGGATATAGCATTTTGTGTCAGAGAGATTCGAGAATATTATCCTGATTCTGATTATGAAAAATTCTTTTTTAACATGTTGGGACTTGAACCGGATTATAAAAAAATTAACTATTACATTTTATTAGATGAGATGTTTTAG</t>
  </si>
  <si>
    <t>aph(2'')-IIa</t>
  </si>
  <si>
    <t>aph2_prime_prime-IIa</t>
  </si>
  <si>
    <t>AF207840</t>
  </si>
  <si>
    <t>ATGGTTAACTTGGACGCTGAGATATATGAGCACTTAAATAAACAGATAAAAATAAATGAACTCCGTTATTTATCGTCCGGCGATGATAGTGATACTTTTTTGTGTAATGAACAATATGTTGTGAAAGTTCCTAAACGAGATTCTGTTAGAATTTCTCAGAAACGAGAGTTTGAATTGTATCGTTTTTTAGAAAACTGTAAGCTATCTTATCAAATCCCTGCGGTAGTGTATCAAAGTGACCGATTTAATATTATGAAATATATTAAAGGGGAACGTATTACTTATGAGCAGTATCATAAGTTGAGTGAAAAGGAAAAGGATGCCCTTGCATATGATGAAGCGACGTTTTTGAAAGAGTTACATTCCATAGAGATTGATTGTTCTGTCAGTTTGTTTTCAGATGCTCTGGTGAATAAGAAAGATAAGTTTTTGCAAGATAAAAAATTACTTATAAGTATTCTGGAAAAGGAGCAGCTGTTAACTGATGAGATGTTGGAACATATCGAAACAATATATGAAAACATATTAAACAATGCTGTTTTATTTAAATATACCCCTTGTTTGGTACATAATGATTTCAGTGCAAATAACATGATTTTTAGAAATAATAGACTGTTTGGAGTTATTGATTTTGGCGATTTTAATGTAGGTGACCCGGATAATGATTTTTTGTGCTTGCTGGATTGTAGTACAGATGATTTCGGGAAAGAATTTGGCAGGAAGGTATTAAAATACTATCAGCATAAGGCGCCGGAAGTAGCAGAAAGAAAAGCAGAGCTTAATGATGTATATTGGTCGATAGACCAAATTATTTATGGTTATGAAAGAAAAGATAGGGAAATGTTGATTAAGGGTGTTTCTGAATTGCTACAAACACAAGCAGAGATGTTTATATTTTAG</t>
  </si>
  <si>
    <t>aph(2'')-IIIa</t>
  </si>
  <si>
    <t>aph2_prime_prime-IIIa</t>
  </si>
  <si>
    <t>U51479</t>
  </si>
  <si>
    <t>ATGAAACAAAATAAACTTCACTATACCACAATGATAATGACTCAGTTCCCAGATATAAGCATACAATCCGTCGAGTCGCTTGGTGAGGGCTTTAGGAATTACGCGATCCTCGTCAATGGAGATTGGGTTTTTCGTTTTCCCAAGAGTCAACAAGGTGCAGACGAATTGAACAAAGAAATCCAATTGCTACCTCTGTTGGTCGGTTGTGTTAAGGTGAATATTCCACAGTATGTATATATCGGAAAGCGAAGTGATGGAAATCCCTTCGTGGGCTACCGTAAAGTCCAAGGCCAAATCTTGGGTGAAGACGGGATGGCCGTTTTTCCCGATGATGCAAAAGATCGACTGGCGCTGCAACTTGCTGAGTTCATGAATGAGCTAAGCGCATTTCCTGTTGAAACTGCCATATCAGCCGGGGTTCCTGTTACAAACCTGAAAAATAAAATTCTCTTGCTATCGGAAGCTGTGGAGGATCAGGTGTTCCCTCTTCTTGATGAGTCTTTAAGGGACTATCTCACGCTGCGCTTCCAATCCTATATGACTCATCCGGTATATACACGATATACGCCGAGACTAATTCACGGCGATTTGTCACCTGATCATTTTTTGACGAATTTGAATTCACGTCAGACCCCATTAACAGGCATTATCGATTTTGGTGATGCCGCAATAAGTGATCCCGATTATGATTATGTATACCTTTTGGAAGATTGCGGCGAGCTGTTTACTCGGCAAGTGATGGCTTATAGAGGCGAGGTTGACTTGGATACTCACATCAGAAAAGTCTCCTTGTTCGTAACGTTCGATCAAGTCAGTTACCTGTTAGAAGGCTTAAGGGCAAGGGATCAGGACTGGATTTCTGAAGGGTTAGAGCTTTTGGAAGAGGATAAGGCCAACAATTTTGGTGCGAACAGTGCTTAA</t>
  </si>
  <si>
    <t>aph(2'')-IVa</t>
  </si>
  <si>
    <t>aph2_prime_prime-IVa</t>
  </si>
  <si>
    <t>AF016483</t>
  </si>
  <si>
    <t>ATGAGAACTTATACTTTCGACCAGGTAGAAAAGGCAATAGAGCAGTTATATCCTGATTTTACTATCAATACAATAGAGATTTCAGGAGAAGGCAATGACTGTATTGCATATGAAATAAACAGGGATTTCATTTTTAAATTTCCAAAGCATTCAAGAGGATCTACTAATCTTTTTAATGAAGTAAATATACTCAAAAGAATCCACAATAAATTACCCCTCCCCATTCCGGAGGTGGTTTTTACAGGAATGCCATCAGAAACGTACCAAATGTCTTTCGCAGGTTTTACAAAAATTAAAGGAGTACCATTGACACCTCTTCTACTCAATAATCTGCCGAAGCAATCTCAAAATCAGGCAGCTAAGGACCTGGCCCGATTTCTAAGTGAACTTCACAGCATAAACATCTCTGGATTCAAAAGTAATCTGGTATTAGATTTTCGAGAGAAGATAAATGAAGATAATAAAAAAATCAAAAAGTTACTATCCAGGGAATTAAAGGGTCCCCAGATGAAGAAAGTGGATGATTTTTACAGGGATATTCTAGAGAACGAAATCTACTTCAAATACTATCCTTGTCTTATTCATAACGATTTTAGCAGTGATCATATTTTATTTGATACCGAAAAAAATACTATTTGTGGAATAATCGATTTTGGAGATGCAGCTATTTCTGATCCCGACAATGATTTTATAAGTTTGATGGAAGATGATGAAGAATACGGCATGGAATTTGTATCAAAAATATTGAACCATTACAAACATAAGGATATACCGACAGTTTTGGAAAAATATAGGATGAAAGAAAAATACTGGTCGTTCGAAAAGATTATCTATGGAAAGGAATATGGTTATATGGATTGGTATGAAGAGGGATTAAATGAAATCAGAAGCATTAAAATTAAATAG</t>
  </si>
  <si>
    <t>aph(2'')-Ie</t>
  </si>
  <si>
    <t>aph2_prime_prime-Ie</t>
  </si>
  <si>
    <t>AY939911</t>
  </si>
  <si>
    <t>ATGACAACTTATACTTTCGACCAGGTAGAAGAGGCAATAGAGCAGTTATATCCTGATTTTACTATCAATACAATAGAGATTTCAGGAGAAGGCAATGACTGTATTGCATATGAAATAAACGGGAATTTTATTTTTAAATTTCCAAAGCATTCAAGAGCTTCGATTAATCTCTTGAATGAAGTAACCGTACTCAAAACAATCCACAATGAATTATCACTACCCATTCCCGAGGTGGTTTTTACAGGAATGCCATCAGAAATGTGCCAAATGTCTTTCGCAGGTTTTACAAAAATTAAAGGAGTACCTTTGACACCTCTTCTACTCAAAAATCTGCCGAAGCAATCTCAAGATCAGGCAGCTAAGGACCTGGCCCGATTTTTAAGTGAACTTCACAGCATAAATATCTCTGGATTCAAAAGTAATCTGGTATTAGATTTTCGAGAGAAGATAAATGAAGATAATAAAAAAATCAAAAAGTTACTATCCAGGGAATTAAAGGGTCACCAGATGAAGAAAGTGGATGATTTTTACAGGGATATTCTAGACAACGAAATCTACTTCAAATACTATCCTTGTCTTATTCATAACGATTTCAGCAGCGATCATATTTTATTTGATACCGAAAAAAATACCATTTGTGGAATAATCGATTTTGGAGATGCAGCTATTTCTGATCCCGACAATGATTTTATAAGTTTGATGGAAGATGATGAAGAGTACGGCATGGAATTCGTATCAAAAATATTGAACCATTACAAACATAAGGATATACCGACAGTTTTGGAAAAATATATGATGAAAGAAAAATACTGGTCGTTCGAAAAGATTATCTATGGAAAGGAATATGGTTATATGGATTGGTATGAAGAGGGATTAAATGAAATCAGAAGCATTAAAATTAAATAG</t>
  </si>
  <si>
    <t>aph(3'')-Ia</t>
  </si>
  <si>
    <t>aph3_prime_prime-Ia</t>
  </si>
  <si>
    <t>X53527</t>
  </si>
  <si>
    <t>ATGAGTGATCACCCCGGGCCGGGGGCCGTCACGCCGGAGCTGTTCGGCGTGGGCGGCGACTGGCTGGCCGTCACCGCGGGCGAATCGGGCGCCTCCGTCTTTCGCGCCGCGGACGCCACCCGGTACGCCAAGTGCGTGCCCGCCGCGGACGCGGCCGGTCTTGAGGCGGAACGCGACCGGATCGCCTGGCTGAGCGGGCAGGGCGTACCGGGCCCCCGCGTCCTCGACTGGTACGCCGGTGACGCGGGCGCCTGCCTGGTCACCCGTGCCGTCCCCGGCGTACCCGCTGATCGGGTGGGCGCCGATGACCTTCGCACTGCCTGGGGGGCCGTCGCGGACGCGGTCCGTCGGCTGCACGAGGTGCCCGTGGCCTCGTGTCCGTTCCGCCGGGGGCTGGACTCCGTGGTCGACGCCGCCCGTGACGTGGTGGCCCGTGGCGCGGTGCATCCGGAGTTCCTGCCGGTGGAGCAGCGGCTCGTTCCCCCGGCGGAGCTGCTGGCCCGGCTCACCGGGGAGCTCGCCCGTCGGCGCGATCAGGAGGCCGCCGACACGGTCGTCTGCCACGGTGATCTCTGCCTGCCCAACATCGTCCTCCATCCGGAGACCCTGGAGGTGTCGGGCTTCATCGACCTGGGACGGCTCGGGGCGGCCGACCGCCACGCCGACCTGGCGCTGCTGCTGGCCAACGCGCGCGAGACCTGGGTGGACGAGGAGCGGGCGCGGTTCGCCGACGCGGCGTTCGCCGAGCGTTACGGCATCGCCCCGGACCCGGAACGGCTGCGCTTCTACCTCCATCTCGATCCGCTCACCTGGGGCTAG</t>
  </si>
  <si>
    <t xml:space="preserve">aph(3'')-Ib </t>
  </si>
  <si>
    <t>aph3_prime_prime-Ib</t>
  </si>
  <si>
    <t>TTGAATCGAACTAATATTTTTTTTGGTGAATCGCATTCTGACTGGTTGCCTGTCAGAGGCGGAGAATCTGGTGATTTTGTTTTTCGACGTGGTGACGGGCATGCCTTCGCGAAAATCGCACCTGCTTCCCGCCGCGGTGAGCTCGCTGGAGAGCGTGACCGCCTCATTTGGCTCAAAGGTCGAGGTGTGGCTTGCCCCGAGGTCATCAACTGGCAGGAGGAACAGGAGGGTGCATGCTTGGTGATAACGGCAATTCCGGGAGTACCGGCGGCTGATCTGTCTGGAGCGGATTTGCTCAAAGCGTGGCCGTCAATGGGGCAGCAACTTGGCGCTGTTCACAGCCTATCGGTTGATCAATGTCCGTTTGAGCGCAGGCTGTCGCGAATGTTCGGACGCGCCGTTGATGTGGTGTCCCGCAATGCCGTCAATCCCGACTTCTTACCGGACGAGGACAAGAGTACGCCGCTGCACGATCTTTTGGCTCGTGTCGAACGAGAGCTACCGGTGCGGCTCGACCAAGAGCGCACCGATATGGTTGTTTGCCATGGTGATCCCTGCATGCCGAACTTCATGGTGGACCCTAAAACTCTTCAATGCACGGGTCTGATCGACCTTGGGCGGCTCGGAACAGCAGATCGCTATGCCGATTTGGCACTCATGATTGCTAACGCCGAAGAGAACTGGGCAGCGCCAGATGAAGCAGAGCGCGCCTTCGCTGTCCTATTCAATGTATTGGGGATCGAAGCCCCCGACCGCGAACGCCTTGCCTTCTATCTGCGATTGGACCCTCTGACTTGGGGTTGA</t>
  </si>
  <si>
    <t>aph(3'')-Ic</t>
  </si>
  <si>
    <t>aph3_prime_prime-Ic</t>
  </si>
  <si>
    <t>DQ336355</t>
  </si>
  <si>
    <t>GTGACCGAGTGGCTGCCCGTCACACGCGGTGAATCCGGTGCCGGGGTCTTCAGGAACTCCGACGGTTCGAGCTACGCGAAGGTGGTCGACGCCGCGGCGGTGGCAGACCTGGCCGCGGAGCGTGACCGGGTGTCCTGGGCCCACAGGCACGGTGTCCCCGGGCCCGCGGTCATCGACTGGCGTGTCACCGAAGACGGCGGCGCGTGCTTGATCACGAGCACTGTGCGCGGTGTCGCTGCCGATCGGCTTTCCGAATCGGCGCTGCGGGCGGCCTGGCCGGCGATTGTGGAGGCGGTCCGGACACTGCACGCCCTTCCGGCCGACGGTTGTCCCTACCGGCGCGATCTCGACGACATGCTGGCCCGGGCCCGCGCGGTCGTCGGCGCCGGTGCCGTGAACCCGGAGTTCCTGTCCGACGAGGACCGCGAGGTACCGGCGGAGGCGCTGCTGGACCGAGTCGAACGGGAAGCCGATCTACGTCGTCGGGAGGAGGCCGCCGACTGGGTGGTGTGCCACGGCGATCTGTGCCTGCCGAACATTTTGGTCGACCCCGACCGTCACACCGTCGAGGGATTCATCGATCTGGGCAGGCTGGGGCTGGCCGACCGGCACGCCGACCTGGCACTGCTGCTGGCCAATACGGCTGATACCGTTCCGGGCTTCGCCGAGGAGGCCACGGCGGGGTTGGCCGCGGGGTATCCGGCGCAGGTGGATCCGGAGCGGCTGCGGTTCTATCTCGCGCTCGATCCGCTGACCTGGGGATGA</t>
  </si>
  <si>
    <t>armA</t>
  </si>
  <si>
    <t>KF295828</t>
  </si>
  <si>
    <t>ATGGATAAGAATGATGTTGTTAAGAAGATACTTGAATCAAAAAAGTACGAAAACCTTGATTCAGATATTGTTGAAAAGGTTGTTTCCATTTCTGAGAAGAAATATAAATTAAAGGAAGTTGAGAATTATTCTAAAAAGAAATTGCATCAAATATGGGGGTCTTACTATTCTGCCTATCCTAATTGGGATAAATTATTAAAAAAGTACAATCAGGGGCAGTTATCAATAGAAGATTTACTAAAGATTCATTCTTCGACGAATGAAAGAGTCGCAACATTAAATGACTTTTACACTTATGTATTTGGAAATATCAAACATGTCTCATCTATTTTAGATTTTGGTTGTGGCTTCAATCCATTAGCTTTATACCAATGGAATGAAAATGAAAAAATAATATATCATGCATACGATATTGATAGAGCTGAGATAGCTTTTTTGAGTAGCATTATTGGGAAGTTAAAGACGACGATAAAGTATAGGTTTTTGAATAAAGAGAGTGATGTCTACAAAGGTACTTATGATGTAGTATTCCTTTTAAAGATGCTTCCTGTGCTAAAACAGCAAGATGTAAATATCTTGGATTTCCTACAGCTTTTTCATACTCAAAACTTTGTAATATCTTTTCCAATAAAGTCTTTATCTGGAAAGGAGAAGGGAATGGAAGAGAATTACCAGCTATGGTTTGAATCTTTTACAAAAGGTTGGATAAAAATCCTTGATTCGAAGGTTATAGGGAATGAGTTAGTATATATTACTAGTGGATTTCAGAAATAA</t>
  </si>
  <si>
    <t>rmt</t>
  </si>
  <si>
    <t>rmtC</t>
  </si>
  <si>
    <t>CP006661</t>
  </si>
  <si>
    <t>GTGGAATTTAGGATTAAAATAATCCTTTTTCACAGACCATATATGAAAACCAACGATAATTATATCGAAGAAGTAACAGCCAAAGTACTCACAAGTGGTAAATACTCCACACTTTATCCACCAACTGTACGACGTGTAACTGAGAGGCTTTTCGATCGATACCCTCCCAAGCAGCTAGAGAAGGAGGTTCGCAAGAAATTGCATCAAGCATATGGTGCTTATATTGGTGGGATCGATGGGAAAAGGTTGGAGAAGAAGATTGAGAAGATAATTCATGAGATACCAAATCCAACTACGGATGAAGCAACTCGTACGGAGTGGGAAAAAGAGATCTGCCTGAAAATATTGAACTTGCACACTTCAACAAATGAGCGAACGGTGGCTTACGATGAGCTTTACCAAAAGATCTTTGAGGTAACAGGGGTTCCAACAAGTATCACCGATGCAGGTTGCGCTTTGAATCCATTTTCTTTTCCATTCTTTACGGAGGCTGGCATGCTTGGGCAATACATAGGTTTCGATCTTGATAAAGGTATGATCGAAGCGATCGAACACTCGTTGAGAACGCTTAACGCCCCAGAGGGTATTGTTGTCAAACAGGGAGATATATTATCCGATCCGTCAGGCGAGAGTGATCTTCTACTTATGTTCAAGCTATATACTCTACTCGATCGGCAGGAAGAGGCCTCTGGTTTGAAAATTCTTCAAGAGTGGAAATACAAAAATGCTGTGATCTCTTTTCCTATTAAAACTATAAGTGGGAGAGATGTTGGGATGGAAGAGAATTACACTGTTAAGTTCGAGAATGATCTTGTTGGGTCAGATCTGAGAATCATGCAAAAATTGAAATTAGGAAACGAGATGTATTTTATCGTATCGAGATTGTAA</t>
  </si>
  <si>
    <t>rmtA</t>
  </si>
  <si>
    <t>AB083212</t>
  </si>
  <si>
    <t>ATGAGCTTTGACGATGCCCTAGCGTCCATCCTTTCCTCAAAAAAATATCGTTCCCTCTGCCCGGATACCGTACGGCGGATTTTAGATCAGGAATGGGGGCGGCACAAATCGCCTAAGCTGGCAGTGGAGGCCACTCGCACCCGGCTGCACGGGATTTGCGGGGCCTATGTCACGCCGGAATCGCTCAAGGCTGCAGCAGCGGCATTATCGGTTGGCGATGTGCAAAAGGCACTGTCGCTGCACGCCTCTACCAAGGAGCGGTTGGCCGAATTGGACTGCCTCTACGATTTTATCTTTTCTGGCGGGGTGCCCCATCGTGTGTTGGATATCGCTTGCGGCCTAAACCCGCTGGCCCTCTTTATACGTGACATAACATCTGTATGGGCGTGCGACATCCATCAGGGGTTGGGCGATGTGATCACCCCCTTTGCCCATCATCAGGGATTGGACTTCACGTTCGCCCTGCAGGATGTGATGTGTACGCCGCCCACTGAGACGGGGGATTTGGCACTGGTATTTAAATTACTGCCTTTGCTGGAGCGAGAGCAAGCTGGCGCCGCCATGGCGCTACTGCAGGCACTAGCTACCCCTCGGATTGCCGTCAGCTTCCCCACCCGCAGTTTAGGCGGGCGCGGCAAGGGCATGGAAGCAAACTATTCCGCATGGTTCGAGGGGGCACTGCCTGATGAATTTGAAATTGAGGATACCAAGACCATTGGAATAGAGCTTGTGTACATGATAAAAAGGAATAAGTGA</t>
  </si>
  <si>
    <t>rmtD</t>
  </si>
  <si>
    <t xml:space="preserve">EU269034 </t>
  </si>
  <si>
    <t>ATGAGCGAACTGAAGGAAAAACTGCTCGCTTCGAAAAAATATCGCGACGTTTGCCCGGACACGATCGAGCGCATATGGCGTGAATGCAGCGCGAAATTCAAAAAGGAAAAGGACGTGGACAAGGCGGCGCGCGAAGCGCTTCACGGCGTGACCGGCGCGTTCATGACCGAGCGCGAATACAAACGCGCAATGGAAATGGCGGCGGCACGCGATTGGGAAGCGCTGCTTGGAATGCACGCGTCCACGCGCGAACGGCTGCCTGTGGAATCGATGGATCGCGTGTTCGATCAGCTGTTTGAAGCCAGCGGAACGCCGGCGCGAATCCTCGATCTCGCGTGCGGGCTGAATCCTGTCTACCTCGCGCATCGATTGCCAAATGCGGCGATTACCGGCGTGGATATCAGCGGTCAGTGCGTAAACGTAATTCGTGCGTTTGGCGGCGCGGAAGCGCGTTTGGGCGATTTGCTGTGCGAAATCCCGGAAGACGAGGCGAATGCGGCGCTGCTGTTTAAGGTGCTGCCGCTTTTGGAGCGCCAGCGTGCGGGCGCGGCGATGGATGCGCTAATGCGCGTGAATGCGGAATGGATCGTCGCATCGTTTCCGACGCGTTCGCTCGGCGGGCGCAACGTCGGCATGGAAAAGCACTATTCCGAATGGATGGAGGCGCACGTGCCGGAAAATCGCGCGATTGCCGCGCGGCTGACCGGCGAAAACGAGCTGTTTTACGTGCTGAAACGAAAATGA</t>
  </si>
  <si>
    <t>rmtD2</t>
  </si>
  <si>
    <t xml:space="preserve">HQ401567 </t>
  </si>
  <si>
    <t>ATGAGCGAACTGAAGGAAAAACTGCTCGCTTCGAAAAAATATCGCGACGTTTGCCCGGACACGATCGAGCGCATATGGCGTGAATGCAGCGCGAAATTCAAAAAGGAAAAGGACGCGGACAAGGCGGCGCGCGAAGCGCTTCACGGTGTGACCGGCGCGTTCATGACCGAGCGCGAATACAAACGCGCGATGGAACTGGCGGCGACACGCGATTGGGAAGCGCTGCTTGGAATGCACGCGTCCACGCGCGAACGGCTGCCGGTGGAATCGATGGATCGCGTGTTCGATCAGCTGTTTGAAGCCATCGGAACGCCGGCGCGAATTCTCGATCTCGCGTGCGGGCTGAATCCGGTCTACCTCGCGCATCGATTGCCAAATGCGGCGATTGCCGGCGTGGATATCAGCGGTCAGTGCGTAAACGTAATTCGCGCGTTTGGCGGCGCGGAAGCGCGTTTGGGCGATTTGCTGTGCGAAATTCCGGAAGACGAAGCGGATGCGGCGCTGATGTTTAAGGTGCTGCCGCTTTTGGAGCGCCAGCGCACGGGCGCGGCGATGGAAGCGCTAATGCGTGTGAATGCGGAATGGATCGTCGCATCGTTTCCGACGCGTTCACTCGGCGGGCGCAACGTCGGCATGGAAAAGCACTATTCCGAATGGATGGAGGCGCACGTGCCGGAAAATCGCGCGATTGCCGCGCGGCTGACCGGCGAAAACGAGCTGTTTTACGTGCTGAAACGAAAATGA</t>
  </si>
  <si>
    <t>npmA</t>
  </si>
  <si>
    <t>NC_016012</t>
  </si>
  <si>
    <t>ATGAAGATACTTAGGAGTAGCAAGGAAATTGAGTTAAGTAGAGAGGAATTTTTAAATAAAATAAAATCATATGATGATTTGGTAATTGATTTGGGAACAGGACAAGGAGCATTTGTATATTTCAGTGCTTTAGAGAATAAAAATAAATTTTATGTAGGATTAGATTCTTGTGGAGATTCTATGAAGAAGTATGCGATTAAACAATATAAAAATAAGTTAGAGAATTTGGTTTATATAATTATGAATGCTCAAAATATAGATAATTTATTATATAATATGTTTTCAGAAGTTTACATAAATTTACCGTGGGGTAGTTTGCTTGAAGGTATATTTAAAGAAGAGCTAGGTATTATATACAACATATCTAAGTTGCTTGTAGATAGTGGAAAAATGAAAATATGTTTTTCATATAATGATAAATTTGAGAAAATGGAGATAGAGAAGAGAAATTTGCCAGATTTAAATGAGAGTTATTTTGATGATTTTAAAATGCTATATTCTAAATATAATATAGAAATACATGATATTAATTTGGTGTTAAAAGATGAAATTCCTTTTGAAAGTAAATGGGTTAAGGTTTTAGGAGAGAGTAATAGGAGGGAGTTTTATATTATAAATGGATATAAAAAAAGAGTGCAGTAG</t>
  </si>
  <si>
    <t>grm</t>
  </si>
  <si>
    <t>CP004000</t>
  </si>
  <si>
    <t>ATGCGTGATCCGTTGTTTGAAAAGCTGGCGGCTTCGAAGAAATACCGCGATGTGTGTCCGGATACGATCGCGCGCATTTTAACGGAATGCCGCGCGAAGTACCGGCGGGAAAAGGAAATCGATAAAGCGGCGCGCGAAAAGCTGCACGGCATCACCGCTGCGTTCATGACGGATGCGGAATACAGGCGCGCGATGGAAATTGCAGTGCGGGGCGGCGAACTGGCTGAATTGATGGAATGCCACGCCTCCACGCGCGAACGGCTGCCGCTGGAAGAAACAGATGCCGTGTATGCGCGTCTGTTGGGTGCGCCCGACGAATCGGCGCTGGATCTGGCGTGCGGGCTGAATCCCGCGTATCTGCAAAATCGATACCCCGAAATGCGCGTTACCGGAATCGATATCAGCGGCCAATGCGTGCGCGTGCTGCGCGCGCTGGGCGTGGATGCGCGCCTCGGCGATCTGCTTGCGGAGAACGCGATTCCGCGGGCGCGGTATTCCGTCGCGCTGCTGTTTAAAATTCTGCCGCTGCTGGATCGCCAGTCGGCGGGCGCGGCGCGGCGCATCCTGGAAGCGGTGAACGCCGATGCGCTGATCTGTTCGTTCCCCACGCGCAGCCTGTCCGGCAGAAATGTGGGCATGGCGGTGCATTACGCCGCGTGGATGCGGGATCAGCTGCCCGAAAAATGGCGAATCGAACGCACCGTGGAAACGGATAACGAGCTATATTACGTTCTGAAGGAGAAACAGGATGGCGAAGCTGTACGTGGTGGCGACTCCCATCGGGAATCTGAATGA</t>
  </si>
  <si>
    <t>fosA</t>
  </si>
  <si>
    <t>M85195, X89875</t>
  </si>
  <si>
    <t>ATGCTGCAATCACTCAACCATCTGACCCTCGCGGTCAGCGACCTGCAAAAAAGCGTCACCTTCTGGCATGAGTTGCTGGGGCTGACGCTGCACGCCCGCTGGAATACCGGGGCCTATCTCACCTGCGGCGATCTGTGGGTCTGCCTGTCGTACGACGAGGCGCGCCAGTACGTGCCGCCGCAGGAGAGTGACTACACCCACTACGCGTTTACCGTGGCGGAAGAGGATTTTGAACCGCTCTCGCAAAGGCTTGAGCAGGCGGGCGTCACCATCTGGAAGCAGAACAAAAGCGAGGGGGCGTCGTTCTATTTCCTCGACCCGGACGGGCACAAGCTGGAGCTGCACGTGGGCAGCCTCGCCGCGCGGCTGGCGGCGTGTCGCGAGAAGCCCTATGCGGGCATGGTGTTTACCTCAGACGAGGCTTGA</t>
  </si>
  <si>
    <t>fosfomycin</t>
  </si>
  <si>
    <t>fosA_v2</t>
  </si>
  <si>
    <t>AY692231</t>
  </si>
  <si>
    <t>ATGGTGAGAACATACGAGAACGCGCAGGAGCTCAAAGAGGAGATCAGTGCGGCGTTCCGCAAATACATTGCGGAGTTCGACGATATTCCGGAAGCCCTGAAAGACAAGCGCATCGACGAGGTCGAGAGGACCCCGGCGGAAAACCTCGCCTATCAGGTCGGTTGGACCACCCTGCTGCTGCAGTGGGAGGATCGCGAGCGGAGGGGCCTTCCGGTGCGAACACCGTCGGATGAGTTCAAGTGGAACCAGCTCGGAAAGCTGTACCGGTGGTTCAACGACACCTACGCCCACCTTTCGCTGCGGGAGCTGGAGGGCATGTTGACCGACAACGTCGACGCCATATATATGATGATCGATGCGATGAGCGAGGACGAGCTGTTCAAGCCGCATATGAGGCAATGGGCCGACGACGCCACCAAAACGGCGGTATGGGAAGTGTACAGGTTCATTCATGTGAACACCGTCGCCCCGTTCGGATCGTTCAGGACGAAGATCCGCAAGTGGAAGCGGATGGCCCTATAG</t>
  </si>
  <si>
    <t>fosA_v3</t>
  </si>
  <si>
    <t>EU195449</t>
  </si>
  <si>
    <t>ATGCTGAGTGGACTGAATCACCTGACCCTGGCAGTCAGCCAGCTGGCGCCGAGCGTGGCGTTTTATCAGCAGCTGCTGGGCATGATGCTGCATGCCCGCTGGGACAGCGGGGCTTATCTCTCCTGCGGCGATCTGTGGCTGTGCCTGTCGCTGGATCCGCAGCGGCGCGTTACTCCGCCGGAAGAGAGCGACTACACCCATTATGCGTTTAGTATTAGCGAAGCCGATTTTGCTAGCTTCGCCGCCCGCCTTGAGGCTGCCGGCGTAGCGGTCTGGAAGCTGAACCGTAGCGAAGGCGCTTCGCACTATTTCCTCGATCCCGATGGCCATAAGCTGGAGCTGCACGTCGGCAGTCTCGCCCAGCGTCTGGCCGCCTGCCGCGAGCAGCCGTATAAGGGGATGGTGTTTTTTGCTGAGTGA</t>
  </si>
  <si>
    <t>fosA_v4</t>
  </si>
  <si>
    <t>CP000029</t>
  </si>
  <si>
    <t>ATGGAAATAACAAATGTTAATCATATTTGTTTTTCAGTGAGTGATTTAAATACCTCTATACAATTTTATAAAGATATTTTACATGGTGACTTATTAGTATCAGGTAGAACGACAGCATATTTAACTATTGGTCATACTTGGATTGCACTGAATCAAGAAAAAAATATACCAAGGAATGAAATAAGTCATTCCTATACGCACGTTGCTTTCTCCATAGATGAAGAAGATTTTCAACAGTGGATTCAATGGCTTAAAGAGAATCAAGTAAATATTTTAAAAGGGCGACCAAGAGACATTAAAGACAAAAAATCGATATATTTTACAGATCTGGATGGGCATAAAATTGAATTACATACTGGAACATTAAAAGATAGAATGGAATATTATAAATGTGAGAAGACGCATATGCAATTTTACGATGAGTTTTGA</t>
  </si>
  <si>
    <t>fosA_v5</t>
  </si>
  <si>
    <t>NZ_DS999363</t>
  </si>
  <si>
    <t>GTGATTTTAGGGCTCAACCATATAACCATTGCAGTTAGTGACTTAGAGCGCTCTCTTAAGTTTTATCGGGAGACGTTGGGGTTCACTGCTCACGCTAAGTGGGACAACGGGGCTTACTTGTCGGTAGGTGAACTCTGGTTTTGCCTTTCTCACGATGAACCTTGCCCCAAAACCGACTATACCCACGTAGCTTTTGATATCGAACCAAAAGAATTTGAAGCCTTTGCGAAACGTGTAGTTTCATTGGGTGTGGAAGTTTGGAAACAGAATAAGAGTGAAGGGCAGTCACTTTATATCTTAGACCCTGATGGTCATAAACTAGAGATACACTCTGGCTCCCTTAAAAGCAGGTTAGAATCCCTAAGAACTAAGCTGTATAGTGGACTCGTTTGGCTTTAA</t>
  </si>
  <si>
    <t>fosA2</t>
  </si>
  <si>
    <t>EU487198</t>
  </si>
  <si>
    <t>ATGCTGCAATCACTCAACCATCTGACCCTCGCGGTCAGCGACCTGCAAAAAAGCGTTACCTTCTGGCACGAGCTGCTGGGGCTGACGCTGCACGCCCGCTGGAATACCGGGGCCTATCTTACCTGCGGCGATCTGTGGGTCTGCCTGTCCTATGACGAGGCGCGCGGTTACGTGCCGCCGCAGGAGAGCGACTATACCCATTACGCGTTTACCGTTGCGGCGGAAGATTTTGAGCCGTTCTCGCACAAGCTGGAGCAGGCGGGCGTTACCGTCTGGAAGCAAAACAAAAGTGAGGGGGCATCGTTCTATTTTCTCGACCCGGACGGGCACAAGCTGGAGCTGCACGTGGGCAGCCTCGCCGCGCGGCTGGCGGCGTGCCGGGAGAAACCCTATGCCGGAATGGTCTTCACCTCAGACGAGGCTTGA</t>
  </si>
  <si>
    <t>fosA3</t>
  </si>
  <si>
    <t>JQ343849</t>
  </si>
  <si>
    <t>ATGCTGCAGGGATTGAATCATCTGACGCTGGCGGTCAGCGATCTGGCGTCAAGCCTGGCATTTTATCAGCAGTTACCTGGAATGCGCCTGCACGCCAGCTGGGATAGCGGAGCCTATCTCTCCTGTGGGGCGCTGTGGCTGTGCTTGTCGCTGGATGAGCAGCGGCGTAAAACGCCCCCTCAGGAAAGCGACTATACCCACTACGCCTTCAGCGTGGCGGAAGAAGAGTTTGCCGGGGTGGTGGCTCTGCTGGCGCAGGCGGGGGCTGAGGTATGGAAAGATAACCGCAGTGAAGGGGCGTCTTACTATTTTCTCGACCCTGACGGCCATAAGCTGGAGCTGCATGTGGGGAATCTGGCGCAGCGGCTGGCCGCCTGTCGCGAACGCCCCTACAAGGGGATGGTCTTTTTTGATTGA</t>
  </si>
  <si>
    <t>fosB</t>
  </si>
  <si>
    <t>X54227</t>
  </si>
  <si>
    <t>ATGATTAAAGGAATAAATCATATTACTTATTCGGTTTCTAATATAGCTAAATCAATTGAATTTTACAGAGATATTTTAGGGGCTGACATTTTAGTTGAAGGTGAGACCTCGGCCTATTTTAATTTAGGTGGTATATGGTTGGCTTTGAACGAAGAAAAAAATATTCCTAGAAGCGAAATTAAATATTCGTATACTCATATAGCATTTACAATTTCAGATAATGATTTTGAAGATTGGTATATCTGGTTGAAAGAAAATGAAGTAAATATTCTTGAAGGTAGAGATAGAGATATTAGAGATAAAAAATCAATATATTTCACTGATTTAGATGGTCATAAATTAGAATTGCATACAGGAAGTTTAGAAGATAGATTGAGTTATTATAAAGAGGCTAAACCTCATATGAATTTTTATATTTAA</t>
  </si>
  <si>
    <t>fosC</t>
  </si>
  <si>
    <t>Z33413</t>
  </si>
  <si>
    <t>ATGATGACATCGATCATGTTTTCGATGTTGTCGGACATCACGCGGATTTTTGTCGAGCAGGGGCTACGGGTCTATCCCTTTCAAAGCAGTGCCTTGCTGGGCGTCGATGAAGAGGGGCGTGTCACGCTTCATGCGCGCCAGCTGGCAACGGCCATGGCATCGGGTTACATGCCCTTGCTCACTGGGGATCTGCTGCTGCGCGGCGAGCAGGAGGCGCAGGTCTTTTCAAGTGACAATATCGCCCCGTTGCTCGCTGCGGACTTCGAAGTGCGTCGGGTCTTGTATTACTCCGATGTGGCCGGTGTCTACGACCAGGGCAATGCCTTGGTCCCTTGGGTTGGCAATGCCAACGCCGCGTGCATGGAGGCTTGTGTGGGGGCGTCGTCGATGACGGACCTGACCGGTGGCATGCGCAACAAGTTCATGCAGCAGCGCCAGTTGGCACGCCTGGGCGTGGTTTCGGAGGTCTTGTCATTCGAGTGCTTCGACAGGGTGCATCTGTCGTTGTGCGGGTTGCGTCAATTTGGAACCGTGTTCTTGAGCGAGTGA</t>
  </si>
  <si>
    <t>fosC_v2</t>
  </si>
  <si>
    <t>AB522969</t>
  </si>
  <si>
    <t>GTGTTACGAGGATTGAATCATATTACTATTGCAGTAAGTGACCTTGAACGTTCCGTGGAGTTCTATACGCGTCTATTAGGAATGAAGGCACATGTCCGCTGGGATAGTGGGGCATATCTGAGCTTGGAGGCTACTTGGATTTGCTTGTCTTGTGACGAAGTGCATCCGAGCCAAGATTACTGTCACATCGCGTTTGATGTTTCCGAAGAGAATTTCGAACCAGTTACTAAAAAGCTTCGCGAAGCACATGTCGTTGAATGGAAACAAAATAGAAGCGAAGGACTTTCTTTATACTTGCTCGATCCTGACGGCCATAAATTGGAAATCCATAGCGGTAGCCTACAAAGTCGTTTGGAATCGTTGAAGTCTAAACCCTATCAAGGGTTAGTATGGCTATAA</t>
  </si>
  <si>
    <t>fosX</t>
  </si>
  <si>
    <t>NC_012796</t>
  </si>
  <si>
    <t>ATGATTACGGGCCTTAGCCACATCACGTTTATCTGCCGCGACCTCGACCGCATGGAAGCCGTGCTGACCGGCGTCCTGGGGGCGCGGCGGGTCTACGACAGCGGCGAGGCCACGTTTTCCCTGTCCCGGGAGCGGTTTTATCTGGTCGGCGGGGAGGGTGACGACGGGCTGTGGCTGGCGGTCATGGAAGGCGAGCCCCTGGCCGAGCCGACCTACAACCACGTGGCCTTTGCCGTGGACGAAGCGGACTTCGAGGCCTGTCTGGCCCGCGTCCAGGCCCTGGGACTGACCTTTCGCCCGCCGCGCCTCCGGGTGGCCGGTGAGGGCCGGTCGCTATATTTTTACGACCACGACAACCATCTTTTCGAACTGCATACCGGAACCTTGCCGGAGCGGCTGGCCCGCTACCGCCAGGGACGCGCCGCCGCCCCGGCCCCAACGCCCGACAACCCCGAAACCCCGTAA</t>
  </si>
  <si>
    <t>fomA</t>
  </si>
  <si>
    <t>AB016934</t>
  </si>
  <si>
    <t>ATGACGCCCGATTTCTTGGCCATCAAGGTTGGCGGCAGCCTGTTCTCCCGCAAGGACGAACCCGGCAGCCTGGACGACGACGCGGTGACGCCGTTCGCCAGGAACTTCGCCCGGCTCGCCGAGACCTACCGGGGCCGGATGGTTCTCATCAGCGGCGGCGGCGCCTTCGGCCACGGGGCCATCCGTGACCACGACAGCACGCACGCGTTCTCCCTCGCCGGCCTGACCGAGGCCACCTTCGAGGTGAAGAAGCGGTGGGCCGAGAAGCTCCGCGGGATCGGCGTGGACGCCTTCCCGCTCCAGCTGGCGGCCATGTGCACGCTCCGCAACGGCATACCGCAGCTCCGGTCCGAGGTCCTCCGGGACGTCCTCGACCACGGCGCGCTGCCCGTCCTCGCCGGCGACGCCCTGTTCGACGAGCACGGAAAGCTGTGGGCGTTCTCCAGCGACCGCGTCCCCGAGGTCCTCCTGCCCATGGTCGAGGGGCGCCTCCGGGTCGTCACCCTGACCGACGTCGACGGCATCGTGACCGACGGCGCCGGCGGCGACACGATCCTGCCCGAGGTCGACGCCCGGTCCCCCGAGCAGGCGTACGCCGCGCTCTGGGGCAGCAGCGAATGGGACGCCACCGGCGCCATGCACACCAAGCTCGACGCACTGGTCACCTGCGCCCGCCGCGGTGCCGAGTGCTTCATCATGCGGGGCGACCCCGGCAGCGACCTGGAGTTCCTGACCGCCCCCTTCTCCTCCTGGCCGGCGCACGTGCGGTCCACCAGGATCACCACGACTGCTTCTGCGTAA</t>
  </si>
  <si>
    <t>fomB</t>
  </si>
  <si>
    <t>ATGCTGGAAAACCTCACGATCCGCAGCAGCCGCGTCGTCGACCTCAACCTGGTCAAGGTCAGGCTGTCCACCAACCTCGAGGACTTCGCGGCGTACTCCTACTTCTCGGCCTTCGCCGAGGACGAGTCCGCGCCCGCCGACTACGAGGTCGTCTGCGTCGACCTGGACCGGGACGACATCCCGGCCGAGCTGTACGCCGACCGGACCGACCGGACCTTCCGCGGCAAGCGGTTCAAGGGCGGCTACTACCTCGTCCACTACTTCGGGGAGCCCGCCCACCTCATCACGGTGGGCCGCACGTTCTACGTGTTCGGCAGGTCCCTCGAGAAGACCGTCTGGCCCTACTTCGTCAAGCACATCCTGACCGTCCACTCCGCGGACCACGGCTTCCTGCACCTGAAGGCGGCGGGCTTCGAACTGCCCGGCGCCGGAGCCACCCTGCTCGTCGGGCGCAACGGCGCGGGGAAGACCGTCTTCCTGGCCCAGGCGTGCCTCAACGGCGCCCGGTTCCTCAGCAACACCCACACGCTGGTCCGGGACGGGGTCGCGCACGGCGTCCCCTCCTCGATCCGGGTGCGCCGCGACCAGTGCTTCGGTGAACTCATCGACAAGCACGACCTGACGGCGCACATGGAGTCGGGCGACTACGTCACCGACTCCTCGACTCTCTTCGAGAGTCCGCAGATCAGCACGGCACGCGTCCGGAACGTCGTCATCGTCGACTACGACCCCGCACGCCCCCAGGGCCTCATGCCGATCTCGCCGGCCGCGGCCGGCACCTTCATGGAGCAGTTCTCCTTCGCGGTCACCACCTACGGCCTCAAGGACGATCTGCTCGCCCACCACGGGGACTTCGACACCTACGTCGACTCCCTGGCCCGGATGCGGGCGCAGCTGACCGAACTGGTCGAGGGCGCGCGCTGCTACCGGGCCAACGCAGACATGCTGGCCAAGGAAGTCCGGGATTCGACGCTCAAGCAGCTTGCCGAATGA</t>
  </si>
  <si>
    <t>ptsI</t>
  </si>
  <si>
    <t>U00096</t>
  </si>
  <si>
    <t>ATGATTTCAGGCATTTTAGCATCCCCGGGTATCGCTTTCGGTAAAGCTCTGCTTCTGAAAGAAGACGAAATTGTCATTGACCGGAAAAAAATTTCTGCCGACCAGGTTGATCAGGAAGTTGAACGTTTTCTGAGCGGTCGTGCCAAGGCATCAGCCCAGCTGGAAACGATCAAAACGAAAGCTGGTGAAACGTTCGGTGAAGAAAAAGAAGCCATCTTTGAAGGGCATATTATGCTGCTCGAAGATGAGGAGCTGGAGCAGGAAATCATAGCCCTGATTAAAGATAAGCACATGACAGCTGACGCAGCTGCTCATGAAGTTATCGAAGGTCAGGCTTCTGCCCTGGAAGAGCTGGATGATGAATACCTGAAAGAACGTGCGGCTGACGTACGTGATATCGGTAAGCGCCTGCTGCGCAACATCCTGGGCCTGAAGATTATCGACCTGAGCGCCATTCAGGATGAAGTCATTCTGGTTGCCGCTGACCTGACGCCGTCCGAAACCGCACAGCTGAACCTGAAGAAGGTGCTGGGTTTCATCACCGACGCGGGTGGCCGTACTTCCCACACCTCTATCATGGCGCGTTCTCTGGAACTACCTGCTATCGTGGGTACCGGTAGCGTCACCTCTCAGGTGAAAAATGACGACTATCTGATTCTGGATGCCGTAAATAATCAGGTTTACGTCAATCCAACCAACGAAGTTATTGATAAAATGCGCGCTGTTCAGGAGCAAGTGGCTTCTGAAAAAGCAGAGCTTGCTAAACTGAAAGATCTGCCAGCTATTACGCTGGACGGTCACCAGGTAGAAGTATGCGCTAACATTGGTACGGTTCGTGACGTTGAAGGTGCAGAGCGTAACGGCGCTGAAGGCGTTGGTCTGTATCGTACTGAGTTCCTGTTCATGGACCGCGACGCACTGCCCACTGAAGAAGAACAGTTTGCTGCTTACAAAGCAGTGGCTGAAGCGTGTGGCTCGCAAGCGGTTATCGTTCGTACCATGGACATCGGCGGCGACAAAGAGCTGCCATACATGAACTTCCCGAAAGAAGAGAACCCGTTCCTCGGCTGGCGCGCTATCCGTATCGCGATGGATCGTAGAGAGATCCTGCGCGATCAGCTCCGCGCTATCCTGCGTGCCTCGGCTTTCGGTAAATTGCGCATTATGTTCCCGATGATCATCTCTGTTGAAGAAGTGCGTGCACTGCGCAAAGAGATCGAAATCTACAAACAGGAACTGCGCGACGAAGGTAAAGCGTTTGACGAGTCAATTGAAATCGGCGTAATGGTGGAAACACCGGCTGCCGCAACAATTGCACGTCATTTAGCCAAAGAAGTTGATTTCTTTAGTATCGGCACCAATGATTTAACGCAGTACACTCTGGCAGTTGACCGTGGTAATGATATGATTTCACACCTTTACCAGCCAATGTCACCGTCCGTGCTGAACTTGATCAAGCAAGTTATTGATGCTTCTCATGCTGAAGGCAAATGGACTGGCATGTGTGGTGAGCTTGCTGGCGATGAACGTGCTACACTTCTGTTGCTGGGGATGGGTCTGGACGAATTCTCTATGAGCGCCATTTCTATCCCGCGCATTAAGAAGATTATCCGTAACACGAACTTCGAAGATGCGAAGGTGTTAGCAGAGCAGGCTCTTGCTCAACCGACAACGGACGAGTTAATGACGCTGGTTAACAAGTTCATTGAAGAAAAAACAATCTGCTAA</t>
  </si>
  <si>
    <t>cat</t>
  </si>
  <si>
    <t>X60827</t>
  </si>
  <si>
    <t>chloramphenicol</t>
  </si>
  <si>
    <t>catA</t>
  </si>
  <si>
    <t>catA1</t>
  </si>
  <si>
    <t>V00622</t>
  </si>
  <si>
    <t>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</t>
  </si>
  <si>
    <t>catA2</t>
  </si>
  <si>
    <t>X53796</t>
  </si>
  <si>
    <t>ATGAATTTTACCCGGATTGACCTGAATACCTGGAATCGCAGGGAACACTTTGCCCTTTATCGTCAGCAGATTAAATGCGGATTCAGCCTGACCACCAAACTCGATATTACCGCTTTGCGTACCGCACTGGCGGAGACAGGTTATAAGTTTTATCCGCTGATGATTTACCTGATCTCCCGGGCTGTTAATCAGTTTCCGGAGTTCCGGATGGCACTGAAAGACAATGAACTTATTTACTGGGACCAGTCAGACCCGGTCTTTACTGTCTTTCATAAAGAAACCGAAACATTCTCTGCACTGTCCTGCCGTTATTTTCCGGATCTCAGTGAGTTTATGGCAGGTTATAATGCGGTAACGGCAGAATATCAGCATGATACCAGATTGTTTCCGCAGGGAAATTTACCGGAGAATCACCTGAATATATCATCATTACCGTGGGTGAGTTTTGACGGATTTAACCTGAACATCACCGGAAATGATGATTATTTTGCCCCGGTTTTTACGATGGCAAAGTTTCAGCAGGAAGGTGACCGCGTATTATTACCTGTTTCTGTACAGGTTCATCATGCAGTATGTGATGGCTTTCATGCAGCACGGTTTATTAATACACTTCAGCTGATGTGTGATAACATACTGAAATAA</t>
  </si>
  <si>
    <t>catA3</t>
  </si>
  <si>
    <t>X07848</t>
  </si>
  <si>
    <t>ATGAACTATACAAAATTTGATGTAAAAAATTGGGTTCGCCGTGAGCATTTTGAGTTTTATCGGCATCGTTTACCATGTGGTTTTAGCTTAACAAGCAAAATTGATATCACGACGTTAAAAAAGTCATTGGATGATTCAGCGTATAAGTTTTATCCGGTAATGATCTATCTGATTGCTCAGGCCGTGAATCAATTTGATGAGTTGAGAATGGCGATAAAAGATGATGAATTGATCGTATGGGATTCAGTCGACCCACAATTCACCGTATTCCATCAAGAAACAGAGACATTTTCAGCACTGAGTTGCCCATACTCATCCGATATTGATCAATTTATGGTGAATTATTTATCGGTAATGGAACGTTATAAAAGTGATACCAAGTTATTTCCTCAAGGGGTAACACCAGAAAATCATTTAAATATTTCAGCATTACCTTGGGTTAATTTTGATAGCTTTAATTTAAATGTTGCTAATTTTACCGATTATTTTGCACCCATTATAACAATGGCAAAATATCAGCAAGAAGGGGATAGACTGTTATTGCCGCTCTCAGTACAGGTTCATCATGCAGTTTGTGATGGCTTCCATGTTGCACGCTTTATTAATCGGCTACAAGAGTTGTGTAACAGTAAATTAAAATAA</t>
  </si>
  <si>
    <t>catA4</t>
  </si>
  <si>
    <t>M11587</t>
  </si>
  <si>
    <t>ATGGACACAAAGCGCGTGGGTATATTGGTTGTTGATCTATCCCAATGGGGACGAAAAGAACACTTTGAAGCATTTCAGTCTTTTGCTCAATGCACCTTTAGCCAGACCGTTCAACTGGATATTACTTCATTATTAAAAACCGTAAAGCAAAATGGGTACAAATTCTATCCGACATTTATATACATCATTAGCCTATTGGTAAATAAACATGCAGAATTCCGCATGGCAATGAAAGACGGGGAATTGGTGATATGGGATAGTGTTAACCCTGGGTACAATATCTTTCATGAACAGACCGAAACATTTTCATCTTTATGGAGTTACTACCACAAAGATATCAATCGTTTTTTGAAAACTTATTCAGAAGATATAGCACAATACGGCGACGATCTAGCCTATTTTCCAAAAGAATTTATCGAAAATATGTTTTTTGTGTCAGCAAATCCTTGGGTAAGTTTCACCAGTTTTAACTTGAATATGGCGAATATAAACAATTTCTTTGCCCCTGTATTTACAATAGGTAAATATTATACGCAAGGAGATAAAGTTCTGATGCCACTAGCAATTCAAGTGCATCATGCCGTATGTGATGGCTTCCATGTAGGCAGATTACTCAATGAAATACAGCAATACTGCGATGAGGGATGTAAATAA</t>
  </si>
  <si>
    <t>catA6</t>
  </si>
  <si>
    <t>K00544</t>
  </si>
  <si>
    <t>TTGTTTAAACAAATAGACGAAAATTATCTGCGAAAAGAGCACTTTCACCATTATATGACGTTAACCCGATGCTCATATAGCTTGGTGATCAATCTAGACATCACGAAATTGCATGCAATATTAAAAGAAAAAAAGCTGAAAGTATATCCTGTGCAAATTTATTTGTTAGCAAGAGCTGTGCAAAAAATTCCTGAGTTTCGGATGGATCAAGTGAACGATGAACTTGGTTACTGGGAGATTCTCCATCCTAGTTATACGATTCTAAATAAAGAAACAAAGACGTTTTCAAGTATTTGGACGCCTTTTGATGAAAACTTTGCTCAGTTTTATAAAAGCTGTGTAGCCGATATTGAAACATTTAGCAAAAGCAGCAACCTATTTCCGAAACCTCATATGCCAGAAAACATGTTCAATATTTCAAGTCTACCGTGGATTGATTTTACTTCTTTTAACCTTAATGTATCTACAGATGAAGCTTATTTACTGCCTATATTTACGATAGGCAAATTTAAGGTGGAAGAAGGAAAAATCATTTTGCCCGTTGCCATACAAGTACATCATGCTGTTTGTGATGGCTATCATGCCGGTCAATATGTTGAATATTTGAGGTGGCTTATTGAACATTGTGACGAGTGGTTAAATGATTCATTGCATATTACCTGA</t>
  </si>
  <si>
    <t>catA7</t>
  </si>
  <si>
    <t>X02529</t>
  </si>
  <si>
    <t>ATGACTTTTAATATTATCAAATTAGAAAATTGGGATAGAAAAGAATATTTTGAACACTATTTTAACCAGCAAACTACGTATAGCATTACTAAAGAAATTGATATTACTTTGTTTAAAGATATGATAAAAAAGAAAGGATATGAAATTTATCCTTCTTTGATTTATGCAATTATGGAAGTTGTAAATAAAAATAAAGTGTTTAGAACAGGAATTAATAGTGAGAATAAATTAGGTTATTGGGATAAGTTAAATCCTTTGTATACAGTTTTTAATAAGCAAACTGAAAAATTTACTAACATTTGGACTGAATCTGATAACAACTTCACTTCTTTTTATAATAATTATAAAAATGACTTGCTTGAATATAAAGATAAAGAAGAAATGTTTCCTAAAAAACCGATACCTGAAAACACCATACCGATTTCAATGATTCCTTGGATTGATTTTAGTTCATTTAATTTAAACATTGGTAACAATAGCAACTTTTTATTGCCTATTATTACGATAGGTAAATTTTATAGTGAGAATAATAAAATTTATATACCAGTTGCTTTGCAGCTTCATCATGCTGTATGTGATGGTTACCATGCTTCATTATTTATGAATGAATTTCAAGATATAATTCATAAGGTAGATGATTGGATTTAG</t>
  </si>
  <si>
    <t>catA8</t>
  </si>
  <si>
    <t>AY355285</t>
  </si>
  <si>
    <t>ATGACTTTTAATATTATTAATTTAGAAACTTGGGATAGAAAAGAATATTTCAATCATTATTTTAATCAACAAACAACTTATAGTGTTACTAAAGAATTAGATATTACCTTGTTAAAAAGTATGATAAAAGATAAAGGATATGAACTGTATCCTGCTTTGATTCATGCAATTGTAAGTGTTATAAATCGAAATAAAGTATTTAGAACAGGGATTAATAGTGAGGGGAATTTGGGTTATTGGGATAAATTAGAACCTTTATATACAGTCTTTAATAAAGAAACTGAAAAATTTTCTAATATTTGGACAGAATCAAATGCTAGTTTTAACTCTTTTTATAATAGTTATAAGAATGATTTATTTAAATATAAAGATAAAAATGAAATGTTTCCTAAAAAGCCGATACCTGAAAACACAGTTCCTATCTCGATGATTCCTTGGATTGATTTTAGTTCATTTAATTTAAATATTGGTAATAATAGTAGATTTTTATTGCCAATTATTACAATAGGTAAATTTTATAGTAAGGATGATAAGATCTATTTACCATTTTCATTGCAAGTTCATCATGCAGTATGTGATGGTTACCATGTTTCATTATTTATGAATGAATTTCAAAATATAATTGATAATGTAAATGAATGGATTTAA</t>
  </si>
  <si>
    <t>catA9</t>
  </si>
  <si>
    <t>NC_002013</t>
  </si>
  <si>
    <t>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</t>
  </si>
  <si>
    <t>catA10</t>
  </si>
  <si>
    <t>AY238971</t>
  </si>
  <si>
    <t>ATGGAAATTTTAACACTATTAATTCGTGATACCATGGGATCGAAAAGAATATTTTTGAACCCCTATTTCCAGCAGCAGCCAACATTCAGTCTGACGAATGAAATTAATATAACTATACTTATGAAGAACTTAAAGAAAAAGCATTATAAGTTATATCCTGCGTTTATTTTTATGGTGACAAAAATCGTGAACGCCCATAGAGAATTTAGAATAAATTTTAACTCAGAAGGAAATTTAGGTTACTGGACGGAGATTTGCCCACTCTATACCATTTTTGATAACAAATCACACACATTTTCTGGCATCTGGTCACCAAACTTAACTATTTTTTCTGAGTTTCATTCTAAATATGAAAATGATGCAGAAAGATACAATGGCACGAGGAGATTATTTCCAAAAAAACCAATACCAGATAACCCTATTCCGATTTCTATGATTCCTTGGAGTTCTTTTACAGCATTTAATCTAAATATAAATAATGGCGGAGATTTTCTCTTACCCATAATAACTGGAGGGAAGTATTCACAAGTAAATGATGAATTATTCCTGCCTGTCTCTATCCAAAATGCATCATGCCTATTTGTGATGGCTACCATGCAAAGTGTTTTTATCAATGACTTACAAAACCTTGTTGATGAAAGTGAAGACTGGATTTACCTGGTCGTTAGTGATGAATGGTATTATTAA</t>
  </si>
  <si>
    <t>catA11</t>
  </si>
  <si>
    <t>U15027</t>
  </si>
  <si>
    <t>ATGGTATTTGAAAAAATTGATAAAAATAGTTGGAACAGAAAAGAGTATTTTGACCACTACTTTGCAAGTGTACCTTGTACATACAGCATGACCGTTAAAGTGGATATCACACAAATAAAGGAAAAGGGAATGAAACTATATCCTGCAATGCTTTATTATATTGCAATGATTGTAAACCGCCATTCAGAGTTTAGGACGGCAATCAATCAAGATGGTGAATTGGGGATATATGATGAGATGATACCAAGCTATACAATATTTCACAATGATACTGAAACATTTTCCAGCCTTTGGACTGAGTGTAAGTCTGACTTTAAATCATTTTTAGCAGATTATGAAAGTGATACGCAACGGTATGGAAACAATCATAGAATGGAAGGAAAGCCAAATGCTCCGGAAAACATTTTTAATGTATCTATGATACCGTGGTCAACCTTCGATGGCTTTAATCTGAATTTGCAGAAAGGATATGATTATTTGATTCCTATTTTTACTATGGGGAAATATTATAAAGAAGATAACAAAATTATACTTCCTTTGGCAATTCAAGTTCATCACGCAGTATGTGACGGATTTCACATTTGCCGTTTTGTAAACGAATTGCAGGAATTGATAAATAGTTAA</t>
  </si>
  <si>
    <t>X74948</t>
  </si>
  <si>
    <t>TTTACGAATATACCTTGCACATACAGTATGACTGTTAAATTGGATATTACACAAATAAAAAAGAAACGAATGAAATTATACCCTGCGATGCTTTATTATCTTGCAACGATTGTAAACCGTCATTCAGAGTTTAGAACGGCAATTAATCAGGAGGGTGAACTGGGAATATATGACGAGATGATACCCAGCTATACCATATTCCATGAGGACACAGAGACATTTTCCAACCTTTGGACACCATACATACCAGATTTTGAAGCATTTTCTATGGCGTATGCGAATGATATGCAAAGGTATGGAAGCAATTATGGAATGATAGGAAAACCAGATATACCAGAAAATGTTTTTAATGTATCGATGATACCATGGTCAACCTTCGATAGCTTTAATCTGAATTTGCAGAAAGGATATGATTATTTGATTCCTATTTTTACGATGGGGAAATATTACAGAGATGATGAAAAAATCATACTTCCTCTCGCCATCCAAGTT</t>
  </si>
  <si>
    <t>catA13</t>
  </si>
  <si>
    <t>M35190</t>
  </si>
  <si>
    <t>ATGCAATTCACAAAGATTGATATAAATAATTGGACACGAAAAGAGTATTTCGACCACTATTTTGGCAATACGCCCTGCACATATAGTATGACGGTAAAACTCGATATTTCTAAGTTGAAAAAGGATGGAAAAAAGTTATACCCAACTCTTTTATATGGAGTTACAACGATCATCAATCGACATGAAGAGTTCAGGACCGCATTAGATGAAAACGGACAGGTAGGCGTTTTTTCAGAAATGCTGCCTTGCTACACAGTTTTTCATAAGGAAACTGAAACCTTTTCGAGTATTTGGACTGAGTTTACAGCAGACTATACTGAGTTTCTTCAGAACTATCAAAAGGATATAGACGCTTTTGGTGAACGAATGGGAATGTCCGCAAAGCCTAATCCTCCGGAAAACACTTTCCCTGTTTCTATGATACCGTGGACAAGCTTTGAAGGCTTTAACTTAAATCTAAAAAAAGGATATGACTATCTACTGCCGATATTTACGTTTGGGAAGTATTATGAGGAGGGCGGAAAATACTATATTCCCTTATCGATTCAAGTGCATCATGCCGTTTGTGACGGCTTTCATGTTTGCCGTTTTTTGGATGAATTACAAGACTTGCTGAATAAATAA</t>
  </si>
  <si>
    <t>catA14</t>
  </si>
  <si>
    <t>S48276</t>
  </si>
  <si>
    <t>ATGGAGTTTCGTTTGGTTGATCTGAAAACATGGAAAAGAAAAGAGTACTTTACGCATTATTTTGAATCTGTGCCTTGCACATATAGCATGACCGTAAAGCTGGATATTACTACGATAAAAACCGGTAAAGCGAAATTGTATCCCGCCCTTTTGTATGCCGTTTCAACAGTAGTTAACCGGCATGAAGAATTCCGTATGACTGTGGACGATGAAGGTCAAATCGGGATATTTAGTGAAATGATGCCGTGCTATACAATTTTCCAAAAGGACACGGAGATGTTTTCAAATATCTGGACCGAGTATATCGGTGATTATACGGAGTTCTGCAAACAGTATGAAAAAGATATGCAGCAATACGGTGAAAACAAGGGCATGATGGCAAAGCCAAATCCGCCTGTGAATACTTTCCCAGTCTCTATGATTCCATGGACAACCTTTGAAGGATTTAATTTAAATTTGCAAAAGGGATATGGGTATCTGCTTCCCATTTTTACGTTTGGACGATATTATGAAGAAAACGGGAAATATTGGATTCCGTTATCTATTCAGGTACATCATGCGGTATGCGATGGATTTCATACCTGCCGTTTTATCAATGAATTACAGGATGTAATCCAAAGTTTACAAAACCATGGAGGTGACGAAGAATGA</t>
  </si>
  <si>
    <t>catA15</t>
  </si>
  <si>
    <t>M93113</t>
  </si>
  <si>
    <t>ATGAATTTTAATTTAATAGATATTAATCATTGGAGTAGAAAGCCATACTTTGAACATTATTTAAACAATGTGAAATGTACTTACAGTATGACTGCCAATATAGAAATAACTGATTTATTGTATGAAATTAAACTTAAAAATATTAAATTTTATCCTACACTTATTTATATGATTGCAACTGTGGTTAATAATCATAAAGAATTCCGTATTTGTTTTGATCATAAAGGTAGTTTAGGATATTGGGATAGCATGAATCCAAGCTATACTATTTTTCATAAAGAAAACGAAACATTTTCAAGTATTTGGACGGAATATAACAAAAGTTTTTTACGTTTTTATAGTGATTATCTTGACGATATAAAAAACTATGGAAATATCATGAAGTTTACTCCGAAATCAAATGAACCTGACAATACATTTTCTGTATCAAGTATTCCTTGGGTGAGTTTTACAGGATTTAACTTGAATGTTTATAATGAAGGAACATATTTAATTCCTATTTTTACTGCAGGAAAGTATTTCAAACAAGAAAATAAAATATTTATTCCTATATCAATACAAGTACATCATGCTATCTGTGACGGTTATCATGCTAGTAGATTTATTAATGAAATGCAAGAATTAGCATTTAGTTTTCAAGAATGGTTAGAAAATAAATAA</t>
  </si>
  <si>
    <t>catA16</t>
  </si>
  <si>
    <t>M55620</t>
  </si>
  <si>
    <t>ATGAAATTTAATTTGATAGATATTGAGGATTGGAATAGAAAGCCATACTTTGAGCATTATTTAAATGCGGTTAGGTGCACTTACAGTATGACTGCAAATATAGAGATAACTGGTTTACTGCGTGAAATTAAACTTAAGGGCCTGAAACTGTACCCTACGCTTATTTATATCATCACAACTGTGGTTAACCGTCACAAGGAGTTCCGCACCTGTTTTGATCAAAAAGGTAAGTTAGGATACTGGGATAGTATGAACCCAAGTTATACTGTCTTTCATAAGGATAACGAAACTTTTTCAAGTATTTGGACAGAGTATGACGAGAACTTCCCACGTTTTTACTATAATTACCTTGAGGATATTAGAAACTATAGCGACGTTTTGAATTTCATGCCTAAGACAGGTGAACCTGCTAATACAATTAATGTGTCCAGCATTCCTTGGGTGAATTTTACCGGATTCAACCTGAATATATACAATGATGCAACATATCTAATCCCTATTTTTACTTTGGGTAAGTATTTTCAGCAGGATAATAAAATTTTATTACCTATGTCTGTACAGGTGCATCATGCGGTTTGCGACGGTTATCATATAAGCAGATTTTTTAATGAGGCACAGGAATTAGCGTCAAATTATGAGACATGGTTAGGAGAAAAATAA</t>
  </si>
  <si>
    <t>catB</t>
  </si>
  <si>
    <t>catB1</t>
  </si>
  <si>
    <t>M58472</t>
  </si>
  <si>
    <t>ATGGAAAACTATTTCGAAAGCCCATTCCGGGGCATTACACTCGACAAGCAGGTGAAGAGCCCGAACCTGGTGGTCGGAAAATACAGCTATTATTCCGGCTATTACCACGGCCACAGTTTCGAGGATTGCGCCCGGTACCTGCTGCCCGATGAGGGCGCGGACAGGCTGGTGATCGGAAGCTTCTGCTCGATCGGTTCGGGCGCCGCCTTCATCATGGCGGGCAATCAGGGGCACCGCAACGAATGGATCAGTACCTTCCCGTTCTTCTTCATGCCGGAGGTGCCGGAATTCGAGAATGCCGCCAACGGTTATCTGCCGGCGGGCGACACCGTCATCGGCAACGATGTCTGGATCGGTTCGGAAGCGATCATCATGCCCGGCATCACCGTCGGTGATGGCGCGGTGATCGGAACGCGGGCGCTGGTGACGAAGGACGTCGAGCCCTACGCCATCGTCGGCGGCAACCCCGCAAAAACGATCCGCAAGCGGTTTGACGACGATAGCATCGCCCTGCTGCTCGAGATGAAATGGTGGGGCTGGCCGGCGGAGCGGCTGAAAGCTGCAATGCCGCTGATGACCAGCGGCAATGTCGCGGCGCTCTATCGTTTCTGGCGGTCCGATAGCCTCTAG</t>
  </si>
  <si>
    <t>catB2</t>
  </si>
  <si>
    <t>ATGACGAATTATTTTGAGAGTCCCTTCAAAGGGAAGCTTCTGACTGAGCAGGTGAAGAATCCGAACATCAAGGTAGGGCGGTATAGCTACTATTCCGGCTATTACCATGGGCACTCGTTTGATGATTGTGCTCGCTACCTTCTACCAGACCGTGATGACGTTGATCAGCTGATTATCGGCAGCTTCTGCTCCATCGGATCAGGCGCAGCTTTTATTATGGCTGGGAATCAAGGCCACCGATATGATTGGGTCTCTTCTTTCCCTTTCTTCTACATGAACGAGGAGCCCGCGTTTGCAAAATCAGTCGATGCATTCCAGCGGGCTGGCGACACAGTTATAGGAAGTGATGTGTGGATCGGTTCGGAGGCCATGATCATGCCCGGGATCAAGATCGGGCATGGAGCGGTGATAGGTAGCCGCGCTTTGGTTGCCAAAGACGTGGAACCCTACACCATAGTGGGGGGAAACCCTGCAAAGTCGATTAGGAAGCGCTTTTCTGAAGAAGAAATTTCTATGCTTTTAGATATGGCTTGGTGGGATTGGCCGCTGGAACAAATCAAGGAAGCAATGCCTTTTCTTTGTTCGTCTGGCATTGCCAGCCTGTATCGTCGCTGGCAAGGCACAAGCGCCTAA</t>
  </si>
  <si>
    <t>catB3</t>
  </si>
  <si>
    <t>AJ310778</t>
  </si>
  <si>
    <t>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AGCCTTACGCTATCGTTGGCAGCAATCCCGCTAAGAAGATTAAGAAACGCTTCACCGATGAGGAAATTTCATTGCTTCTGGAGATGGAGTGGTGGAATTGGTCACTGGAGAAGATCAAAGCGGCAATGCCCATGCTGTGCTCGTCTAATATTGTTGGCCTGCACAAGTATTGGCTCGAGTTTGCCGTCTAA</t>
  </si>
  <si>
    <t>catB7</t>
  </si>
  <si>
    <t>AF036933</t>
  </si>
  <si>
    <t>ATGGGCAACTATTTCGAGAGCCCCTTCAGGGGCAAGCTGCTCTCGGAACAGGTCAGCAACCCGAACATACGGGTGGGGCGCTACAGCTACTACTCCGGCTACTATCACGGGCATTCCTTCGACGACTGCGCCCGCTACCTGATGCCGGACCGCGACGACGTGGACAAGCTGGTCATCGGCAGTTTCTGCTCGATCGGCAGTGGCGCCGCCTTCATCATGGCCGGCAACCAGGGACACCGCGCCGAATGGGCGTCGACCTTCCCCTTCCACTTCATGCACGAAGAGCCTGTCTTCGCCGGCGCCGTGAACGGCTATCAGCCAGCCGGCGACACGCTGATCGGCCATGACGTCTGGATCGGTACCGAGGCGATGTTCATGCCCGGCGTACGGGTCGGCCACGGAGCCATCATCGGCAGCCGCGCGCTGGTGACCGGCGATGTCGAGCCCTATGCCATCGTCGGCGGTAACCCGGCCCGGACCATTCGTAAGCGCTTTTCCGATGGCGATATCCAGAACCTGCTGGAAATGGCCTGGTGGGACTGGCCACTGGCCGATATCGAGGCAGCCATGCCACTGCTGTGTACTGGGGATATCCCCGCCTTGTACCGGCACTGGAAACAGCGCCAGGCCACGGCCTGA</t>
  </si>
  <si>
    <t>catB9</t>
  </si>
  <si>
    <t>AF462019</t>
  </si>
  <si>
    <t>ATGAACTTCTTTACGTCTCCATTTTCTGGGATTCCCTTAGATCAGCAAGTAACAAATCCGAACATTATTGTGGGAAAACACAGTTATTATTCTGGTTATTATCACGGGCACAGTTTCGATGATTGTGTGCGATATTTACATCCAGAAAGAGATGACGTTGATAAGTTAGTCATAGGGAGTTTTTGTTCTATAGGCTCTGGTGCTGTATTTATGATGGCCGGTAATCAAGGGCATCGCAGTGATTGGATAAGTACATTCCCATTTTTCTATCAGGATAATGATAATTTTGCAGATGCACGCGATGGTTTTACGCGTTCAGGAGACACAATTATTGGTCATGATGTGTGGATTGGCACTGAGGCTATGATAATGCCTGGGGTTAAAATTGGACATGGAGCGATAATCGCCAGTCGTTCAGTAGTGACTAAGGATGTTGCACCTTATGAAGTGGTCGGTTCAAATCCTGCTAAACATATCAAGTTTAGATTTTCTGATGTGGAAATAGCGATGTTACTTGAAATGGCATGGTGGAATTGGCCAGAATCGTGGTTGAAAGAGAGTATGCAGTCTCTGTGTTCATCAGACATTGAAGGGCTTTATCTCAATTGGCAGTCAAAAGCACGCACATAA</t>
  </si>
  <si>
    <t>catB10</t>
  </si>
  <si>
    <t>AJ878850</t>
  </si>
  <si>
    <t>ATGACCAACTATTTTGAAAGTCCATTTAAAGGCAAACTGCTGGCCGACCAGGTAAAGAACCCGAACATCAAAGTCGGACGGTATAGCTATTATTCCGGCTATTACCATGGCCATTCGTTTGACGAGTGCGCTCGCTTTCTCTTGCCAGATCGCGATGACATCGACCAACTGATCGTTGGTAGCTTCTGTTCCATCGGCACGGGCGCCTCCTTCATCATGGCCGGAAATCAGGGGCACCGTTATGACTGGGCGTCTTCTTTTCCCTTCTTCTACATGAAAGAGGAGCCAGCATTCTCGGGCGCACTTGATGCATTCCAAAAAGCCGGTGACACAGTCATCGGAAGTGATGTCTGGATAGGCTCTGAGGCCATGATCATGCCCGGCATCAACGTCGGTCATGGCGCTGTGATTGGAAGCCGCGCTTTGGTCACGAAAGATGTGGAGCCGTACACTATCGTTGGCGGAAATCCCGCCAAACCGATCAAGAAACGCTTCTCCGACGAGGAGATCGCCATGCTTTTGAAAATGAATTGGTGGGATTGGCCAACTGAAAAAATTGAGGAAGCAATGCCTTTGCTATGCTCATCCAACATCGTTGGGCTGCATCGATACTGGCAAGGCTTTGCCGTCTAA</t>
  </si>
  <si>
    <t>cmlB</t>
  </si>
  <si>
    <t>AF034958</t>
  </si>
  <si>
    <t>GTGCGCTCAAAGAACTGTAATTGGCGGTATTCCCTTGCCGTCACTGTGTTGTTGTTATCACCTTTCGATTTACTGGCATCACTCGGCATGGACATGTACTTGCCAGCGGTGCCTTTCATGCCACATGCTCTTGGTACGACAGCGGGCACAATTCAGCTTACGCTGACAACGTATTTGGTCATGATAGGGGCCGGTCAGCTTTTGTTTGGGCCACTGTCGGACCGGCTGGGACGTCGTCCCGTGCTACTGGCGGGCGGTGCCGCCTACGTTGCGGCCTCAATCGGCCTCGTCGTCACGTCATCGGCTGGAGTATTTCTGGGTTTTCGGATTCTCCAAGCTTGTGGTGCCTCGGCATGCCTTGTTGCCACATTTGCAACAGTGCGTGATATCTACGCAGGTCGCAAGGAAAGTAACGTCATCTACGGCTTGCTTGGCTCTATGCTTGCTATGGTTCCGGCGATAGGCCCATTGCTGGGAGCGGTCATAGACACCTGGTTCGGGTGGCGGGCGATCTTTGCGTTCTTGGGATTGGGAATGATCGCTGCATTGACAGCAGCGTGGCGGCTCTGGCCTGAGACCCGGGTGCAGCGACCAGCAGCTTTGCAATGGTCACAACTTCTGCTTCCCATCAAGCACCTTAACTTCTGGTTGTACACAGTGTGTTATGCCGCAGGAATGGGCAGCTTCTTCGTCTTCTTCTCCATAGCGCCCGGATTGATGATGGGTAGGCAAGGCATGTCCCAGTTTGGCTTCAGTCTGTTGTTCGCAACAGTGGCAATTGCGATGATGCTTGCGGCCCGCTTCATGGGGCGCGTAATCGCCAAGTGGGGCAGCCTGAGTGCCTTGCGAATGGGGATGGGCTGCCTGATAGCAGGCGCAGTCTTGCTTGTCATCACCGAGCTATGGATTCCGCAGTCCGTGTTGGGCTTTATTGCCCCAATGTGGCTAGTGGGCGTCGGCGTCGCGACAGCGGTATCCGTTGCACCCAATGGTGCGCTTCGAGGGTTCGACCATATTGCAGGAGCCGTTACGGCAGTCTACTTCTGCTTGGGGGGGCTGCTGCTGGGGAGTGTTGGAACGCTCATCATTTCGCTGTTGCCGCGCGACACGGCCTGGCCAGTTATCGCGTATTGTTTGGTTCTTGCAACAATCGTGCTTGGACTGTCGTGTGTTTCCCGAGCGAGAGACCTTCGCGGTCACGGGGAGTATGATGCGGTTGCACGCACATAG</t>
  </si>
  <si>
    <t>cml</t>
  </si>
  <si>
    <t>M22614</t>
  </si>
  <si>
    <t>ATGTCATTTACGGCATACTCGGATCCATGCTGGCCATGGTCCCGCGGTAGGCCCATTGCTCGGAGCGCTCGTCGACATGTGGCTTGGGTGGCGGGCTATCTTTGCGTTTCTAGGTTTGGGCATGATCGCTGCATCTGCAGGCGTGGCAGCTTCTGGCCTGAAACCCGGGTGCAACGAGTTGCGGGCTTGCAATGGTCGCAGCTGCTACTCCCCGTTAAGTGCCTGAACTTCTGGTTGTACACGTTGTGTTACGCCGCTGGAATGGGTAGCTTCTTCGTCTTTTTCTCCATTGCGCCCGGACTAATGATGGGCAGGCCAAGGTGTGTCTCAGCTTGGCTTCAGCCTGCTGTTCGCCACAGTGCAATTGCCATGGTGTTTACGGCTCGTTTTATGGGGAGTGTGATACCCAAGTGGGGCAGCCCAAGTGTCTTGCGAATGGGAATGGGATGCCTGATAGCTGGAGCAGTATTGCTTGCCATCACCGAAATATGGGCTTTGCACCGTGTTAGGCTTTATTGCTCCAATGTGGCTAGTGGTATTGGTGTCGCCACAGCGGTATCTGTGCCAATGGCGCTCTTCGAGGATTCGACCATGTTGCTGGAACGGTCACGGCAGTCTACTTCTGCTTGGGCGTGTACTGCTAGGAAGCATCGGAACGTTGATCATTTCGCTGTTGCCGCGCAACGGCTTGGGCCTTGTCGTGTAACTGTTTGGACCCTTGCAACAGTCGTGCTCGGTCTGTCTTGTGTTTCCCGAGTGAAGGGCTCTCGCGGCCAGGGGGAGCATGATGCTGGTCGCGCTACAAATGTCGGAAAGTACATCAAATCCCAATCGTTGAGAGAATGTGGCAAGCTATCGCCCAACAAATGCTGCAGCCGACCCAAAACGTACGCGTTTCGGCTCGGCTGA</t>
  </si>
  <si>
    <t>floR</t>
  </si>
  <si>
    <t>AF071555</t>
  </si>
  <si>
    <t>ATGACCACCACACGCCCCGCGTGGGCCTATACGCTGCCGGCAGCACTGCTGCTGATGGCTCCTTTCGACATCCTCGCTTCACTGGCGATGGATATTTATCTCCCTGTCGTTCCAGCGATGCCCGGCATCCTGAACACGACGCCCGCTATGATCCAACTCACGTTGAGCCTCTATATGGTGATGCTCGGCGTGGGCCAAGTGATTTTTGGTCCGCTCTCAGACAGAATCGGGCGACGGCCAATTCTACTTGCGGGCGCAACGGCTTTCGTCATTGCGTCTCTGGGAGCAGCTTGGTCTTCAACTGCACCGGCCTTTGTCGCTTTCCGTCTACTTCAAGCAGTGGGCGCGTCGGCCATGCTGGTGGCGACGTTCGCGACGGTTCGCGACGTTTATGCCAACCGTCCTGAGGGTGTCGTCATCTACGGCCTTTTCAGTTCGATGCTGGCGTTCGTGCCTGCGCTCGGCCCTATCGCCGGAGCATTGATCGGCGAGTTCTTGGGATGGCAGGCGATATTCATTACTTTGGCTATACTGGCGATGCTCGCACTCCTAAATGCGGGTTTCAGGTGGCACGAAACCCGCCCTCTGGATCAAGTCAAGACGCGCCGATCTGTCTTGCCGATCTTCGCGAGTCCGGCTTTTTGGGTTTACACTGTCGGCTTTAGCGCCGGTATGGGCACCTTCTTCGTCTTCTTCTCGACGGCTCCCCGTGTGCTCATAGGCCAAGCGGAATATTCCGAGATCGGATTCAGCTTTGCCTTCGCCACTGTCGCGCTTGTAATGATCGTGACAACCCGTTTCGCGAAGTCCTTTGTCGTCAGATGGGGCATCGCAGGATGCGTGGCGCGTGGGATGGCGTTGCTTGTTTGCGGAGCGGTCCTGTTGGGGATCGGCGAACTTTACGGCTCGCCGTCATTCCTCACCTTCATCCTACCGATGTGGGTTGTCGCGGTCGGTATTGTCTTCACGGTGTCCGTTACCGCGAACGGCGCTTTGGCAGAGTTCGACGACATCGCGGGATCAGCGGTCGCGTTCTACTTCTGCATCCAAAGCCTGATAGTCAGTATCGTCGGGACATTGGCGGTGACGCTGTTAAACGGCGATACAGCGTGGCCCGTGATTTGTTACGCCACGGCAATGGCAGTGCTGGTGTCGTTGGGGCTGGCGCTCCTTCGATCCCGTGATGCTGCCACCGAGAAGTCGCCAGTCGTCTAG</t>
  </si>
  <si>
    <t>fexA</t>
  </si>
  <si>
    <t>AJ549214</t>
  </si>
  <si>
    <t>ATGAAAAAGGATAGTAAATCTAAAGAAATGATTCAATCTGAAAAAAGGGGTTCTACTAGGCTTTTAATGATGGTACTCTCCCTATCTGTACTTGTAGGTGCAATTACGGCTGATTTAGTCAATCCCGTACTTCCACTAATAAGCAAAGATTTAGAAGCTTCGAAATCTCAAGTGAGTTGGATAGTTAGTGGTATTGCACTTGTTCTTGCGATTGGAGTTCCGATTTATGGTCGAATCTCAGACTTTTTTGAGTTACGAAAGCTATATATCTTTGCCATTATGATTCTGGCAAGTGGTAGTCTTTTATGTGCAATTGCCCCGAACCTCCCATTGTTGGTTTTGGGAAGAATGGTTCAGGGTGCTGGGATGTCCGCAATTCCAGTTCTATCAATCATTGCAATTTCGAAGGTTTTCCCACAAGGAAAACGTGGGGGAGCTTTGGGAATTATCGCAGGAAGTATTGGTGTTGGAACTGCTGCTGGTCCAATATTTGGTGGAGTAGTTGGTCAATATTTAGGGTGGAATGCCTTGTTTTGGTTCACATTTTTGTTAGCCATTATGATTGTTATTGGTGCCTACTACGCGTTACCGACAATTAAACCGGCAGAATCCGTAGGAAGCAATAAGAACTTTGATTTCATTGGTGGTTTATTCCTCGGCCTCACAGTAGGATTACTCCTTTTTGGCATCACTCAAGGAGAAACTTCTGGTTTTTCTTCGTTCTCATCGTTAACTAGCCTAATTGGTTCTGTTGTAGCTTTGGTGGGATTTATTTGGAGAATTGTTACCGCAGAAAATCCATTTGTACCACCTGTCCTGTTCAATAACAAGGATTATGTCAATACGGTCATAATTGCATTTTTTTCGATGTTTGCTTATTTCGCTGTTCTTGTGTTCGTCCCATTACTAGTCGTTGAGGTGAATGGACTCTCTTCTGGACAGGCTGGAATGATATTGTTGCCAGGTGGTGTGGCTGTTGCAATCTTATCTCCCTTCGTTGGCCGTCTTTCTGATCGATTTGGGGATAAACGTCTGATAATTACTGGGATGACTCTGATGGGGCTGTCTACCTTATTCTTGTCCACCTATGCATCTGGTGCTTCACCTCTGTTAGTTTCCGTGGGGGTCCTCGGAGTAGGGATTGCTTTTGCATTCACGAATTCTCCCGCAAATAACGCCGCAGTAAGTGCACTCGATGCAGACAAGGTTGGTGTCGGAATGGGGATTTTCCAAGGTGCTTTGTACCTTGGAGCAGGAACTGGAGCAGGTATGATTGGAGCATTATTATCCGCTCGACGTGATGCTACTGAGCCGATAAATCCATTATATATATTGGACGCTATGTCCTACTCAGATGCGTTCCTTGCAGCTACAGGGGCAATACTCATTGCCTTAATAGCTGGATTAGGTTTAAAAAAGCGTGGGTAA</t>
  </si>
  <si>
    <t>cml_E5</t>
  </si>
  <si>
    <t>X59968</t>
  </si>
  <si>
    <t>ATGCCTCTTCCGCTGTACCTGCTCGCCGTGGCCGTCTGCGCCATGGGCACCTCGGAGTTCATGCTCGCCGGTCTCGTGCCGGACATCGCCTCGGATCTCGGCGTCACCGTCGGGACCGCAGGCACGCTCACCTCCGCCTTCGCGACCGGCATGATCGTCGGCGCTCCCCTCGTGGCGGCGCTGGCCCGCACCTGGCCCAGGCGTTCCAGCCTCCTCGGATTCATCCTCGCCTTCGCGGCGGCACACGCCGTGGGAGCCGGCACCACGAGCTTCCCCGTCCTGGTGGCCTGCCGGGTCGTGGCCGCGCTCGCGAACGCGGGATTCCTCGCGGTCGCACTGACGACTGCCGCCGCACTGGTCCCTGCCGACAAGCAGGGACGCGCGCTGGCCGTGCTGCTGTCCGGCACGACGGTGGCCACGGTCGCCGGCGTCCCCGGCGGGTCACTCCTCGGCACGTGGCTCGGCTGGCGGGCCACGTTCTGGGCCGTCGCCGTCTGCTGCCTGCCCGCGGCGTTCGGCGTGCTGAAGGCAATCCCCGCCGGACGTGCGACGGCAGCGGCGACCGGTGGGCCGCCGCTGCGAGTCGAGCTCGCCGCGCTCAAGACCCCCCGGTTGCTGCTGGCGATGCTGCTGGGCGCGCTGGTGAACGCGGCAACCTTCGCGAGCTTCACCTTCCTGGCCCCCGTCGTGACCGACACCGCAGGGCTGGGCGACCTGTGGATCTCTGTCGCCCTGGTGCTCTTCGGCGCCGGTTCCTTCGCCGGCGTCACCGTCGCCGGACGACTGTCCGACCGACGCCCCGCCCAGGTGCTCGCCGTCGCCGGTCCGCTGCTGCTCGTCGGCTGGCCCGCGCTGGCGATGCTGGCCGACCGGCCGGTCGCCCTGCTGACCCTCGTGTTCGTCCAAGGCGCACTGTCGTTCGCGCTGGGCAGCACGCTGATCACGCGGGTCCTCTACGAGGCGGCGGGAGCACCCACCATGGCCGGTTCGTACGCGACCGCCGCCCTCAACGTGGGCGCCGCGGCCGGACCGCTCGTCGCCGCGACCACTCTCGGCCACACGACCGGCAACCTCGGGCCGCTGTGGGCGAGCGGGCTCCTGGTCGCCGTCGCGCTGCTCGTCGCGTTCCCCTTCCGCACGGTGATCACGACGGCCGCACCCGCCGACGCGACCCGGTGA</t>
  </si>
  <si>
    <t>cmlV</t>
  </si>
  <si>
    <t>U09991</t>
  </si>
  <si>
    <t>ATGCCGTCTCCCTCCGCCGAGCCCACGACATCCACCCCGACCCCCGACGCCGGGCCCGCCGCATCCCCCCGGATGCCCCTGGCCGTCTACATCCTCGGACTGTCCGCGTTCGCGCTCGGGACGAGCGAATTCATGCTCTCCGGCCTCGTGCCGCCCATCGCGGAGGACATGAACGTCTCCATCCCCCGCGCCGGACTCCTCATCTCGGCGTTCGCGATCGGCATGGTCGTCGGCGCACCGCTCCTCGCCGTCGCCACCCTCCGGCTCCCCCGCAAGACCACCCTCATCGCCCTCATCACCGTCTTCGGCCTGCGCCAGATGGCCGGCGCCCTCGCCCCCAACTACGCGGTCCTCTTCGCCTCCCGCGTGATCAGCGCCCTGCCCTGCGCGGGCTTCTGGGCGGTCGGCGCGGCGGTGGCCATCGCGATGGTCCCGGTCGGCTCACGGGCCCGGGCGCTGGCGGTCATGATCGGCGGCCTCTCCATCGCCAACGTCCTGCGCGTCCCCGCCGGCGCCTTCCTCGGCGAGCACCTCGGCTGGGCCTCCGCCTTCTGGGCCGTCGGCCTCGCCTCCGCCATCGCGCTCGTCGGCGTCGTCACCCGCATCCCCCGCATCCCGCTCCCCGAGACCAGGCCCCGCCCTCTCAAGAACGAGGTCGCCATCTACCGCGACCGCCAGGTCCTCCTGTCGATCGCGGTCACGGCCCTCGCGGCGGGCGGCGTCTTCTGCGCCTTCTCGTACCTCGCGCCGCTGCTCACCGACGTCTCCGGCCTCGACGAGGCCTGGGTCTCCGGCGTCCTCGGCCTCTTCGGCATCGGCGCCGTCGTCGGTACGACGATCGGCGGCCGGGTCGCCGACGCGCACCTCTTCGGCGTGCTGCTCACCGGCATCTCCGCCTCCACCGTCTTCCTCGTGGCCCTGGCCCTGTTCGCCTCGAACCCGGCCGCCACGATCGTGCTGACCTTCCTCCTCGGCGTCTCGGCCTTCTACACGGCCCCGGCCCTCAACGCCCGCATGTTCAACGTCGCCGGCGCCGCCCCCACCCTCGCGGGCGCCACCACCACCGCCGCCTTCAACCTCGGCAACACGGGCGGCCCCTGGCTCGGCGGCACGGTCATCGACGCGAACCTCGGCTTCGCCTCGACGGCCTGGGCGGGCGCGGCGATGACGGTCCTGGGCCTGGGAACGGCGGCCCTGGCCCTCCGCCTGACCAAGCGCCCGGCCCCCGGCCACGTGGTCGCCCGGAGCAGAGGGGCGGGCGGGACCACCCCGTCCGAACCGGCCAGGGGGAAGGCCACGTCGAGCTGCTGA</t>
  </si>
  <si>
    <t>cmrA</t>
  </si>
  <si>
    <t>Z12001</t>
  </si>
  <si>
    <t>GTGCCATTCGCCATCTATGTCCTGGGTATTGCTGTATTCGCCCAGGGCACATCGGAATTCATGCTGTCCGGACTCATACCGGATATGGCTCAGGATCTACAGGTTTCGGTCCCCACTGCAGGACTTCTCACTTCGGCATTCGCAATCGGCATGATCATCGGTGCCCCGTTGATGGCAATTGTCAGTATGCGGTGGCAACGTCGACGAGCGCTCTTGACCTTCCTCATCACTTTTATGGTTGTGCATGTCATCGGCGCACTCACCGACAGTTTCGGCGTCTTGCTGGTCACCCGGATCGTAGGAGCACTGGCCAACGCCGGTTTCCTGGCTGTAGCGCTGGGCGCAGCCATGTCGATGGTTCCTGCCGACATGAAGGGACGAGCGACCTCAGTTCTACTGGGCGGAGTGACCATCGCCTGCGTAGTTGGAGTCCCGGGCGGAGCGCTATTGGGCGAACTGTGGGGATGGCGCGCCTCGTTCTGGGAGGTAGTGCTGATTTCCGCACCGGCAGTGGCAGCGATCATGGCATCGACCCCTGCTGATTCCCCTACAGATTCTGTTCCGAACGCGACCCGCGAACTGTCCTCGCTGCGTCAACGCAAACTTCAACTGATCTTGGTGCTGGGCGCGCTGATCAACGGTGCCACCTTCTGTTCCTTCACCTACCTGGCTCCGACGCTCACCGACGTCGCCGGGTTCGACTCTCGCTGGATCCCTTTGCTTCTCGGACTGTTCGGACTGGGGTCGTTCATCGGCGTCAGTGTCGGTGGCCGGCTCGCTGACACCCGTCCGTTTCAATTGCTGGTGGCGGGCTCGGCAGCTCTTCTGGTCGGGTGGATCGTGTTCGCTATCACTGCCTCTCACCCGGTAGTGACCCTGGTGATGCTGTTCGTGCAAGGAACGCTGTCGTTCGCTGTGGGGTCGACGTTGATCTCGCGAGTGCTCTACGTCGCCGACGGTGCTCCGACTTTGGGGGGATCCTTCGCTACGGCTGCCTTCAATGTCGGAGCCGCATTGGGGCCGGCCCTCGGCGGTGTGGCCATCGGTATCGGAATGGGCTATCGCGCTCCACTGTGGACCAGCGCGGCTCTGGTGGCACTTGCGATCGTGATCGGTGCCGCGACGTGGACGCGTTGGCGGGAACCACGTCCAGCGCTGGACACCGTTCCTCCGTGA</t>
  </si>
  <si>
    <t>cmx</t>
  </si>
  <si>
    <t>U85507</t>
  </si>
  <si>
    <t>ATGCCTTTTGCCCTCTACATGCTTGCCCTGGCGGTCTTCGTCATGGGCACTTCAGAATTCATGCTCGCGGGATTGCTCCCCGCGATCGCGACCGAACTTGACGTCTCGGTCGGCACTGCGGGCCTGCTGACCTCCGCATTCGCAGTCGGTATGGTCGTCGGCGCGCCAGTGATCGCGGCATTCGCTCGCCGTTGGCCACCGCGGCTCACATTGATCGTTTGCCTTCTCGTGTTCGCGGGAAGCCACGTCATCGGAGCGATGACACCAGTGTTCTCTCTCCTGCTCATCACCCGGGTGCTCAGCGCTCTCGCAAACGCAGGATTCCTCGCCGTAGCACTGAGCACGGCCACTACCCTCGTGCCAGCGAACCAGAAGGGGCGTGCACTGTCGATCCTGCTCTCCGGCACGACGATCGCAACCGTCGTGGGCGTCCCCGCCGGGGCACTGCTCGGCACAGCGCTGGGCTGGCGAACGACGTTCTGGGCGATCGCCATCCTCTGTATTCCCGCGGCCGTTGGAGTCATTCGTGGCGTCACGAACAATGTTGGTCGGAGCGAGACTAGCGCGACCTCACCAAGGCTCCGTGTCGAGCTCAGCCAGTTGGCGACGCCGCGGCTCATCCTGGCCATGGCACTCGGAGCGCTGATCAACGGAGGGACCTTTGCGGCATTCACCTTCCTGGCACCCATCGTGACCGAGACCGCGGGCTTGGCCGAAGCGTGGGTGTCCGTCGCGCTGGTGATGTTCGGCATCGGATCGTTCCTTGGCGTCACGATCGCAGGACGACTATCAGATCAACGACCTGGCCTCGTGCTCGCAGTCGGCGGACCGCTATTGCTGACAGGCTGGATCGTGTTGGCAGTGGTCGCATCTCATCCCGTTGCGCTTATCGTCCTCGTCCTCGTTCAGGGATTCCTGTCGTTCGGCGTCGGCAGTACTCTGATCACGCGTGTGCTGTATGCAGCATCGGGTGCGCCAACGATGGGCGGTTCGTACGCAACCGCAGCATTGAATATCGGAGCTGCAGCGGGGCCCGTGCTTGGTGCGCTCGGGCTCGCGACCGGGCTGGGGCTGCTCGCGCCGGTTTGGGTCGCTTCGGTGCTGACAGCGATCGCTCTCGTCATCATGCTTCTCACCAGACGCGCGCTTACGAAGACCGCGGCGGAGGCCAATTGA</t>
  </si>
  <si>
    <t>pexA</t>
  </si>
  <si>
    <t>HM537013</t>
  </si>
  <si>
    <t>ATGAAAAAGTTTGTACTTTTTTGCGAGCGTAATGGAATCGCTTTGATTCCGATCGTTTTGATCCTTTTGGGTTGTGGTCTTTGGCCAGAGATGGAACTTTTGGTTCCGAGTTTGCCTGACATGCAGCGTGCCTTTAACATCCAAGATGCGCAGATTCAACAGTTGCTGACTGCAAATTTTGTCGGATTTCTTATCGGTGTTCTCTTTGCGGGTCCCCTTTGTGACAGTGCAGGTCGAAGAACCGTAATGATGATAGGGACGATAGGTTACCTTGTTTCGTCCGTGCTTTGTCCGTTTTGTAACGACTTTGTGCTTTTAATGATTGCCCGATTTTTCCAAGGCTTGTTCATGACGGGGCCGGTCATTGCCGGTGGTGTCCTCTTGATGGAAGCCACGGAAGGGGTGAAACAAATCTTTTGGATGTCGATTGGTAATGCAGCTATTACGTTTTGCATGGCTGCAGGACCTATTGTTGGATCTTGGATCAATACAGGTTTTGGCTATGTTGGAAATCTGTGGAGCATTCTCATCCTTGGTTTGATTGGCTGCCTTCCTGCGTTATTTTTAGTGCCGGAAAGTCTTCCAGTTGAGAAGCGAGCAGCTTTCCATCCCAAACTACTTTTCAAAGGGTATTTTGCGCTATTGAAAGATTTTAGGTTTATGTGTCTTGCGATTCCCATGTGCGCACTAGCGGCAGCCTATTGGATCTACGTCGGTGTAAGTGCCTTATACATGGTGAATCAGTTGGGAATTGCGCAAGAGATGTTCGGTCGTTATCAAGGACCTATCGTTGGTTGCTTCTCGATAATCTCTCTTGGCTCTTCGAAACTTCTTCAGCGCTTTGGTTTGATGAAATGCCTACGTGCAGGAATTGTTTCCATGTTCACGGGTATGCTTCTTCTTTTAGGCATGAGCATTCTTTCTTTGGATCATGCAGTAGCGACAACGGTGTTTATGATGTTCTTCGTTGGAGGAATGGCACCGATTTGCAGCATGCTTTTCCCATATGCTTTGGGACATTTGCCTGTCGATCTAAAAGGGAATGCACAAGCCATGGTACAAGCGATTAGACTCTTTTTCGCATCAATTGGTACTTCCTTGGTTGGTGTCTTCTACAAAAGTGCTTTTTTGCCAGTAGCCCTGATTATGTTCGCCATTCTTCTCTTCAGTTGCTACTTCCTTTGGAAGGGAAGACGTTACTTGAAAGAAGGTCTTGGTGCGGATCATATTTTGAGCGTTGGTCACTAG</t>
  </si>
  <si>
    <t>cfr</t>
  </si>
  <si>
    <t>AM408573</t>
  </si>
  <si>
    <t>ATGAATTTTAATAATAAAACAAAGTATGGTAAAATACAGGAATTTTTAAGAAGTAATAATGAGCCTGATTATAGAATAAAACAAATAACCAATGCGATTTTTAAACAAAGAATTAGTCGATTTGAGGATATGAAGGTTCTTCCAAAATTACTTAGGGAGGATTTAATAAATAATTTTGGAGAAACAGTTTTGAATATCAAGCTCTTAGCAGAGCAAAATTCAGAGCAAGTTACGAAAGTGCTTTTTGAAGTATCAAAGAATGAGAGAGTAGAAACGGTAAACATGAAGTATAAAGCAGGTTGGGAGTCATTTTGTATATCATCACAATGCGGATGTAATTTTGGGTGTAAATTTTGTGCTACAGGCGACATTGGATTGAAAAAAAACCTAACTGTAGATGAGATAACAGATCAAGTTTTATACTTCCATTTATTAGGTCATCAAATTGATAGCATTTCTTTTATGGGAATGGGTGAAGCTCTAGCCAACCGTCAAGTATTTGATGCTCTTGATTCGTTTACGGATCCTAATTTATTTGCATTAAGTCCTCGTAGACTTTCTATATCAACGATTGGTATTATACCTAGTATCAAAAAAATAACCCAGGAATATCCTCAAGTAAATCTTACATTTTCATTACACTCACCTTATA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CTTTTACAAAGTTTTGAAGTCTGCTGGTATCCATGTCACAATTAGAAGTCAATTTGGGATTGATATTGACGCTGCTTGTGGTCAATTATATGGTAATTATCAAAATAGCCAATAG</t>
  </si>
  <si>
    <t>chloramphenicol-linezolid</t>
  </si>
  <si>
    <t>cmlA1</t>
  </si>
  <si>
    <t>JF701188</t>
  </si>
  <si>
    <t>GTGCGCTCAAAAAATTTTAGTTGGCGGTACTCCCTTGCCGCCACGGTGTTGTTGTTATCACCGTTCGATTTATTGGCATCACTTGGCATGGACATGTACTTGCCGGCAGTGCCGTTTATGCCAAACGCGCTTGGTACGACAGCGAGCACAATTCAGCTTACGCTGACAACGTACTTGGTCATGATTGGTGCCGGTCAGCTCTTGTTTGGACCGCTATCGGACCGACTGGGGCGCCGCCCCGTTCTACTGGGAGGTGGCCTCGCCTACGTTGTGGCGTCAATGGGCCTCGCTCTTACGTCATCGGCTGAAGTCTTTCTGGGGCTTCGGATTCTTCAGGCTTGTGGTGCCTCGGCGTGCCTTGTTTCCACGTTTGCAACAGTACGTGACATTTACGCAGGTCGCGAGGAAAGTAATGTCATTTACGGCATACTCGGATCCATGCTGGCCATGGTCCCGGCGGTAGGCCCATTGCTCGGAGCGCTCGTCGACATGTGGCTTGGGTGGCGGGCTATCTTTGCGTTTCTAGGTTTGGGCATGATCGCTGCATCTGCAGCAGCGTGGCGATTCTGGCCTGAAACCCGGGTGCAACGAGTTGCGGGCTTGCAATGGTCGCAGCTGCTACTCCCCGTTAAGTGCCTGAACTTCTGGTTGTACACGTTGTGTTACGCCGCTGGAATGGGTAGCTTCTTCGTCTTTTTCTCCATTGCGCCCGGACTAATGATGGGCAGGCAAGGTGTGTCTCAGCTTGGCTTCAGCCTGCTGTTCGCCACAGTGGCAATTGCCATGGTGTTTACAGCTCGTTTTATGGGGCGTGTAATACCCAAGTGGGGCAGCCCAAGCGTCTTGCGAATGGGAATGGGATGCCTGATAGCTGGAGCAGTATTGCTTGCCATCACCGAAATATGGGCTTCGCAGTCCGTGTTAGGCTTTATTTCTCCAATGTGGCTAGTGGGTATTGGTGTCGCCACAGCGGTATCTGTGGCGCCCAATGGCGCTCTTCGAGGATTCGACCATGTTGCTGGAACGGTCACGGCAGTCTACTTCTGCTTGGGCGGTGTACTGCTAGGAAGCATCGGAACGTTGATCATTTCGCTGTTGCCGCGCAACACGGCTTGGCCGGTTGTCGTGTACTGTTTGACCCTTGCAACAGTCGTGCTCGGTCTGTCTTGTGTTTCCCGAGCGGAGGGCTCTCGCGGCCAGGGGGAGCATGATGTGGTCGCGCTACAAAGTGCGGAAAGTACGTCAAATCCCAATCGTTGA</t>
  </si>
  <si>
    <t>cmr</t>
  </si>
  <si>
    <t>U43535</t>
  </si>
  <si>
    <t>GTGTCCACGTTTCATAAAGTTCTGATCAACACCATGATCTCCAACGTCACCACTGGATTTCTGTTCTTTGCCGTGGTGTTTTGGATGTATCTTTCCACTGGCAACGTCGCACTGACCGGCATCGTCAGTGGAATTTACATGGGTTTGATCGCCGTTTGTTCCATCTTTTTCGGAACCGTTGTTGATCACAATCGCAAGAAGTCCGTCATGCTGTTTTCCAGCGTCACCACACTCGTGTTTTATTGTCTCAGTGCCCTGGTGTGGGTGTTTTGGCTGGAGGAAGACGGCCTGAGCATCGGAAATACCGCCCTGTGGGTGTTCGTTTCTTTCATCCTCATCGGATCAATCGTGGAACACATGCGCAACATCGCACTGTCCACCGTGGTCACGCTGTTGGTTCCTGAAGCTGAACGCGACAAAGCAAACGGCCTGGTAGGAGCCGTGCAAGGTGTTGGATTTTTAGTCACCAGCGTCATTGCTGGTTCCGCCATCGGGTTCTTGGGCATGGAAATCACCCTGTGGATCTGCCTTGGGCTCTCACTTGTCGCGCTGCTGCACCTGCTGCCGATTCGCGTCGACGAACCGGAAATCATCACCCAAGAAGACGCACAGCCTACTGTTTCTGACGATTCAGTTCCCACACCTACCTCCGATTTGGCGATCGTGTCCAAAGGCATCGACCTAAAAGGATCAATGAAAATCATCCTGAGTGTTCCGGGACTGCTCGCGCTTGTGTTGTTTGCGTCCTTCAACAACCTCATCGGCGGCGTGTACTCCGCACTCATGGACCCTTACGGCCTGGAACTTTTCAGCCCACAGCTGTGGGGGCTACTGCTTGGACTCACCAGCCTCGGCTTCATCGTTGGTGGTGCTGTGATCTCCAAAACTGGCTTGGGCAAAAACCCTGTGCGCACCTTGCTGCTGGTTAATGTTGGTGTGGCTTTTGTTGGCATGTTATTTGCCATTCGCGAATGGTGGTGGCTCTACATCCTGGGCATTTTCATCTTCATGGCTATCACCCCAGCTGCCGAAGCCGCAGAACAAACCATCCTTCAACGAGTCGTCCCATTCCGCCAACAAGGCCGCGTATTTGGACTAGCCATGGCAGTGGAAATGGCAGCCAACCCGCTCTCCACAGTGATCGTGGCGATTTTGGCCGAAGCCTACCTCATTCCATGGATGGCTGGCCCCGGCGCGGACACCATCTGGGGCGTGATCCTCGGCGAGGGTAAAGCTCGCGGCATGGCACTGATGTTCCTCGCATCAGGTGCCATCATGTTGGTTGTCGTGCTGTTGGCATTCATGTCGAGGTCCTACCGGAAACTCAGCCAGTACTACGCCACCACCAGCCAAGACATTGCGGGAGCTGCTGAGAAGTAA</t>
  </si>
  <si>
    <t>gyrA</t>
  </si>
  <si>
    <t>gyrA_ecol</t>
  </si>
  <si>
    <t>NC_000913</t>
  </si>
  <si>
    <t>ATGAGCGACCTTGCGAGAGAAATTACACCGGTCAACATTGAGGAAGAGCTGAAGAGCTCCTATCTGGATTATGCGATGTCGGTCATTGTTGGCCGTGCGCTGCCAGATGTCCGAGATGGCCTGAAGCCGGTACACCGTCGCGTACTTTACGCCATGAACGTACTAGGCAATGACTGGAACAAAGCCTATAAAAAATCTGCCCGTGTCGTTGGTGACGTAATCGGTAAATACCATCCCCATGGTGACTCGGCGGTCTATGACACGATCGTCCGCATGGCGCAGCCATTCTCGCTGCGTTATATGCTGGTAGACGGTCAGGGTAACTTCGGTTCTATCGACGGCGACTCTGCGGCGGCAATGCGTTATACGGAAATCCGTCTGGCGAAAATTGCCCATGAACTGATGGCCGATCTCGAAAAAGAGACGGTCGATTTCGTTGATAACTATGACGGCACGGAAAAAATTCCGGACGTCATGCCAACCAAAATTCCTAACCTGCTGGTGAACGGTTCTTCCGGTATCGCCGTAGGTATGGCAACCAACATCCCGCCGCACAACCTGACGGAAGTCATCAACGGTTGTCTGGCGTATATTGATGATGAAGACATCAGCATTGAAGGGCTGATGGAACACATCCCGGGGCCGGACTTCCCGACGGCGGCAATCATTAACGGTCGTCGCGGTATTGAAGAAGCTTACCGTACCGGTCGCGGCAAGGTGTATATCCGCGCTCGCGCAGAAGTGGAAGTTGACGCCAAAACCGGTCGTGAAACCATTATCGTCCACGAAATTCCGTATCAGGTAAACAAAGCGCGCCTGATCGAGAAGATTGCGGAACTGGTAAAAGAAAAACGCGTGGAAGGCATCAGCGCGCTGCGTGACGAGTCTGACAAAGACGGTATGCGCATCGTGATTGAAGTGAAACGCGATGCGGTCGGTGAAGTTGTGCTCAACAACCTCTACTCCCAGACCCAGTTGCAGGTTTCTTTCGGTATCAACATGGTGGCATTGCACCATGGTCAGCCGAAGATCATGAACCTGAAAGACATCATCGCGGCGTTTGTTCGTCACCGCCGTGAAGTGGTGACCCGTCGTACTATTTTCGAACTGCGTAAAGCTCGCGATCGTGCTCATATCCTTGAAGCATTAGCCGTGGCGCTGGCGAACATCGACCCGATCATCGAACTGATCCGTCATGCGCCGACGCCTGCAGAAGCGAAAACTGCGCTGGTTGCTAATCCGTGGCAGCTGGGCAACGTTGCCGCGATGCTCGAACGTGCTGGCGACGATGCTGCGCGTCCGGAATGGCTGGAGCCAGAGTTCGGCGTGCGTGATGGTCTGTACTACCTGACCGAACAGCAAGCTCAGGCGATTCTGGATCTGCGTTTGCAGAAACTGACCGGTCTTGAGCACGAAAAACTGCTCGACGAATACAAAGAGCTGCTGGATCAGATCGCGGAACTGTTGCGTATTCTTGGTAGCGCCGATCGTCTGATGGAAGTGATCCGTGAAGAGCTGGAGCTGGTTCGTGAACAGTTCGGTGACAAACGTCGTACTGAAATCACCGCCAACAGCGCAGACATCAACCTGGAAGATCTGATCACCCAGGAAGATGTGGTCGTGACGCTCTCTCACCAGGGCTACGTTAAGTATCAGCCGCTTTCTGAATACGAAGCGCAGCGTCGTGGCGGGAAAGGTAAATCTGCCGCACGTATTAAAGAAGAAGACTTTATCGACCGACTGCTGGTGGCGAACACTCACGACCATATTCTGTGCTTCTCCAGCCGTGGTCGCGTCTATTCGATGAAAGTTTATCAGTTGCCGGAAGCCACTCGTGGCGCGCGCGGTCGTCCGATCGTCAACCTGCTGCCGCTGGAGCAGGACGAACGTATCACTGCGATCCTGCCAGTGACCGAGTTTGAAGAAGGCGTGAAAGTCTTCATGGCGACCGCTAACGGTACCGTGAAGAAAACTGTCCTCACCGAGTTCAACCGTCTGCGTACCGCCGGTAAAGTGGCGATCAAACTGGTTGACGGCGATGAGCTGATCGGCGTTGACCTGACCAGCGGCGAAGACGAAGTAATGCTGTTCTCCGCTGAAGGTAAAGTGGTGCGCTTTAAAGAGTCTTCTGTCCGTGCGATGGGCTGCAACACCACCGGTGTTCGCGGTATTCGCTTAGGTGAAGGCGATAAAGTCGTCTCTCTGATCGTGCCTCGTGGCGATGGCGCAATCCTCACCGCAACGCAAAACGGTTACGGTAAACGTACCGCAGTGGCGGAATACCCAACCAAGTCGCGTGCGACGAAAGGGGTTATCTCCATCAAGGTTACCGAACGTAACGGTTTAGTTGTTGGCGCGGTACAGGTAGATGACTGCGACCAGATCATGATGATCACCGATGCCGGTACGCTGGTACGTACTCGCGTTTCGGAAATCAGCATCGTGGGCCGTAACACCCAGGGCGTGATCCTCATCCGTACTGCGGAAGATGAAAACGTAGTGGGTCTGCAACGTGTTGCTGAACCGGTTGACGAGGAAGATCTGGATACCATCGACGGCAGTGCCGCGGAAGGGGACGATGAAATCGCTCCGGAAGTGGACGTTGACGACGAGCCAGAAGAAGAATAA</t>
  </si>
  <si>
    <t>quinolones</t>
  </si>
  <si>
    <t>yes</t>
  </si>
  <si>
    <t>gyrB</t>
  </si>
  <si>
    <t>gyrB_ecol</t>
  </si>
  <si>
    <t>ATGTCGAATTCTTATGACTCCTCCAGTATCAAAGTCCTGAAAGGGCTGGATGCGGTGCGTAAGCGCCCGGGTATGTATATCGGCGACACGGATGACGGCACCGGTCTGCACCACATGGTATTCGAGGTGGTAGATAACGCTATCGACGAAGCGCTCGCGGGTCACTGTAAAGAAATTATCGTCACCATTCACGCCGATAACTCTGTCTCTGTACAGGATGACGGGCGCGGCATTCCGACCGGTATTCACCCGGAAGAGGGCGTATCGGCGGCGGAAGTGATCATGACCGTTCTGCACGCAGGCGGTAAATTTGACGATAACTCCTATAAAGTGTCCGGC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ACTGCTTTACCAACAACATTCCGCAGCGTGACGGCGGTACTCACCTGGCAGGCTTCCGTGCGGCGATGACCCGTACCCTGAACGCCTACATGGACAAAGAAGGCTACAGCAAAAAAGCCAAAGTCAGCGCCACCGGTGACGATGCGCGTGAAGGCCTGATTGCGGTCGTTTCCGTGAAAGTGCCGGACCCGAAATTCTCCTCCCAGACCAAAGACAAACTGGTTTCTTCTGAGGTGAAATCGGCGGTTGAACAGCAGATGAACGAACTGCTGGCAGAATACCTGCTGGAAAACCCAACCGACGCGAAAATCGTGGTTGGCAAAATTATCGATGCTGCCCGTGCCCGTGAAGCGGCGCGTCGCGCGCGTGAAATGACCCGCCGTAAAGGTGCGCTCGACTTAGCGGGCCTGCCGGGCAAACTGGCAGACTGCCAGGAACGCGATCCGGCGCTTTCCGAACTGTACCTGGTGGAAGGGGACTCCGCGGGCGGCTCTGCGAAGCAGGGGCGTAACCGCAAGAACCAGGCGATTCTGCCGCTGAAGGGTAAAATCCTCAACGTCGAGAAAGCGCGCTTCGATAAGATGCTCTCTTCTCAGGAAGTGGCGACGCTTATCACCGCGCTTGGCTGTGGTATCGGTCGTGACGAGTACAACCCGGACAAACTGCGTTATCACAGCATCATCATCATGACCGATGCGGACGTCGACGGCTCGCACATTCGTACGCTGCTGTTGACCTTCTTCTATCGTCAGATGCCGGAAATCGTTGAACGCGGTCACGTCTACATCGCTCAGCCGCCGCTGTACAAAGTGAAGAAAGGCAAGCAGGAACAGTACATTAAAGACGACGAAGCGATGGATCAGTACCAGATCTCTATCGCGCTGGACGGCGCAACGCTGCACACCAACGCCAGTGCACCGGCATTGGCTGGCGAAGCGTTAGAGAAACTGGTATCTGAGTACAACGCGACGCAGAAAATGATCAATCGTATGGAGCGTCGTTATCCGAAAGCAATGCTGAAAGAGCTTATCTATCAGCCGACGTTGACGGAAGCTGACCTTTCTGATGAGCAGACCGTTACCCGCTGGGTGAACGCGCTGGTCAGCGAACTGAACGACAAAGAACAGCACGGCAGCCAGTGGAAGTTTGATGTTCACACCAATGCTGAGCAAAACCTGTTCGAGCCGATTGTTCGCGTGCGTACCCACGGTGTGGATACTGACTATCCGCTGGATCACGAGTTTATCACCGGTGGCGAATATCGTCGTATCTGCACGCTGGGTGAGAAACTGCGTGGCTTGCTGGAAGAAGATGCGTTTATCGAACGTGGCGAGCGTCGTCAGCCGGTAGCCAGCTTCGAGCAGGCGCTGGACTGGCTGGTGAAAGAGTCCCGTCGCGGCCTCTCCATCCAGCGTTATAAAGGTCTGGGCGAGATGAACCCGGAACAGCTGTGGGAAACCACTATGGACCCGGAAAGTCGTCGTATGCTGCGCGTTACCGTTAAAGATGCGATTGCTGCCGACCAGTTGTTCACCACGCTGATGGGCGACGCCGTTGAACCGCGCCGTGCGTTTATTGAAGAGAACGCCCTGAAAGCGGCGAATATCGATATTTAA</t>
  </si>
  <si>
    <t>parC</t>
  </si>
  <si>
    <t>parC_ecol</t>
  </si>
  <si>
    <t>ATGAGCGATATGGCAGAGCGCCTTGCGCTACATGAATTTACGGAAAACGCCTACTTAAACTACTCCATGTACGTGATCATGGACCGTGCGTTGCCGTTTATTGGTGATGGTCTGAAACCTGTTCAGCGCCGCATTGTGTATGCGATGTCTGAACTGGGCCTGAATGCCAGCGCCAAATTTAAAAAATCGGCCCGTACCGTCGGTGACGTACTGGGTAAATACCATCCGCACGGCGATAGCGCCTGTTATGAAGCGATGGTCCTGATGGCGCAACCGTTCTCTTACCGTTATCCGCTGGTTGATGGTCAGGGGAACTGGGGCGCGCCGGACGATCCGAAATCGTTCGCGGCAATGCGTTACACCGAATCCCGGTTGTCGAAATATTCCGAGCTGCTATTGAGCGAGCTGGGGCAGGGGACGGCTGACTGGGTGCCAAACTTCGACGGCACTTTGCAGGAGCCGAAAATGCTACCTGCCCGTCTGCCAAACATTTTGCTTAACGGCACCACCGGTATTGCCGTCGGCATGGCGACCGATATTCCACCGCATAACCTGCGTGAAGTGGCTCAGGCGGCAATCGCATTAATCGACCAGCCGAAAACCACGCTCGATCAGCTGCTGGATATCGTGCAGGGGCCGGATTATCCGACTGAAGCGGAAATTATCACTTCGCGCGCCGAGATCCGTAAAATCTACGAGAACGGACGTGGTTCAGTGCGTATGCGCGCGGTGTGGAAGAAAGAAGATGGCGCGGTGGTTATCAGCGCATTGCCGCATCAGGTTTCAGGTGCGCGCGTACTGGAGCAAATTGCTGCGCAAATGCGCAACAAAAAGCTGCCGATGGTTGACGATCTGCGCGATGAATCTGACCACGAGAACCCGACCCGCCTGGTGATTGTGCCGCGTTCCAACCGCGTGGATATGGATCAGGTGATGAACCACCTCTTCGCTACCACCGATCTGGAAAAGAGCTATCGTATTAACCTTAATATGATCGGTCTGGATGGTCGTCCGGCGGTGAAAAACCTGCTGGAAATCCTCTCCGAATGGCTGGTGTTCCGCCGCGATACCGTGCGCCGCCGACTGAACTATCGTCTGGAGAAAGTCCTCAAGCGCCTGCATATCCTCGAAGGTTTGCTGGTGGCGTTTCTCAATATCGACGAAGTGATTGAGATCATTCGTAATGAAGATGAACCGAAACCGGCGCTGATGTCGCGGTTTGGCCTTACGGAAACCCAGGCGGAAGCGATCCTCGAACTGAAACTGCGTCATCTTGCCAAACTGGAAGAGATGAAGATTCGCGGTGAGCAGAGTGAACTGGAAAAAGAGCGCGACCAGTTGCAGGGCATTTTGGCTTCCGAGCGTAAAATGAATAACCTGCTGAAGAAAGAACTGCAGGCAGACGCGCAAGCCTACGGTGACGATCGTCGTTCGCCGTTGCAGGAACGCGAAGAAGCGAAAGCGATGAGCGAGCACGACATGCTGCCGTCTGAACCTGTCACCATTGTGCTGTCGCAGATGGGCTGGGTACGCAGCGCTAAAGGCCATGATATCGACGCGCCGGGCCTGAATTATAAAGCGGGTGATAGCTTCAAAGCGGCGGTGAAAGGTAAGAGCAACCAACCGGTAGTGTTTGTTGATTCCACCGGTCGTAGCTATGCCATTGACCCGATTACGCTGCCGTCGGCGCGTGGTCAGGGCGAGCCGCTCACCGGCAAATTAACGTTGCCGCCTGGGGCGACCGTTGACCATATGCTGATGGAAAGCGACGATCAGAAACTGCTGATGGCTTCCGATGCGGGTTACGGTTTCGTCTGCACCTTTAACGATCTGGTGGCGCGTAACCGTGCAGGTAAGGCTTTGATCACCTTACCGGAAAATGCCCATGTTATGCCGCCGGTGGTGATTGAAGATGCTTCCGATATGCTGCTGGCAATCACTCAGGCAGGCCGTATGTTGATGTTCCCGGTAAGTGATCTGCCGCAGCTGTCGAAGGGCAAAGGCAACAAGATTATCAACATTCCATCGGCAGAAGCCGCGCGTGGAGAAGATGGTCTGGCGCAATTGTACGTTCTGCCGCCGCAAAGCACGCTGACCATTCATGTTGGGAAACGCAAAATTAAACTGCGCCCGGAAGAGTTACAGAAAGTCACTGGCGAACGTGGACGCCGCGGTACGTTGATGCGCGGTTTGCAGCGTATCGATCGTGTTGAGATCGACTCTCCTCGCCGTGCCAGCAGCGGTGATAGCGAAGAGTAA</t>
  </si>
  <si>
    <t>parE</t>
  </si>
  <si>
    <t>parE_ecol</t>
  </si>
  <si>
    <t>ATGACGCAAACTTATAACGCTGATGCCATTGAGGTACTCACCGGGCTTGAGCCGGTTCGCCGCCGTCCGGGGATGTATACCGATACCACTCGCCCTAACCATTTGGGGCAAGAAGTCATTGATAACAGTGTGGATGAAGCACTGGCGGGTCACGCAAAACGCGTGGACGTTATTTTACATGCTGACCAGTCGTTAGAAGTTATTGACGATGGGCGCGGGATGCCGGTGGATATTCACCCGGAAGAGGGTGTACCGGCGGTTGAACTGATTCTTTGCCGTCTGCATGCAGGCGGTAAATTCTCTAACAAAAATTACCAGTTCTCTGGCGGCCTGCATGGCGTGGGGATTTCGGTGGTTAACGCCCTGTCGAAGCGCGTAGAAGTTAACGTGCGCCGCGATGGTCAGGTTTATAACATCGCCTTTGAAAATGGCGAAAAGGTGCAGGATTTACAGGTTGTCGGCACTTGCGGTAAACGCAATACTGGTACCAGTGTGCACTTCTGGCCGGATGAAACCTTCTTTGACAGCCCGCGATTTTCTGTTTCACGCCTGACGCATGTGCTGAAAGCCAAAGCGGTATTGTGCCCTGGCGTTGAGATCACTTTTAAAGATGAGATCAACAATACCGAACAACGCTGGTGCTATCAGGACGGTCTGAATGATTACCTGGCGGAAGCGGTAAATGGTCTGCCGACGCTGCCGGAAAAACCGTTTATCGGTAATTTCGCTGGTGATACTGAAGCTGTGGACTGGGCGCTACTGTGGCTGCCGGAAGGCGGTGAACTGCTGACCGAAAGCTACGTCAACCTTATCCCAACGATGCAGGGCGGTACCCATGTTAATGGTCTGCGTCAGGGCCTGTTGGACGCGATGCGTGAGTTCTGTGAATACCGCAATATTCTGCCGCGCGGTGTAAAGCTGTCGGCGGAAGATATCTGGGATCGCTGCGCCTATGTGCTGTCAGTAAAAATGCAGGATCCGCAGTTTGCCGGGCAGACGAAAGAGCGTCTCTCTTCGCGTCAATGCGCGGCATTCGTTTCTGGCGTGGTGAAAGATGCCTTTATCCTGTGGCTGAACCAGAACGTTCAGGCGGCTGAACTGCTGGCGGAGATGGCGATTTCCAGCGCCCAGCGCCGTATGCGTGCGGCCAAAAAAGTGGTGCGTAAAAAGCTGACCAGCGGCCCGGCGTTGCCTGGCAAACTGGCTGATTGTACCGCGCAGGACCTTAACCGTACCGAGCTGTTCCTTGTGGAAGGTGACTCCGCAGGCGGATCTGCCAAGCAGGCGCGCGATCGCGAATATCAGGCGATCATGCCACTGAAAGGTAAGATCCTTAACACCTGGGAAGTCTCTTCCGACGAAGTGCTGGCTTCGCAGGAAGTGCACGATATTTCGGTAGCGATCGGTATCGATCCTGACAGCGACGATCTGAGCCAGCTTCGTTATGGCAAAATCTGTATCCTCGCGGATGCGGACTCTGATGGTCTGCACATTGCCACGCTGCTCTGCGCTTTGTTCGTAAAACATTTCCGCGCGTTGGTGAAACACGGTCACGTTTACGTCGCACTGCCACCGCTCTACCGTATTGATCTCGGGAAAGAGGTTTATTACGCGCTGACGGAAGAAGAGAAAGAGGGCGTACTTGAGCAATTAAAACGCAAGAAAGGCAAGCCGAACGTCCAGCGTTTTAAAGGTCTGGGGGAAATGAACCCGATGCAATTGCGCGAAACCACGCTTGATCCGAACACTCGCCGTCTGGTGCAGTTGACTATCGATGATGAAGACGATCAGCGTACTGACGCGATGATGGATATGCTGCTGGCGAAGAAACGCTCGGAAGATCGCCGCAACTGGTTGCAAGAGAAAGGCGACATGGCGGAGATTGAGGTTTAA</t>
  </si>
  <si>
    <t>gyrA_kpne</t>
  </si>
  <si>
    <t>CP000647.1</t>
  </si>
  <si>
    <t>ATGAGCGACCTTGCGAGAGAAATTACACCGGTCAACATTGAGGAAGAGCTTAAGAACTCTTATCTGGATTATGCGATGTCGGTCATTGTTGGCCGTGCGCTGCCGGATGTCCGAGATGGCCTGAAGCCGGTACACCGTCGCGTACTTTACGCCATGAACGTATTGGGCAATGACTGGAACAAAGCCTATAAAAAATCAGCCCGTGTCGTTGGTGACGTAATCGGTAAATACCACCCGCACGGCGACTACGCGGTATACGACACCATCGTGCGTATGGCGCAGCCGTTCTCGCTGCGTTACATGCTGGTGGACGGCCAGGGTAACTTTGGTTCCATCGACGGCGACTCCGCCGCGGCGATGCGTTATACCGAAATTCGTCTGGCGAAAATCGCTCATGAGCTGATGGCCGATCTTGAAAAAGAGACGGTCGATTTCGTCGACAACTATGACGGTACGGAGCGTATTCCGGACGTCATGCCGACCAAAATTCCTAACCTGCTGGTGAACGGCGCCTCCGGGATCGCCGTAGGGATGGCCACCAACATACCGCCACATAACCTGACGGAAGTGATTAACGGCTGTCTGGCGTATGTTGACGATGAAGACATCAGCATTGAAGGGCTGATGGCGCATATTCCTGGCCCTGATTTCCCGACCGCCGCCATTATCAATGGCCGTCGCGGCATCGAAGAGGCCTATCGCACCGGTCGCGGTAAAGTGTACATTCGCGCGCGCGCGGAAGTGGAAGTGGACGCGAAATCCGGCCGCGAAACCATCATCGTGCACGAAATTCCGTATCAGGTGAACAAAGCGCGCCTGATCGAGAAAATCGCCGAGCTGGTCAAAGAAAAACGCGTGGAAGGCATCAGCGCGCTGCGTGACGAGTCTGATAAAGACGGGATGCGCATCGTGATTGAAGTGAAGCGCGATGCGGTAGGGGAAGTGGTGCTTAACAACCTCTATTCCCAGACCCAGCTGCAGGTCTCCTTCGGCATCAACATGGTAGCTCTGCACCATGGTCAGCCGAAGATCATGAACCTGAAGGACATCATCGCCGCGTTTGTACGCCACCGCCGTGAAGTGGTGACCCGTCGTACGATTTTCGAACTGCGCAAAGCGCGCGACCGGGCGCATATCCTCGAAGCGCTGGCCGTTGCGCTGGCCAACATCGACCCGATTATCGAACTGATCCGTCGCGCGCCGACCCCGGCAGAAGCGAAAACGGCGCTGGTTGCCCAGGCGTGGGATCTCGGTAACGTTGCGGCGATGCTGGAGCGCGCCGGGGATGACGCCGCGCGTCCGGAATGGCTGGAACCAGAGTTCGGCGTGCGCGACGGTAAATACTACCTGACCGAGCAGCAGGCTCAGGCGATTCTGGATCTGCGTCTGCAGAAACTGACCGGCCTTGAGCATGAAAAACTGCTCGACGAATATAAAGAGCTGCTGGAGCAGATCGCAGAGCTGCTGCACATTCTCGGCAGCGCCGACCGTCTGATGGAAGTGATTCGCGAAGAGCTGGAGCTGATCCGCGACCAGTTCGGCGACGAACGTCGTACCGAAATCACCGCCAACAGCGCTGATATTAACATCGAAGATCTGATCAACCAGGAAGATGTGGTGGTCACCCTGTCGCATCAGGGGTATGTGAAGTATCAGCCGCTGACCGACTACGAAGCACAGCGTCGTGGCGGTAAAGGCAAATCGGCAGCGCGCATTAAAGAAGAAGACTTTATCGACCGCCTGCTGGTGGCTAACACCCATGACACCATCCTCTGCTTCTCAAGCCGCGGCCGTCTGTACTGGATGAAGGTCTATCAGCTGCCGGAAGCCAGCCGCGGCGCGCGCGGTCGGCCGATCGTCAACCTGCTGCCGCTGGAAGCCGATGAGCGCATTACCGCCATCCTGCCGGTCCGCGAGTACGAAGAGGGCGTCAACGTCTTTATGGCGACCGCCAGCGGTACCGTGAAGAAAACCGCGCTGACCGAGTTCAGCCGTCCGCGTTCCGCCGGTATCATCGCGGTCAACCTGAACGAAGGCGATGAGCTGATCGGCGTCGATCTGACCTCTGGTCAGGATGAAGTGATGCTGTTCTCCGCGGCCGGTAAGGTTGTACGCTTCAAAGAAGACGCCGTTCGCGCCATGGGCCGTACCGCCACCGGCGTACGCGGTATTAAGCTTGCGGAAAACGACAGCGTCGTCTCGCTGATTATTCCACGCGGCGAAGGCGCGATCCTGACGGTGACGCAAAACGGTTACGGTAAACGTACCGCGGCGGCGGAGTATCCGACCAAGTCGCGTGCCACCCAGGGCGTTATTTCGATCAAAGTCACCGAGCGTAACGGTTCCGTGGTCGGCGCCGTGCAGGTGGATGACTGCGATCAGATCATGATGATCACCGACGCCGGGACGCTGGTGCGTACCCGCGTTTCCGAAGTGAGCATCGTGGGCCGTAACACCCAGGGCGTGATCCTCATCCGCACCGCGGAAGATGAAAACGTGGTAGGTCTGCAGCGCGTGGCTGAGCCGGTGGATGATGAAGAGCTGGATGCCATCGACGGTAGCGCGGCAGAAGGCGATGATGATATCGCCCCGGAAGCGGATACCGATGACGACATCGCCGAAGACGAAGAATAA</t>
  </si>
  <si>
    <t>gyrB_kpne</t>
  </si>
  <si>
    <t>ATGTCGAATTCTTATGACTCCTCCAGTATCAAAGTCCTGAAAGGGCTGGATGCGGTGCGTAAGCGCCCGGGTATGTATATCGGCGACACGGATGACGGCACCGGTCTGCACCACATGGTATTCGAGGTTGTGGATAACGCTATCGACGAAGCGCTCGCGGGTTACTGCAAAGATATCGTTGTCACCATCCACAGCGATAACTCCGTCTCCGTCCAGGATGACGGCCGCGGCATCCCGACCGGCATTCACCCGGAAGAGGGCGTCTCCGCAGCGGAAGTTATCATGACCGTCCTGCACGCTGGCGGTAAATTCGATGATAACTCCTATAAAGTTTCCGGCGGTCTGCACGGCGTAGGCGTCTCGGTGGTTAACGCCCTGTCGCAGAAGCTGGAGCTGGTTATCCAGCGCGATAACAAAGTTCACAAGCAGATGTACGAACACGGTGTGCCGCAGGCACCGCTGGCCGTGACTGGCGAAACCGACAAAACCGGCACCATGGTGCGTTTCTGGCCAAGCCTGGAAACCTTCACCAATGTCACCGAATTTGAATATGACATCCTGGCGAAACGCCTGCGCGAGCTGTCGTTCCTGAACTCCGGCGTCTCTATCCGCCTGCGCGATAAGCGCGACGGCAAAGAAGACCATTTCCACTACGAAGGCGGCATCAAGGCGTTCGTTGAGTATCTCAACAAGAACAAAACGCCGATCCACCCGAATATTTTCTATTTCTCCACCGAAAAAGACGGTATCGGCGTGGAAGTGGCCCTGCAGTGGAACGACGGCTTCCAGGAAAACATCTACTGCTTTACCAACAACATTCCGCAGCGTGACGGCGGTACTCACCTCGCCGGCTTCCGCGCGGCGATGACCCGTACTCTTAACGCCTATATGGACAAAGAGGGCTATAGCAAAAAAGCGAAAGTCAGCGCCACCGGCGACGATGCGCGTGAAGGCCTGATTGCCGTGGTATCCGTGAAGGTGCCGGATCCGAAATTCTCCTCGCAGACCAAAGACAAGCTGGTCTCCTCCGAGGTGAAATCGGCGGTGGAGCAGCAGATGAACGAACTGCTGAGCGAATACCTGCTGGAAAATCCATCCGATGCGAAAATCGTGGTCGGCAAAATTATTGACGCCGCGCGCGCCCGTGAGGCCGCACGTCGCGCTCGTGAGATGACTCGTCGTAAAGGCGCGCTGGATCTGGCAGGCCTGCCGGGCAAACTGGCGGATTGCCAGGAGCGCGACCCGGCGCTGTCCGAACTGTACCTGGTGGAAGGGGACTCCGCGGGCGGCTCTGCTAAACAGGGTCGTAACCGCAAGAACCAGGCGATCCTGCCGCTGAAGGGTAAAATCCTTAACGTTGAGAAAGCCCGCTTCGATAAAATGCTCTCTTCCCAGGAAGTGGCGACGCTGATCACCGCGCTGGGCTGCGGTATCGGTCGCGATGAGTACAATCCGGATAAACTGCGCTACCACAGCATCATCATCATGACCGATGCGGACGTCGACGGCTCGCACATTCGTACCCTGCTGTTGACCTTCTTTTATCGTCAGATGCCGGAGATCGTCGAGCGCGGCCACGTCTACATTGCCCAGCCGCCGCTGTACAAAGTGAAGAAAGGCAAGCAGGAACAGTACATTAAAGACGACGAAGCGATGGATCAGTATCAGATCTCCATCGCGCTCGACGGTGCGACCCTGCACACCAACGCCAATGCGCCGGCGCTGGCGGGCGAACCGCTGGAAAAACTGGTTGCCGAGTTCAATGCCACCCAGAAAATGATTGGCCGCATGGAGCGCCGCTTCCCGAAAGCGCTGCTGAAAGAGCTTATCTATCAGCCGACCCTGACCGAGGCCGACCTGGCGGACGAGCAGAAGGTGACCCGCTGGGTGAACACCCTGGTCTCCGAGCTGAACGAGAAAGAACAGCACGGCAGCCAGTGGAAATTCGATCTCCACGAGAACAAAGAACTGCAGCATTTTGAGCCGGTTATTCGCGTACGTACCCACGGCGTGGATACCGACTATCCGCTGGATAACGAGTTCATTATGGGGCCGGAATATCGTCGTATTTGTGCCCTGGGCGAGAAACTGCGCGGCCTGATGGAAGAAGATGCTTACATCGAGCGCGGCGAACGTCGTCAGCCGGTAGCCAGCTTCGAGCAGGCCCTGGACTGGCTGGTGAAAGAGTCCCGTCGCGGTCTCTCCATCCAGCGCTATAAAGGTCTGGGCGAGATGAACCCGGATCAGCTGTGGGAAACCACCATGGATCCGGACAGCCGTCGCATGCTGCGCGTGACCGTCAAGGATGCCATCGCTGCCGATCAGCTGTTCACCACCCTGATGGGCGATGCCGTTGAGCCGCGTCGCGCGTTTATCGAAGAGAATGCCCTGAAAGCGGCGAATATCGATATTTAA</t>
  </si>
  <si>
    <t>parC_kpne</t>
  </si>
  <si>
    <t>ATGAGCGATATGGCAGAGCGCCTTGCGCTGCATGAATTTACGGAAAATGCTTACCTGAACTACTCCATGTACGTGATCATGGACAGGGCATTACCGTTTATTGGCGATGGCTTAAAACCGGTCCAGCGTCGCATCGTCTATGCGATGTCCGAGCTGGGGCTGAACGCCAGCGCGAAATTCAAAAAGTCCGCCCGCACCGTCGGCGACGTGTTGGGTAAATATCACCCGCACGGCGACAGCGCCTGCTATGAAGCGATGGTGCTGATGGCGCAGCCGTTCTCTTACCGCTATCCGCTGGTGGATGGTCAGGGAAACTGGGGGGCGCCGGACGATCCCAAATCTTTCGCCGCCATGCGTTACACCGAATCCCGCCTGTCGAAGTATGCCGAGCTGCTGCTCAGCGAGCTGGGGCAGGGGACGGTCGACTGGGTGCCAAACTTTGACGGCACGCTGCAGGAGCCGAAAATGCTGCCAGCGCGTTTGCCGAACATCCTGCTGAACGGCACCACCGGCATCGCGGTAGGCATGGCGACCGATATTCCTCCGCACAACCTGCGGGAAGTGGCCAAAGCGGCGATTACGCTGATTGAGCAGCCGAAAACCACCCTCGACGAACTGCTGGATATCGTACAGGGGCCGGATTTCCCGACCGAGGCGGAGATCATCACCTCGCGGGCGGAAATTCGCAAAATCTACCAGAACGGGCGCGGCTCAGTGCGCATGCGCGCGGTGTGGAGTAAAGAGGACGGCGCGGTGGTGATCAGCGCGCTGCCGCATCAGGTCTCCGGCGCCAAAGTGCTGGAGCAGATTGCGGCGCAGATGCGCAATAAAAAGCTGCCGATGGTTGACGATCTGCGCGACGAATCGGACCACGAAAACCCGACCCGTCTGGTAATTGTCCCGCGCTCCAACCGGGTGGATATGGAACAGGTGATGAACCACCTGTTCGCCACCACCGATCTGGAGAAGAGCTACCGCATCAACCTCAATATGATCGGCCTTGACGGCCGCCCGGCGGTGAAAAACCTGCTGGAGATCCTCAGCGAGTGGCTGGTGTTCCGTCGCGATACCGTGCGTCGCCGTCTAAACCATCGGTTAGAGAAAGTGCTGAAGCGCCTGCATATCCTCGAAGGTTTGCTGGTGGCGTTTCTTAATATCGATGAAGTGATTGAGATCATCCGCACTGAAGATGAACCGAAGCCGGCCCTGATGTCGCGCTTTGGCATCAGCGAAACCCAGGCGGAAGCGATTCTGGAATTAAAACTGCGCCACCTCGCCAAACTGGAAGAGATGAAGATCCGCGGCGAGCAGAGCGAGCTGGAAAAAGAGCGCGACCAGCTGCAGGCGATTCTGGCGTCTGAACGTAAGATGAACAACCTGCTGAAAAAAGAGCTGCAGGCCGATGCCGATGCCTTCGGCGACGACCGTCGCTCGCCGCTTCACGAGCGTGAAGAAGCGAAAGCGATGAGCGAACATGACATGCTGCCGTCTGAGCCGGTGACTATCGTTCTGTCGCAGATGGGCTGGGTGCGCAGCGCCAAAGGACACGACATTGACGCCCAGGGATTGAGCTATAAGGCGGGCGACAGCTGGAAAGCCTCGGCGAAGGGCAAGAGCAACCAGCCGGTGGTGTTTATCGATACCACCGGACGCAGCTATGCCATCGATCCGATTACTCTGCCTTCCGCGCGTGGCCAGGGTGAACCGCTTACCGGCAAACTGACCCTGCCGCCGGGCGCGACCGTGGAGCATATGCTAATGGAAAGCGACGATCAGAAACTGCTGATGGCTTCCGACGCGGGCTACGGTTTCGTCTGTACCTTCAACGATCTGGTGGCGCGCAACCGTGCCGGGAAAGCGCTAATCACCCTGCCTGACAACGCGCACGTGATGCCGCCGCTGGTGATTGAGGATGAGTCCGATATGCTGCTGGCCATCACCGCCGCCGGGCGGATGCTGATGTTCCCGGTCAGCGATCTGCCGCAGCTGTCGAAAGGCAAGGGCAACAAAATTATCAGCATTCCGGCGGCGGAAGCCGCAGCCGGCCAGGACGGTCTGGCACATCTGTTTGTTCTGCCGCCGCAGAGTACGCTGACCATTCACGTCGGCAAACGGAAGATCAAACTGCGTCCGGAAGAGCTGCAAAAAGTCACCGGCGAGCGCGGCCGCCGCGGTTCGCTGATGCGCGGGCTGCAGAAAATTGACCGCGTGGAAATTGACTCGCCGCGTCGTGCCGCGGCAGGCGATAGCGAAGAGTAA</t>
  </si>
  <si>
    <t>parE_kpne</t>
  </si>
  <si>
    <t>ATGACGCAATCTTCATATAATGCTGATGCCATTGAGGTACTCACCGGGCTAGAGCCGGTGCGCCGCCGTCCGGGCATGTATACCGACACCACTCGTCCTAACCATCTTGGTCAGGAAGTTATTGATAACAGTGTGGATGAAGCGCTGGCAGGCCACGCCAAACGCGTGGAAGTTATCCTTCATGCCGACCAGTCCCTGGAGGTCATTGACGATGGTCGTGGGATGCCGGTCGACATCCACCCGGAAGAGGGCGTGCCGGCGGTTGAGCTGATCCTCTGCCGGCTGCATGCGGGCGGTAAGTTTTCCAATAAAAACTATCAGTTTTCCGGCGGCCTGCACGGGGTGGGGATCTCGGTGGTCAACGCCCTGTCAAAACGCGTGGAGGTCAACGTGCGTCGCGACGGTCAGGTCTACAGCATCGCCTTTGAAAATGGTGAAAAAGTGGAAGACCTGCACGTCACCGGCACCTGCGGCAAACGCAATACCGGGACCAGCGTCCATTTCTGGCCGGACGAAAGCTTCTTCGACAGCCCGCGCTTTTCCGTTTCACGTCTGACCCACCTGTTAAAAGCGAAAGCGGTGCTGTGCCCGGGCGTGGAAATTGTTTTCCGCGACCAGGTGAACAACAGCGAGCAGAGCTGGTGCTATGCCGATGGCCTGAACGATTACCTGAGCGAAGCGGTGAACGGCCTGCCGCTGCTGCCGGAAAAACCATTCGTCGGCGCCTTCTCCGGCGAGACGGAGGCGGTGGACTGGGCGCTGCTGTGGCTGCCGGAAGGCGGCGAGCTGCTGACCGAGAGCTACGTGAACCTGATCCCGACCATGCAGGGCGGAACGCACGTTAACGGTCTGCGTCAGGGGCTGCTCGACGCGATGCGTGAGTTCTGCGAGTACCGTAATATCCTGCCGCGCGGCGTGAAGCTGTCAGCGGAAGATATCTGGGATCGCTGCGCGTACGTGCTGTCGGTGAAGATGCAGGATCCGCAGTTCGCCGGGCAAACCAAAGAGCGTCTGTCGTCGCGCCAGTGCGCGGCGTTCGTCTCCGGCGTGGTGAAGGACGCCTTCAGCCTGTGGCTGAATCAGAACGTGCAGGCCGCGGAGCTGCTGGCGGAGATGGCCATCTCCAGCGCCCAGCGCCGTCTGCGCGCGGCCAAAAAAGTGGTGCGCAAAAAGCTGACCAGCGGTCCGGCGCTGCCGGGTAAGCTGGCGGACTGTACCGCCCAGGATCTGAACCGTACCGAGCTGTTCCTTGTCGAGGGGGATTCGGCGGGCGGCTCAGCCAAGCAGGCGCGCGATCGCGAATATCAGGCGATCATGCCGCTGAAGGGCAAGATCCTTAATACCTGGGAAGTCTCTTCCGATGAAGTGTTAGCTTCGCAAGAAGTGCACGACATTTCGGTGGCGATTGGTATTGACCCGGATAGCGATGATTTAAGCCAGCTGCGCTACGGTAAAATTTGTATTCTGGCGGATGCGGACTCCGATGGTCTGCACATTGCCACCCTGCTGTGCGCGCTGTTCGTAAGACATTTCCGTACCCTCGTGAAAGAGGGGCACGTCTATGTGGCGCTACCGCCGCTGTACCGTATCGACCTCGGTAAAGAGGTTTACTACGCACTGACGGAAGAAGAAAAAACCGGCGTGCTGGAGCAGCTAAAGCGCAAGAAGGGCAAGCCAAACGTCCAGCGCTTTAAAGGGCTCGGTGAGATGAACCCGATGCAGCTGCGCGAAACCACCCTTGACCCGAATACCCGCCGCCTGGTGCAGCTGGTGATCAGCGATGAGGACGAGCAGCAGACCACGGCGATAATGGATATGCTGCTGGCCAAAAAGCGTTCGGAAGATCGTCGCAACTGGCTGCAGGAGAAGGGCGATATGGCGGATCTGGAAGTGTAA</t>
  </si>
  <si>
    <t>oqxA</t>
  </si>
  <si>
    <t xml:space="preserve">oqxA1 </t>
  </si>
  <si>
    <t>oqxA1</t>
  </si>
  <si>
    <t>JF912901</t>
  </si>
  <si>
    <t>ATGAGCCTGCAAAAAACCTGGGGAAACATTCACCTGACCGCGCTCGGCGCGATGATGCTCTCCTTTCTGCTCGTCGGCTGCGACGACAGCGTCGCACAGAATGCTGCGCCTCCCGCCCCGACGGTCAGCGCCGCTAAGGTGCTGGTGAAGTCGATCAGTCAGTGGGATAGTTTTAACGGTCGCATTGAAGCGGTGGAGAGCGTTCAGCTTCGCCCTCGCGTCTCGGGATACATTGATAAAGTGAATTACACT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AAAGACGGTGTACGTCTACTTTGACGTCGACGAGTCAACCTACCTCCACTATCAAAACCTCGCCCGCCGCGGGCAAGGCGCGTCCAGCGATAATCAGGC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t>
  </si>
  <si>
    <t>oqxA2</t>
  </si>
  <si>
    <t>JF912902</t>
  </si>
  <si>
    <t>ATGAGCCTGCAAAAAACCTGGGGAAACATTCACCTGACCGCGCTCGGCGCGATGATGCTCTCCTTTCTGCTCGTCGGCTGCGACGACAGCGTCGCACAGAATGCTGCGCCTCCCGCCCCGACGGTCAGCGCCGCTAAGGTGCTGGTGAAGTCGATCAGTCAGTGGGATAGTTTTAACGGTCGCATTGAAGCGGTGGAGAGCGTTCAGCTTCGCCCTCGCGTCTCGGGATACATTGATAAAGTGAATTACACTGACGGCCAGGAGGTGAAAAAGGGCCAGGTGCTGTTCACGATAGATGACAGAACCTATCGCGCCGCGCTGGAGCAGGCGCAGGCGGCGTTGGCAAGAGCCAAAACGCAGGCCAGCCTCGCGCAAAGCGAGGCGAACCGCACCGATAAATTAGTCCATACCAACCTCGTCTCCCGTGAAGAGTGGGAGCAGCGCCGGTCAGCCGCGGTTCAGGCGCAGGCCGACGTTCGCGCCGCGCAGGCGGCGGTGGATGCCGCGCAGCTTAACCTCGACTTCACCAAAGTGACCGCCCCTATTGACGGCCGCGCCAGCCGGGCGCTGATCACCAGCGGTAACCTGGTCACCGCGGGCGACACCGCCAGCGTGCTCACCACCCTGGTCTCGCAAAAGACGGTGTACGTCTACTTTGACGTCGACGAGTCAACCTACCTCCACTATCAAAACCTCGCCCGCCGCGGGCAAGGCGCGTCCAGCGATAATCAGGC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t>
  </si>
  <si>
    <t>oqxA3</t>
  </si>
  <si>
    <t>KF414055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</si>
  <si>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A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ATTGAATCCTGGGGATAGCGTCATCGTCGACGGCTTACAAAAAGTGTTTATGCCGGGTATGCCGGTTAACGCCAAAACCGTTGCCATGACCTCCAGCGCCACCCTTAACTGA</t>
  </si>
  <si>
    <t>oqxA4</t>
  </si>
  <si>
    <t>KF414056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</si>
  <si>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A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AACGAGTCAACCTACCTCCACTATCAAAACCTCGCCCGCCGCGGGCAAGGCGCGTCCAGCGATAATCAGGCGCTTCCGGTGGAGATTGGCCTGGTT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ATTGAATCCTGGGGATAGCGTCATCGTCGACGGCTTACAAAAAGTGTTTATGCCGGGTATGCCGGTTAACGCCAAAACCGTTGCCATGACCTCCAGCGCCACCCTTAACTGA</t>
  </si>
  <si>
    <t>oqxA5</t>
  </si>
  <si>
    <t>KF414057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</si>
  <si>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ACGGTTCAGGCA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A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TGTTGCCATGACCTCCAGCGCCACCCTTAACTGA</t>
  </si>
  <si>
    <t>oqxA6</t>
  </si>
  <si>
    <t>KF414058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</si>
  <si>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T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AGGTTACCCCCACCAGGGCAAAGTGGATTTTCTCGATAATCAGTTAACGCCGAGTACCGGCACCATCCGCATGCGTGCGCTGCTGGATAACTCGCAGCGTCTGTTCACA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t>
  </si>
  <si>
    <t>oqxA7</t>
  </si>
  <si>
    <t>KF414059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</si>
  <si>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AGCAGCTTAACCTCGACTTCACCAAAGTGACCGCCCCTATTGACGGCCGCGCCAGCCGGGCGCTGATCACCAGCGGTAACCTGGTCACCGCGGGCGACACCGCCAGCGTGCTCACCACCCTGGTCTCGCAGAAGACGGTGTACGTCTACTTTGACGTCGACGAGTCAACCTACCTCCACTATCAAAACCTCGCCCGCCGCGGGCAAGGCGCGTCCAGCGATAATCAGGCGCTCCCGGTGGAGATTGGCCTGGTTGGCGAGGAGGGTTACCCCCACCAGGGCAAAGTGGATTTTCTCGATAATCAGTTAACGCCGAGTACCGGCACCATCCGCATGCGTGCGCTGCTGGATAACTCGCAGCGTCTGTTCACA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t>
  </si>
  <si>
    <t>oqxA8</t>
  </si>
  <si>
    <t>KF414060</t>
  </si>
  <si>
    <t>ATGAGCCTGCAAAAAACCTGGGGAAACATTCACCTGACCGCGCTCT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AAAGACGGTGTACGTCTACTTTGACGTCGACGAGTCAACCTACCTCCACTATCAAAACCTCGCCCGCCGCGGGCAAGGCGCGTCCAGCGATAATCAGGT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t>
  </si>
  <si>
    <t>oqxA9</t>
  </si>
  <si>
    <t>KF414061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</si>
  <si>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AGCAAGGCGCGTCCAGCGATAATCAGGCGCTCCCGGTGGAGATTGGCCTGGTG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CGTTGCCATGACCTCCAGCGCCACCCTTAACTGA</t>
  </si>
  <si>
    <t>oqxA10</t>
  </si>
  <si>
    <t>KF414062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</si>
  <si>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GGGTTACCCCCACCAGGGCAAAGTGGATTTTCTCGATAATCAGTTAACGCCGAGTACCGGCACCATCCGCATGCGTGCGCTGCTGGATAACTCGCAGCGTCTGTTCACGCCGGGGCTGTTTGCCCGCGTGCGTCTGCCGGGCAGCGCAGAGTTCAAAGCCACGCTGATCGACGACAAAGCGGTACTGACCGATCAGGATCGTAAATACGTCTATATCGTTGATAAAGATGGTAAAGCACAGCGCCGCGACATTATCCCAGGGCGGCTGGCAGACGGTTTACGCATCGTTCAGAAGGGGTTGAATCCTGGGGATAGCGTCATCGTCGACGGCTTACAAAAAGTGTTTATGCCGGGTATGCCGGTTAACGCCAAAACCGTTGCCATGACCTCCAGCGCCACCCTTAACTGA</t>
  </si>
  <si>
    <t>oqxA11</t>
  </si>
  <si>
    <t>KF414063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</si>
  <si>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GGGTTACCCCCACCAGGGCAAAGTGGATTTTCTCGATAATCAGTTAACGCCGAGTACCGGCACCATCCGCATGCGTGCGCTGCTGGATAACTCGCAGCGTCTGTTCACACCGGGGCTGTTTGCCCGCGTGCGTCTGCCGGGCAGCGCAGAGTTCAAAGCCACGCTGATCGACGACAAAGCGGTACTGACCGATCAGGATCGTAAATACGTCTATATCGTTGATAAAGATGGTAAAGCACAGCGCCGCGACATTACCCCAGGGCGGCTGACAGACGGTTTACGCATCGTTCAGAAGGGGTTGAATCCTGGTGATAGCGTCATCGTCGACGGCTTACAAAAAGTGTTTATGCCGGGTATGCCGGTTAACGCCAAAACCGTTGCCATGACCTCCAGCGCCACCCTTAACTGA</t>
  </si>
  <si>
    <t>oqxB</t>
  </si>
  <si>
    <t xml:space="preserve">oqxB2 </t>
  </si>
  <si>
    <t>oqxB2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</si>
  <si>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T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A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</si>
  <si>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oqxB3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</si>
  <si>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GCCGATCGGCAGTATGGTGAATATCAGTACCACCTACGGGCCGGATCCGGTGATCCGCTACAACGGTTATCCA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TGCAGGAGCGGAAGTCCGCGGTGTCACCGGGATCACGGTGTTCTCCGGGATGCTGGGCGTGACGCTCTTTGGTCTGTTCCTGACGCCGGTGTTTTACGTGACGCTGCGGAAACTGGTGACCCGCAGGAAGCCGGTCCAGGAGGATCTGCCCGCCTAG</t>
  </si>
  <si>
    <t>oqxB4</t>
  </si>
  <si>
    <t>KF414064</t>
  </si>
  <si>
    <t>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TCGCTGACCCTG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ACCAGGCGCTAACGCCATCGATCTGTCGAACGCGGTACGCGCCAAAATGGCCGAGCTGGCCACCCGCTTCCCGGAAGATATGCAATGGGCGGCACCGTACGACCCGACGGTTTTCGTCCGCGACTCCATCCGCGCGGTGGTGCAGACGCTG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T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T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t>
  </si>
  <si>
    <t>oqxB5</t>
  </si>
  <si>
    <t>KF414065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</si>
  <si>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AGGTACCGACCCGGATCAGGCGCAGGTTCAGGTGCAGAACCGGGTCGCGCAGGCCGAAGCGCGTCTGCCGGAGGATGTACGCCGTCTGGGCATCACCACCCAGAAA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T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TATGCGTGAGGTCTCCGGGCCGATTATCGCCATTGCGCTGGTGCTGTGTGCGGTA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GCGGAAACTGGTGACCCGCAGGAAGCCGGTACAGGAGGATCTGCCCGCCTAG</t>
  </si>
  <si>
    <t>oqxB6</t>
  </si>
  <si>
    <t>KF414066</t>
  </si>
  <si>
    <t>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C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</si>
  <si>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oqxB7</t>
  </si>
  <si>
    <t>KF414067</t>
  </si>
  <si>
    <t>ATGGACTTTTCCCGCTTTTTTATCGACAGGCCGATTTTCGCCGCGGTGCTGTCGATTTTAATTTTTATCACCGGGTTAATCGCTATCCCGCTGCTGCCGGTGAGCGAATATCCGGACGTCGTCCCGCCGAGCGTCCAGGTGCGCGCGGAGTATCCCGGCGCCAACCCGAAAGTGATTGCCGAGACCGTGGCGACGCCGCTGGAGGAAGCGATCAACGGTGTTGAAAACATGATGTACATGAAATCGGTCGCT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TGCCGAGCCGCTGCCGCAGGAGAGCGATTTCCTGATCTCCATTAACGCCCAGGGCCGTCTGCATACCGAAGAAGAGTTTGGCAATATCATTCTGAAAACGGCGCAGGACGGCTCGCTGGTCCGCCTGCGCGACGTGGCGCGCATCGAGATGGGTTCCGGCAGCTATGCGCTGCGCTCCCAGCTCAACAATAAGGATGCGGTCGGGATCGGTATCTTCCAGTCGCCGGGGGCTAACGCCATCGATCTGTCGAACGCGGTACGCGCCAAAATGGCCGAGCTGGCCTCCCGCTTCCCGGAAGATATGAAATGGGCGGCGCCGTACGACCCGACGGTTTTCGTGCGCGACTCCATCCGCGCGGTGGTGCAGACGCTGCTGGAAGCAGTGGTGCTGGTGGTGCTGGTGGTGATCCTGTTCCTGCAGACCTGGCGCGCGTCGATTATCCCATTGATCGCCGTGCCGGTATCGGTGGTGGGTACCTTCAGCATTCTCTATCTGCTGGGCTTCTCGCTGAATACCT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AGCGGCGGACCTGATTGGCGATGCCGATCCGCGGGTCCTCTCTTCTTCACAGGCGATGACGCATCTGGAGGAGCTGTCGAAGCAGATCCTGCCGAATGGGATGAATATTGAGTGGACGGATCTCAGCTTCCAGCAGGCCACCCAGGGCAACACGGCGCTGATCGTCTTCCCGGTGGCGGTGCTGCTGGCGTTCCTCGTGCTGGCCGCTCTGTATGAAAGCTGGACCCTGCCGCTGGCGGTGATCCTTATCGTACCGATGACGATGCTCTCCGCGCTGTTTGGCGTCTGGCTGACCGGGGGCGATAACAACGTCTTCGTGCAGGTGGGTCTGGTGGTCCTGATGGGCCTGGCCTGTAAAAACGCCATTCTGATCGTCGAGTTTGCCCGCGAACTGGAGATCCAGGGGAAAGGCATCATGGAAGCGGCGCTGGAGGCATGCCGCCTGCGTCTGCGCCCGATCGTGATGACCTCCATCGCTTTTATCGCCGGGACCATTCCGCTGATCCTCGGCCATGGCGCGGGGGCGGAAGTCCGCGGTGTCACCGGGATCACGGTGTTCTCCGGAATGCTGGGCGTGACGCTGTTTGGTCTGTTCCTGACGCCGGTGTTTTACGTGACGCTGCGAAAACTGGTGACCCGCAGGAAGCCGGTCCAGGAGGATCTGCCCGCCTAG</t>
  </si>
  <si>
    <t>oqxB8</t>
  </si>
  <si>
    <t>KF414068</t>
  </si>
  <si>
    <t>ATGGACTTTTCCCGCTTTTTTATCGACAGGCCA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GCCGGGGGCTAACGCCATCGATCTGTCGAACGCGGTACGCGCCAAAATGGCCGAGCTGGCCACCCGCTTCCCGGAAGATATGAAATGGGCGGCGCCGTACGACCCGACGGTTTTCGTGCGCGACTCCATCCGTGCGGTGGTGCAGACGCTGCTGGAAGCAGTGGTGCTGGTGGTGCTGGTGGTGATCCTGTTCCTGCAGACCTGGCGCGCGTCGATTATCCCATTGATCGCCGTGCCGGTATCGGTGGTGGGTACCTTCAGCATTCTCTATCTGCTGGGCTTCTCGCTGAATACCC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G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TTGACCGGGGGCGATAACAACGTCTTCGTGCAGGTGGGTCTGGTGGTCCTGATGGGCCTGGCCTGTAAAAACGCCATTCTGATCGTCGAGTTTGCCCGCGAGCTGGAGATCCAGGGGAAAGGCATCATGGAAGCGGCGCTGGAGGCATGCCGCCTGCGTCTGCGCCCGATCGTGATGACCTCCATCGCTTTTATCGCCGGAACCATTCCGCTGATCCTCGGCCACGGTGCACGAGCGGAAGTCCGCGGTGTCACCGGGATCACGGTGTTCTCCGGGATGCTGGGCGTAACGCTGTTCGGTCTGTTCCTGACGCCGGTGTTTTACGTGACGCTGCGAAAACTGGTGACCCGCACGAAGCCGGTACAAGAGGATCTGCGCGCCTAG</t>
  </si>
  <si>
    <t>oqxB9</t>
  </si>
  <si>
    <t>KF414069</t>
  </si>
  <si>
    <t>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GCCGGGGGCTAACGCCATCGATCTGTCGAACGCGGTACGCGCCAAAATGGCCGAGCTGGCCACCCGCTTCCCGGAAGATATGAAATGGGCGGCGCCGTACGACCCGACGGTTTTCGTGCGCGACTCCATCCGCGCGGTGGTGCAGACGCTGCTGGAAGCAGTGGTGCTGGTGGTGCTGGTGGTGATCCTGTTCCTGCAGACCTGGCGCGCGTCGATTATCCCATTGATCGCCGTACCGGTATCGGTGGTAGGGACCTTCAGCATTCTCTATCTGCTGGGCTTCTCGCTGAATACCCTGAGCCTGTTCGGGCTGGTACTGGCTATCGGTATCGTGGTGGACGACGCCATCGTGGTGGTGGAGAACGTTGAGCGTAATATCGAAGAGGGGCTTGCGCCGCTTGCCGCGGCGCATCAGGCGATGCGTGAGGTCTCCGGGCCGATTATCGCCATTGCGCTGGTGCTGTGTGCGGTGTTCGTGCCGATGGCGTTTCTCTCCGGGGTCACCGGCCAGTTCTACAAACAGTTTGCGGTGACCATCGCCATCTCGACGGTGATCTCGGCCATCAACTCGCTGACGCTCTCCCCGGCGCTGGCGGCCCTGCTGTTAAAGCCGCACGGCGCGAAGAAAGACCTCCCTACCCGGCTGATCGATCGTCTGTTTGGCTGGATTTTCCGTCCGTTTAACCGCTTTTTCCTGCGCAGCTCGAACGGCTATCAGGGGCTGGTGAGCAAAACCCTCGGACGCCGTGGCGCGGTGTTTGTGGTGTATCTGCTGCTGCTCTGCGCCGCTGGGGTGATGTTTAAGGTCGTCCCCGGCGGGTTTATTCCCACCCAGGATAAGCTGTATCTCATTGGCGGCGTGAAGATGCCGGAAGGTTCGTCGCTGGCGCGCACCGATGCGGTGATCCGCAAAATGAGCGAGATCGGGATGAATACCGAAGGGGTCGATTATGCGGTCGCTTTCCCGGGGCTTAACGCGCTGCAGTTCACCAACACGCCGAATACCGGGACGGTCTTTTTTGGCCTGAAACCGTTCGACCAGCGCAAACACACGGCGGCGGAAATTAACGCGGAGATCAACGCCAAAATCGCGCAAATCCAGCAAGGCTTTGGCTTCTCCATCCTGCCGCCGCCGATTTTAGGACTGGGTCAGGGTTCCGGCTACTCCCTGTACATCCAGGATCGCGGTGGGCTGGGCTATGGCGCGCTGCAAAGCGCGGTGAATGCGATGTCCGGGGCGATTATGCAGACGCCG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GGCGGCGGACCTGATTGGCGATGCCGATCCGCGGGTCCTCTCTTCTTCACAGGCGATGACGCATCTGGAGGAGCTGTCGAAGCAGATCCTGCCGAATGGGATGAATATTGAGTGGACGGATCTGAGCTTCCAGCAGGCCACCCAGGGCAACACGGCGCTGATCGTCTTCCCGGTGGCGGTGCTGCTGGCGTTCCTCGTGCTGGCGGCGCTGTATGAAAGCTGGACCCTGCCGCTGGCGGTGATCCTTATCGTGCCGATGACGATGCTCTCCGCGCTGTTTGGCGTCTGGCTGACCGGCGGCGATAACAACGTCTTCGTGCAGGTGGGTCTGGTGGTCCTGATGGGCCTGGCCTGTAAAAACGCCATTCTGATCGTCGAGTTTGCCCGCGAGCTGGAGATCCAGGGGAAAGGCATCATGGAAGCGGCGCTGGAGGCATGCCGCCTGCGTCTGCGCCCGATCGTGATGACCTCCATCGCCTTTATCGCCGGGACCATTCCGCTGATCCTCGGCCACGGTGCAGGAGCGGAAGTCCGCGGTGTCACCGGGATCACGGTGTTCTCCGGGATGCTGGGCGTAACGCTGTTCGGTCTGTTCCTGACGCCGGTGTTTTACGTGACGCTGCGGAAACTGGTGACCCGCAGGAAGCCGGTCCAGGAGGATCTGCCCGCCTAG</t>
  </si>
  <si>
    <t>oqxB10</t>
  </si>
  <si>
    <t>KF414070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</si>
  <si>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T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GGTGCCGGTATCGGTGGTGGGTACCTTCAGCATTCTCTATCTGCTGGGCTTCTCGCTGAATACCCTGAGCCTGTTCGGGCTGGTACTGGCTATCGGTATCGTGGTGGACGACGCCATCGTGGTGGTGGAGAACGTCGAGCGTAATATCGAAGAGGGGCTTGCGCCGCTTGCCGCGGCGCATCAGGCGATGCGTGAGGTCTCCGGGCCGATTATCGCCATTA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</si>
  <si>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oqxB11</t>
  </si>
  <si>
    <t>KF414071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</si>
  <si>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ACATCGCCATCTCGACGGTGATCTCGGCCATCAACTCGCTGACGCTCTCCCCGGCGCTGGCGGCCCTGCTGTTAAAGCCT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TAAAATCGCGCAAATCCAGCAGGGCTTTGGCTTCTCCATCCTGCCGCCGCCGATTTTAGGACTGGGTCAGGGTTCCGGCTACTCCCTGTACATCCAGGATCGCGGAGGGCTGGGCTATGGCGCGCTGCAAAGCGCGGTGAATGCGATGTCT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t>
  </si>
  <si>
    <t>oqxB12</t>
  </si>
  <si>
    <t>KF414072</t>
  </si>
  <si>
    <t>ATGGACTTTTCCCGCTTTTTTATCGACAGGCCGATTTTCGCCGCGGTGCTGTCGATTTTAATTTTTATCACCGGGTTAATCGCTATCCCACTGCTGCCGGTGAGCGAATATCCGGATGTCGTCCCGCCGAGCGTCCAGGTGCGCGCGGAA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ACGCGAAGAAAGACCTCCCTACCCGGCTGATCGATCGTCTGTTTGGCTGGATTTTCCGTCCGTTTAACCGCTTTTTCCTGCGCAGCTCGAACGGCTATCAGGGGCTGGTGAGCAAAACCCTCGGACGCCGTGGCGCGGTGTTTGCT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AAGCGTGGAAGATATCGCCAATCTGCGCACCCGCAATAATCAGGGCGAAATGGTACCGATCGGCAGTATGGTGAATATCAGTACCACCTACGGGCCGGATCCGGTGATCCGCTACAACGGTTATCCGGCGGCGGACCTGATTGGCGATGCCGATCCGCGGGTCCTCTCTTCTTCACAGGCGATGACGCATCTGGAGGAGCTGTCGAAGCAGATCCTGCCGAATGGGATGAATATTGAGTGGACGGATCTCAGCTTCCAGCAGGCCACCCAGGGCAACACGGCGCTGATCGTCTTCCCGGTGGCGGTGCTGCTGGCGTTCCTCGTGCTGGCCGCGCTGTATGAAAGCTGGACCCTGCCGCTGGCGGTGATCCTTATCGTACCGATGACGATGCTCTCCGCGCTGTTTGGCGTCTGGCTGACCGGCGGCGATAACAACGTCTTCGTGCAGGTGGGTCTGGTGGTCCTGATGGGCCTGGCCTGTAAAAACGCCATTCTGATCGTCGAGTTTGCCCGCGAA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t>
  </si>
  <si>
    <t>oqxB13</t>
  </si>
  <si>
    <t>KF414073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</si>
  <si>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G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A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t>
  </si>
  <si>
    <t>oqxB14</t>
  </si>
  <si>
    <t>KF414074</t>
  </si>
  <si>
    <t>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A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ACCAGGCGCTAACGCCATCGATCTGTCGAACGCGGTACGCGCCAAAATGGCCGAGCTGGCCACCCGCTTCCCGGAAGATATGCAATGGGCGGCACCGTACGACCCGACGGTTTTCGTCCGCGACTCCATCCGCGCGGTGGTGCAGACGCTG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T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TTGCCGCTGGCGGTGATCCTTATCGTACCGATGACGATGCTCTCCGCGCTGTTTGGCGTCTGGCTGACCGGGGGCGATAACAACGTCTTCGTGCAGGTGGGTCTGGTGGTCCTGATGGGCCTGGCCTGTAAAAACGCCATTCTGATCGTCGAGTTTGCCCGCGAGCTGGAGATCCAGGGGAAAGGCATCATGGAAGCCGCTCTGGAGGCGTGCCGCCTGCGTCTGCGCCCGATCGTGATGACCTCCATCGCCTTTATCGCCGGGACCATTCCGCTGATCCTCGGCCACGGCGCGGGGGCGGAAGTCCGCGGCGTCACCGGGATCACGGTGTTCTCCGGGATGCTGGGCGTGACGCTCTTCGGTCTGTTCCTGACGCCGGTGTTTTACGTGACGCTGCGGAAACTGGTGACCCGCAGGAAGCCGGTCCAGGAGGATCTGCCCGCCTAG</t>
  </si>
  <si>
    <t>oqxB15</t>
  </si>
  <si>
    <t>KF414075</t>
  </si>
  <si>
    <t>ATGGACTTTTCCCGCTTTTTTATCGACAGGCCGATTTTCGCCGCGGTGCTGTCGATTTTAATTTTTATCACCGGGTTAATCGCTATCCCGCTGCTGCCGGTGAGCGAATATCCGGACGTCGTCCCGCCGAGCGTCCAGGTGCGCGCGGAGTATCCCGGCGCCAACCCGAAAGTGATTGCCGAGACCGTGGCGACGCCGCTGGAGGAAGCGATCAACGGCGTTGAAAACATGATGTACATGAAATCGGTCGCT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GCCGGGGGCTAACGCCATCGATCTGTCGAACGCGGTACGCGCCAAAATGGCTGAACTGGCCACCCGCTTCCCGGAAGATATGCAATGGGCGGCGCCGTACGACCCGACGGTTTTCGTGCGCGACTCCATCCGTGCGGTGGTGCAGACGCTGCTGGAAGCAGTGGTGCTGGTGGTGCTGGTGGTGATCCTGTTCCTGCAGACCTGGCGCGCGTCGATTATCCCATTGATCGCCGTGCCGGTATCGGTGGTGGGTACCTTCAGCATTCTCTATCTGCTGGGCTTCTCGCTGAATACCCTGAGCCTGTTCGGGCTGGTACTGGCTATCGGTATCGTGGTGGACGACGCCATCGTGGTGGTGGAGAACGTTGAGCGTAATATCGAAGAGGGGCTTGCGCCGCTTGCCGCGGCGCATCAGGCGATGCGTGAGGTCTCCGGGCCGATTATCGCCATTGCGCTGGTGCTGTGTGCGGTGTTCGTGCCGATGGCGTTTCTCTCCGGGGTCACAGGCCAGTTCTACAAACAGTTTGCGGTGACCATCGCCATCTCGACGGTGATCTCGGCCATCAACTCGCTGACGCTCTCCCCGGCGCTGGCGGCCCTGCTGTTAAAGCCGCACGGCGCGAAGAAAGACCTCCCTACCCGGCTGATCGATCGTCTGTTTGGCTGGATTTTCCGTCCGTTTAACCGCTTTTTCCTGCGCAGCTCGAACGGCTATCAGGGACTGGTGAGCAAAACCCTCGGACGCCGTGGCGCAGTGTTTGTGGTGTATTTGCTGCTGCTCTGCGCCGCTGGGGTGATGTTTAAAGTCGTCCCCGGCGGGTTTATTCCCACCCAGGATAAGCTGTATCTCATTGGCGGCGTGAAGATGCCGGAAGGTTCGTCGCTGGCGCGCACCGATGCGGTGATCCGCAAAATGAGCGAGATCGGGATGAATACCGAAGGGGTCGATTATGCGGTCGCTTTCCCGGGGCTTAATGCGCTGCAGTTCACCAACACGCCGAATACCGGGACGGTCTTTTTTGGCCTGAAACCGTTCGACCAGCGCAAACACACGGCGGCGGAAATTAACGCGGAGATCAACGCCAAAATCGCGCAAATCCAGCAGGGCTTTGGCTTCTCCATCCTGCCGCCGCCGATTTTAGGACTGGGTCAGGGTTCCGGCTACTCCCTGTACATCCAGGATCGCGGTGGGCTGGGCTATGGCGCGCTGCAAAGCGCGGTGAACGCGATGTCCGGGGCGATTATGCAGACGCCG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A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CTGACCGGGGGCGATAACAACGTCTTCGTGCAGGTGGGTCTGGTGGTCCTGATGGGCCTGGCCTGTAAAAACGCCATTCTGATCGTCGAGTTTGCCCGCGAACTGGAGATCCAGGGGAAAGGCATCATGGAAGCGGCGCTGGAGGCATGCCGCCTGCGTCTGCGCCCGATCGTGATGACCTCCATCGCTTTTATCGCCGGGACCATTCCGCTGATCCTCGGCCATGGCGCGGGGGCGGAAGTCCGCGGTGTCACCGGGATCACGGTGTTCTCCGGGATGCTGGGCGTAACGCTGTTCGGTCTGTTCCTGACGCCGGTGTTTTACGTGACGCTGCGGAAACTGGTGACCCGCAGGAAGCCGGTCCAGGAGGATCTGCCCGCCTAG</t>
  </si>
  <si>
    <t>oqxB16</t>
  </si>
  <si>
    <t>KF414076</t>
  </si>
  <si>
    <t>ATGGACTTTTCCCGCTTTTTTATCGACAGGCCGATTTTCGCCGCGGTGCTGTCGATTTTAATTTTTATCACCGGGTTAATCGCTATCCCGCTGCTGCCGGTGAGCGAATATCCGGACGTCGTCCCGCCGAGCGTCCAGGTGCGCGCGGAGTATCCCGGCGCCAACCCGAAAGTGATTGCCGAGACCGTGGCGACGCCGCTGGAGGAAGCGATCAACGGCGTTGAAAACATGATGTACATGAAATCGGTCGCTGGCTCCGACGGT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TGCCGAGCCGCTGCCGCAGGAGAGCGATTTCCTGATCTCCATTAACGCCCAGGGCCGTCTGCATACCGAAGAAGAGTTTGGCAATATCATTCTGAAAACGGCGCAGGATGGCTCGCTGGTCCGCCTGCGCGACGTGGCGCGCATCGAGATGGGTTCCGGCAGCTATGCGCTGCGCTCCCAGCTCAACAATAAGGATGCGGTCGGGATCGGTATCTTCCAGTCGCCGGGGGCTAACGCCATCGATCTGTCGAACGCGGTACGCGCCAAAATGGCCGAGCTGGCCACCCGCTTCCCGGAAGATATGCAATGGGCGGCGCCGTACGACCCGACGGTTTTCGTGCGCGACTCCATCCGCGCGGTGGTGCAGACGCTGCTGGAAGCAGTGGTGCTGGTGGTGCTGGTGGTGATCCTGTTCCTGCAGACCTGGCGCGCGTCGATTATCCCATTGATCGCCGTGCCGGTATCGGTGGTGGGTACCTTCAGCATTCTCTATCTGCTGGGCTTCTCGCTGAATACCT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TAATAATCAGGGCGAAATGGTGCCGATCGGCAGTATGGTGAATATCAGTACCACCTACGGGCCGGATCCGGTGATCCGCTACAACGGTTATCCGGCGGCGGACCTGATTGGCGATGCCGATCCGCGGGTCCTCTCTTCTTCACAGGCGATGACGCATCTGGAGGAGCTGTCGAAGCAGATCCTGCCGAATGGGATGAATATTGAGTGGACGGATCTGAGCTTCCAGCAGGCCACCCAGGGCAACACGGCGCTGATCGTCTTCCCGGTGGCGGTGCTGCTGGCGTTCCTCGTGCTGGCCGCACTGTATGAAAGCTGGACCCTGCCGCTGGCGGTGATCCTTATCGTACCGATGACGATGCTCTCCGCGCTGTTTGGCGTCTGGCTGACCGGGGGCCATAACAACGTCTTCGTGCAGGTGGGTCTGGTGGTCCTGATGGGCCTGGCCTGTAAAAACGCTATTCTGATCGTCGAGTTTGCCCGCGAGCTGGAGATCCAGGGGAAAGGCATCATGGAAGCGGCGCTGGAGGCGTGCCGCCTGCGTCTGCGCCCGATCGTGATGACCTCCATCGCCTTTATCGCCGGGACCATTCCGCTGATCCTCGGCCATGGCGCGGGGGCGGAAGTCCGCGGTGTCACCGGGATCACGGTGTTCTCCGGGATGCTGGGCGTAACGCTGTTCGGTCTGTTCCTGACGCCGGTGTTTTACGTGACGCTGCGGAAACTGGTGACCCGCAGGAAGCCGGTCCAGGAGGATCTGCCCGCCTAG</t>
  </si>
  <si>
    <t>oqxB17</t>
  </si>
  <si>
    <t>KF414077</t>
  </si>
  <si>
    <t>ATGGACTTTTCCCGCTTTTTTATCGACAGGCCGATTTTCGCCGCGGTGCTGTCGATTTTAATTTTTATCACCGGGTTAATCGCTATCCCA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T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T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C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CGATGGGCCATTCCGCGAGAGCGTGGAAGATATCGCCAAT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</si>
  <si>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oqxB18</t>
  </si>
  <si>
    <t>KF414078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</si>
  <si>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CGCCGAGCCGCTGCCGCAGGAGAGCGATTTCCTGATCTCCATTAACGCCCAGGGCCGTCTGCATACCGAAGAAGAGTTTGGCAATATCATTCTGAAAACGGCGCAGGACGGCTCGCTGGTCCGCCTGCGCGACGTGGCGCGCATCGAGATGGGTTCCGGCAGCTATGCGCTGCGTTCCCAGCTCAACAATAAGGATGCGGTCGGGATCGGTATCTTCCAGTCGCCGGGGGCTAACGCCATCGATCTGTCGAACGCGGTACGCGCCAAAATGGCCGAGCTGGCCACCCGCTTCCCGGAAGATATGCAATGGGCGGCGCCGTACGACCCGACGGTTTTCGTCCGCGACTCCATCCGCGCGGTGGTGCAGACGCTGCTGGAAGCAGTGGTGCTGGTGGTGCTGGTGGTGATCCTGTTCCTGCAGACCTGGCGCGCGTCGATTATCCCATTGATCGCCGTGCCGGTATCGGTGGTGGGTACCTTCAGCATTCTCTATCTGCTGGGCTTCTCGCTGAATACCCTGAGCCTGTTCGGGCTGGTACTT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CTGCAGGTCGATCGCGATAAGGCGAAAGCGCAGGGGGTATCGCTAACCGATCTGTTCGGCACGCTGCAGACCTATCTCGGCTCGTCTTATGTCAATGACTTTAACCAGTTCGGGCGTACCTGGCGCGTGATGGCCCAGGCCGATGGGCCATTCCGCGAGAGCGTGGAAGATATTGCTAATCTGCGCACCCGTAATAATCAGGGCGAAATGGTGCCGATCGGCAGTATGGTGAATATCAGTACCACCTACGGGCCGGATCCGGTGATCCGCTACAACGGTTATCCAGCGGCGGACCTGATTGGCGATGCCGATCCGCGGGTCCTCTCTTCTTCGCAGGCA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AAAACTGGTGACCCGCACGAAGCCGGTCCAAGAGGATCTGCCCGCCTAG</t>
  </si>
  <si>
    <t>oqxB19</t>
  </si>
  <si>
    <t>KF414079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</si>
  <si>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AACGCCGGGGATGCACTTCCCGATCTCGACTTACCAGGCTAACGTGCCGCAGCTGGACGTGCAGGTCGATCGCGATAAGGCGAAAGCGCAGGGGGTATCGCTAACCGAGCTATTCGGTACGCTGCAGACCTATCTCGGCTCGTCTTATGTCAATGACTTTAACCAGTTCGGGCGTACCTGGCGCGTGATGGCCCAGGCCGATGGGCCATACCGCGAGAGCGTGGAAGATATCGCCAATCTGCGCACCCGCAATAATCAGGGCGAAATGGTGCCGATCGGCAGTATGGTGAATATCAGTACCACCTACGGGCCGGATCCGGTGATCCGCTACAACGGTTATCCGGCGGCGGACCTGATTGGCGATGCCGATCCGCGGGTCCTCTCTTCTTCGCAGGCGATGACGCATCTGGAGGAGCTGTCAAAGCAGATCCTGCCGAATGGGATGAATATTGAGTGGACGGATCTCAGCTTCCAGCAGGCCACCCAGGGCAACACGGCGCTGATCGTCTTCCCGGTGGCGGTGCTGCTGGCGTTCCTCGTGCTGGCCGCGCTGTATGAAAGCTGGACCCTGCCGCTGGCAGTGATCCTTATCGTGCCGATGACGATGCTCTCCGCGCTGTTTGGTGTCTGGCTGACCGGGGGCGATAACAACGTCTTCGTGCAGGTGGGGCTGGTGGTCCTGATGGGCCTGGCCTGTAAAAACGCCATTCTGATCGTCGAGTTTGCCCGCGAG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t>
  </si>
  <si>
    <t>oqxB20</t>
  </si>
  <si>
    <t>KF414080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</si>
  <si>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T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CGATGGGCCATTCCGCGAGAGCGTGGAAGATATTGCT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GGCGCTGGAGGCGTGCCGCCTGCGTCTGCGCCCGATCGTGATGACCTCCATCGCCTTTATCGCCGGGACCATTCCGCTGATCCTCGGCCACGGCGCGGGGGCGGAAGTCCGCGGCGTCACCGGGATCACGGTATTCTCCGGGATGCTGGGCGTGACGCTCTTCGGTCTGTTCCTGACGCCGGTGTTTTACGTGACGCTGCGAAAACTGGTGACCCGCAGGAAGCCGGTCCAGGAGGATCTGCCCGCCTAG</t>
  </si>
  <si>
    <t>oqxB21</t>
  </si>
  <si>
    <t>KF414081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</si>
  <si>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TCCGGGTACCGACCCGGATCAGGCGCAGGTTCAGGTGCAGAACCGCGTCGCGCAGGCG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ACAGTTCTACAAACAGTTCGCGGTGACCATCGCCATCTCGACGGTGATCTCGGCCATCAACTCGCTGACGCTCTCCCCGGCGCTGGCGGCCCTGCTGTTAAAGCCTCACGGCGCGAAGAAAGACCTCCCTACCCGGCTGATCGATCGCCTGTTTGGCTGGATTTTCCGTCCGTTTAACCGCTTTTTCCTGCGCAGCTCGAACGGCTATCAGGGGCTGGTGAGCAAAACCCTCGGACGCCGTGGCGCGGTGTTTGCGGTGTATCTGCTGCTGCTCTGCGCCGCTGGGGTA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TAACGCCAAAATCGCGCAAATCCAGCAGGGCTTTGGCTTCTCCATCCTGCCGCCGCCGATTTTAGGACTGGGTCAGGGTTCCGGCTACTCCCTGTACATCCAGGATCGCGGTGGGTTGGGCTATGGCGCGCTGCAAAGCGCGGTGAATGCGATGTCCGGGGCGATTATGCAGACGCCGGGGATGCACTTCCCGATCTCGACTTACCAGGCTAACGTGCCGCAGCTGGACGTGCAGGTCGATCGCGATAAGGCGAAAGCGCAGGGGGTATCGCTAACCGAGCTATTTGGTACGCTGCAGACCTATCTCGGCTCGTCTTATGTCAATGACTTTAACCAGTTCGGGCGTACCTGGCGCGTGATGGCCCAGGCTGACGGACCATACCGCGAGAGCGTGGAAGATATCGCCAATCTGCGCACCCGTAATAATCAGGGCGAAATGGTGCCGATCGGCAGTATGGTGAATATCAGTACCACCTACGGGCCGGATCCGGTGATCCGCTACAACGGTTATCCGGCGGCGGACCTGATTGGCGATGCCGATCCGCGGGA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t>
  </si>
  <si>
    <t>oqxB22</t>
  </si>
  <si>
    <t>KF414082</t>
  </si>
  <si>
    <t>ATGGACTTTTCCCGCTTTTTTATCGACAGGCCGATTTTCGCCGCGGTGCTGTCGATTTTAATTTTTATCACCGGGTTAATCGCTATCCCACTGCTGCCGGTGAGCGAATATCCGGACGTCGTCCCGCCGAGCGTCCAGGTGCGCGCGGAGTATCCCGGCGCT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T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AGCGGCGGACCTGATTGGCGATGCCGATCCGCGGATCCTCTCGTCTTCGCAGGCGATGACGCATCTGGAGGAGCTGTCGAAGCAGATCCTGCCGAATGGGATGAATATTGAGTGGACGGATCTCAGCTTCCAGCAGGCCACCCAGGGCAACACGGCGCTGATCGTCTTCCCGGTGGCGGTGCTGCTGGCGTTCCTCGTGCTGGCCGCGCTGTATGAAAGCTGGACCCTGCCGCTGGCGGTGATCCTTATCGTACCGATGACGATGCTCTCCGCGCTGTTTGGCGTCTGGCTGACCGGCGGCGATAACAACGTCTTCGTGCAGGTGGGTCTGGTGGTCCTGATGGGCCTGGCCTGTAAAAACGCCATTCTGATCGTCGAGTTTGCCCGCGAGCTGGAGATCCAGGGGAAAGGCATCATGGAAGCCGCCCTGGAGGCATGCCGCCTGCGTCTGCGCCCGATCGTGATGACCTCCATCGCCTTTATCGCCGGGACCATTCCGCTGATCCTCGGCCACGGCGCGGGGGCGGAAGTCCGCGGCGTCACCGGGATCACTGTATTCTCCGGGATGCTGGGCGTGACGCTCTTCGGTCTGTTCCTGACGCCGGTGTTTTACGTGACGCTGCGGAAACTGGTGACCCGCAGGAAGCCGGTCCAGGAGGATCTGCCCGCCTAG</t>
  </si>
  <si>
    <t>oqxB23</t>
  </si>
  <si>
    <t>KF414083</t>
  </si>
  <si>
    <t>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A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</si>
  <si>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oqxB24</t>
  </si>
  <si>
    <t>KF414084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</si>
  <si>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TGGCCAGATCCAGATTTTTGGCTCCGGTGAGTATGCGATGCGCGTCTGGCTGGATCCCAATAAGGTCGCGGCCCGCGGTCTGACGGCCTCGGATGTGGTGACGGCGATGCAGGAGCAAAACGTCCAGGTGTCTGCCGGACAGCTTGGCGCCGAGCCGCTGCCGCAGGAGAGCGATTTCCTGATCTCCATTAACGCCCAGGGTCGTCTGCATACCGAAGAAGAGTTTGGCAATATCATTCTGAAAACGGCGCAGGATGGCTCGCTGGTCCGCCTGCGCGACGTGGCGCGCATCGAGATGGGTTCCGGTAGCTATGCGCTGCGCTCCCAGCTCAACAATAAGGATGCGGTCGGGATCGGTATCTTCCAGTCC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ACGGAGATCAACGCCAAAATCGCGCAAATCCAGCAGGGCTTTGGCTTC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</si>
  <si>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oqxB25</t>
  </si>
  <si>
    <t>KF414085</t>
  </si>
  <si>
    <t>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</si>
  <si>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oqxB26</t>
  </si>
  <si>
    <t>KF414086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</si>
  <si>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T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TGGA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A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A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</si>
  <si>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oqxB27</t>
  </si>
  <si>
    <t>KF414087</t>
  </si>
  <si>
    <t>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C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T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AGATCGCGGTGGGCTGGGCTATGGCGCGCTGCAAAGCGCGGTGAATGCGATGTCCGGAGCGATTATGCAGACGCCAGGGATGCACTTCCCAATCTCGACTTACCAGGCTAACGTGCCGCAGCTGGACGTGCAGGTCGATCGCGATAAGGCGAAAGCGCAGGGGGTATCGCTAACCGATCTGTTCGGCACGCTGCAGACCTATCTCGGCTCGTCTTATGTCAATGACTTTAACCAGTTCGGGCGTACCTGGCGCGTGATGGCCCAGGCCGATGGGCCATTCCGCGAGAGCGTGGAAGATATTGCTAATCTGCGCACCCGTAATAATCAGGGCGAAATGGTGCCGATCGGCAGTATGGTGAATATCAGTACCACCTACGGGCCGGATCCGGTGATCCGCTACAACGGTTATCCGGCGGCGGACCTGATTGGCGATGCCGATCCGCGGGTCCTCTCTTCTTCA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ATTCTCCGGGATGCTGGGCGTGACGCTCTTCGGTCTGTTCCTGACGCCGGTGTTTTACGTGACGCTGCGAAAACTGGTGACCCGCAGGAAGCCGGTCCAGGAGGATCTGCCCGCCTAG</t>
  </si>
  <si>
    <t>oqxB28</t>
  </si>
  <si>
    <t>KF414088</t>
  </si>
  <si>
    <t>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T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TCGGGACCATTCCGCTGATCCTCGGCCACGGCGCGGGGGCGGAAGTCCGCGGCGTCACCGGGATCACGGTGTTCTCCGGGATGCTGGGCGTGACGCTCTTCGGTCTGTTCCTGACGCCGGTGTTTTACGTGACGCTACGGAAACTGGTGACCCGCAGGAAGCCGGTCCAGGAGGATCTGCCCGCCTAG</t>
  </si>
  <si>
    <t>oqxB29</t>
  </si>
  <si>
    <t>KF414089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</si>
  <si>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T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ATCGACTATGCGGTCGCTTTCCCGGGGCTTAACGCGCTGCAGTTCACCAACACGCCGAATACCGGGACGA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</si>
  <si>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oqxB30</t>
  </si>
  <si>
    <t>KF414090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</si>
  <si>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G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</si>
  <si>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oqxB31</t>
  </si>
  <si>
    <t>KF414091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</si>
  <si>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TCGCCTA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GCTGGTGAGCAAAACCCTCGGACGCCGTGGCGCGGTGTTTGCGGTGTATCTGCTGCTGCTCTGCGCCGCTGGGGTGATGTTTAAAGCCGTCCA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TGGGGCGATTATGCAGACGCCGGGGATGCACTTCCCGATCTCGACTTACCAGGCTAACGTGCCGCAGCTGGACGTGCAGGTCGATCGCGATAAGGCGAAAGCGCAGGGGGTATCGCTAACCGAGCTATTCGGTACGCTGCAGACCTATCTCGGCTCGTCTTATGTCAATGACTTTAACCAGTTCGGGCGTACCTGGCGCGTGATGGCCCAGGCTGACGGACCATACCGCGAGAGCGTGGAAGATATCGCCAATCTGCGCACCCGT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</si>
  <si>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oqxB32</t>
  </si>
  <si>
    <t>KF414092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</si>
  <si>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GCTGGTGAGCAAAACCCTCGGACGCCGTGGCGCGGTGTTTGCGGTGTATCTGCTGCTGCTCTGCGCCGCTGGGGTGATGTTTAAAGC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t>
  </si>
  <si>
    <t>qepA</t>
  </si>
  <si>
    <t>qepA2</t>
  </si>
  <si>
    <t>EU847537</t>
  </si>
  <si>
    <t>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GCTCGGTGCTCGCGGCGCTGGCCGATACCGCCGCGCTGTTGATCGCGGCGCGCGCCTTGCTCGGCCTGGCCGGCGCCACCATCGCGCCGTCCACCATGGCGCTGA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t>
  </si>
  <si>
    <t>qnrA</t>
  </si>
  <si>
    <t>qnrA1</t>
  </si>
  <si>
    <t>AY931017</t>
  </si>
  <si>
    <t>ATGGATATTATTGATAAAGTTTTTCAGCAAGAGGATTTCTCACGCCAGGATTTGAGTGACAGCCGTTTTCGCCGCTGCCGCTTTTATCAGTGTGACTTCAGCCACTGTCAGCTGCAGGATGCCAGTTTCGAGGATTGCAGTTTCATTGAAAGCGGCGCCGTTGAAGGGTGTCACTTCAGCTATGCCGATCTGCGCGATGCCAGTTTCAAGGCCTGCCGTCTGTCTTTGGCCAACTTCAGCGGTGCCAACTGCTTTGGCATAGAGTTCAGGGAGTGCGATCTCAAGGGCGCCAACTTTTCCCGGGCCCGCTTCTACAATCAAGTCAGCCATAAGATGTACTTCTGCTCGGCTTATATCTCAGGTTGCAACCTGGCCTATACCAACTTGAGTGGCCAATGCCTGGAAAAATGCGAGCTGTTTGAAAACAACTGGAGCAATGCCAATCTCAGCGGCGCTTCCTTGATGGGCTCAGATCTCAGCCGCGGCACCTTCTCCCGCGACTGTTGGCAACAGGTCAATCTGCGGGGCTGTGACCTAACCTTTGCCGATCTGGATGGGCTCGACCCCAGACGGGTCAACCTCGAAGGAGTCAAGATCTGTGCCTGGCAACAGGAGCAACTGCTGGAACCCTTGGGAGTAATAGTGCTGCCGGATTAG</t>
  </si>
  <si>
    <t>qnrA2</t>
  </si>
  <si>
    <t>HQ449669</t>
  </si>
  <si>
    <t>ATGGATATTATCGATAAAGTTTTTCAACAAGAGGATTTCTCACGCCAGGATTTGAGTGACAGCCGTTTTCGCCGCTGCCGCTTCTATCAGTGTGACTTCAGCCACTGTCAGCTAAGGGATGCCAGTTTCGAGGATTGCAGTTTCATTGAAAGCGGCGCCGTTGAAGGGTGCCACTTCAGCTATGCCGATCTGCGCGATGCCAGTTTCAAGGCTTGCCGTCTGTCTTTGGCTAACTTCAGCGGTGCCAACTGCTTTGGCATAGAGTTCAGGGAATGCGATCTCAAGGGCGCCAACTTTTCCCGGGCCCGCTTTTACAATCAAGTCAGCCATAAAATGTACTTTTGTGCGGCTTATATCTCAGGCTGCAACCTGGCCTATGCCAATTTGAGTGGCCAATGCCTGGAAAAGTGCGAGCTGTTTGAAAATAACTGGAGCAATGCCAATCTCAGCGGTGCTTCCTTGATGGGCTCCGACCTCAGCCGCGGCACCTTCTCCCGCGACTGTTGGCAACAGGTCAATCTGCGGGGCTGTGACCTGACCTTTGCCGATCTGGATGGACTCGATCCCAGGCGGGTCAACCTCGAGGGGGTCAAGATCTGTGCCTGGCAACAGGAGCAACTGTTAGAGCCTCTGGGGATAATAGTGCTTCCGGATTAG</t>
  </si>
  <si>
    <t xml:space="preserve">qnrA3 </t>
  </si>
  <si>
    <t>qnrA3</t>
  </si>
  <si>
    <t>DQ058661</t>
  </si>
  <si>
    <t>ATGGATATTATTGATAAAGTTTTTCAGCAAGAGGATTTCTCACGCCAGGATTTGAGTGACAGT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CAACCTGGCCTATGCCAATTTGAGCGGCCAATGCCTGGAAAAGTGCGAGCTGTTTGAAAACAACTGGAGCAATGCCAACCTCAGCGGCGCTTCCTTGATGGGCTCCGACCTCAGCCGCGGCACCTTCTCCCGCGACTGCTGGCAACAGGTAAACCTGCGGGGCTGTGACCTGACCTTTGCCGATCTGGATGGGCTCGATCCCAGACGGGTCAACCTCGAAGGGGTCAAGATCTGTGCCTGGCAGCAGGAGCAACTGCTGGAACCCTTGGGAGTCATAGTGCTGCCGGATTAG</t>
  </si>
  <si>
    <t xml:space="preserve">qnrA4 </t>
  </si>
  <si>
    <t>qnrA4</t>
  </si>
  <si>
    <t>DQ058662</t>
  </si>
  <si>
    <t>ATGGATATTATTGATAAAGTTTTTCAGCAAGAGGATTTCTCACGCCAGGATTTGAGTGACAGCCGTTTTCGCCGCTGCCGCTTTTATCAGTGTGACTTCAGCCATTGCCAGCTAAGGGATGCCAGTTTCGAGGATTGCAGTTTCATTGAAAGCGGCGCCGTCGAAGGGTGCCACTTCAGCTATGCCGATCTGCGCGATGCCAGTTTCAAGGCCTGCCGCCTGTCTTTGGCCAATTTCAGCGGCGCCAACTGCTTTGGCATAGAGTTCAGGGAGTGCGATCTCAAGGGCGCCAATTTTTCCCGGGCCCGTTTTTACAATCAAATCAGCCATAAGATGTACTTCTGCTCGGCTTATATCTCAGGCTGCAACCTGGCCTATGCCAATTTGAACGGCCAATGCCTGGAAAAGTGCGAGCTGTTTGAAAACAACTGGAGCAATGCCAACCTCAGCGGCGCTTCCTTGATGGGCTCCGACCTCAGCCGCGGCACCTTCTCCCGCGACTGCTGGCAGCAGGTAAACCTGCGGGGCTGTGACCTGACCTTTGCCGATCTGGATGGGCTCGATCCCAGACGGGTCAACCTCGAAGGGGTCAAGATCTGTGCCTGGCAGCAGGAGCAACTGCTGGAACCCTTGGGAGTCATAGTGCTGCCGGATTAG</t>
  </si>
  <si>
    <t xml:space="preserve">qnrA5 </t>
  </si>
  <si>
    <t>qnrA5</t>
  </si>
  <si>
    <t>DQ058663</t>
  </si>
  <si>
    <t>ATGGATATTATTGATAAAGTTTTTCAGCAAGAGGATTTCTCACGCCAGGATTTGAGTGACAGC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CAACCTGGCCTATGCCAATTTGAGCGGCCAATGCCTGGAAAAGTGCGAGCTGTTTGAAAACAACTGGAGCAATGCCAACCTCAGCGGCGCTTCCTTGATGGGCTCCGACCTCAGCTGCGGCACCTTCTCCCGCGACTGCTGGCAGCAGGTAAACCTGCGGGGCTGTGACCTGACTTTTGCCGATCTGGATGGGCTCGATCCCAGACGGGTCAACCTCGAAGGGGTCAAGATCTGTGCCTGGCAGCAGGAGCAACTGCTGGAACCCTTGGGAGTCATAGTGCTGCCGGATTAG</t>
  </si>
  <si>
    <t xml:space="preserve">qnrA6 </t>
  </si>
  <si>
    <t>qnrA6</t>
  </si>
  <si>
    <t>DQ151889</t>
  </si>
  <si>
    <t>ATGGATATTATTGATAAAGTTTTTCAGCAAGAGGATTTCTCACGCCAG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TCGGCTTATATCTCAGGCTGTAACCTGGCCTATGCCAATTTGAGCGGCCAATGCCTGGAAAAGTGCGAGCTGTTTGAAAACAACTGGAGCAATGCCAACCTCAGCGGCGCTTCCTTGATGGGCTCCGACCTCAGCCACGGCACCTTCTCCCGCGACTGCTGGCAACAGGTAAACCTGCGGGGCTGTGACCTGACCTTTGCCGATCTGGATGGGCTCGACCCCAGACGGGTCAACCTCGAAGGGGTCAAGATCTGTGCCTGGCAGCAGGAGCAACTGCTGGAACCCTTGGGAGTAATAGTGCTGCCGGATTAG</t>
  </si>
  <si>
    <t xml:space="preserve">qnrA7 </t>
  </si>
  <si>
    <t>qnrA7</t>
  </si>
  <si>
    <t>GQ463707</t>
  </si>
  <si>
    <t>ATGGATATTATTGATAAAGTTTTTCAGCAAGAGGATTTCTCACGCCAGGATTTGAGCGACAGC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TAACCTGGCCTATGCCAATTTGAGCGGCCAATGCCTGGAAAAGTGCGAGCTGTTTGAAAACAACTGGAGCAATGCCAACCTCAGCGGCGCTTCCTTGATGGGCTCCGACCTCAGCCACGGCACCTTCTCCCGCGACTGCTGGCAACAGGTAAACCTGCGGGGCTGTGACCTGACCTTTGCCGATCTGGATGGGCTCGACCCCAGACGGGTCAACCTCGAAGGGGTCAAGATCTGTGCCTGGCAGCAGGAGCAACTGCTGGAACCCTTGGGAGTCATAGTGCTGCCGGATTAG</t>
  </si>
  <si>
    <t>qnrB</t>
  </si>
  <si>
    <t xml:space="preserve">qnrB1 </t>
  </si>
  <si>
    <t>qnrB1</t>
  </si>
  <si>
    <t>EF682134</t>
  </si>
  <si>
    <t>ATGACGCCATTACTGTATAAAAAAACAGGTACAAATATGGCTCTGGCACTCGTTGGCGAA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AGGTGCCCAGGTACTGGGCGCGACGTTCAGTGGTTCAGATCTCTCCGGCGGCGAGTTTTCGACTTTCGACTGGCGAGCAGCAAACTTCACACATTGCGATCTGACCAATTCGGAGTTGGGTGACTTAGATATTCGGGGCGTTGATTTACAAGGCGTTAAGTTGGACAACTACCAGGCATCGTTGCTCATGGAGCGACTTGGCATCGCGGTGATTGGTTAG</t>
  </si>
  <si>
    <t xml:space="preserve">qnrB10 </t>
  </si>
  <si>
    <t>qnrB10</t>
  </si>
  <si>
    <t>HM439646</t>
  </si>
  <si>
    <t>ATGACTCTGGCATTAGTTGGCGAAAAAATTGACAGAAATCGCTTCACCGGTGAGAAAGTTGAAAATAGTACATTTTTTAACTGCGATTTTTCAGGTGCCGACCTGAGCGGCACTGAATTTATCGGCTGCCAGTTCTATGATCGCGAAAGTCAA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TAATTCGGAGTTAGGTGACTTAGATATTCGGGGTGTTGATTTACAAGGCGTTAAGTTAGACAACTACCAAGCATCGTTGCTCATGGAGCGGCTTGGCATCGCTGTGATTGGTTAG</t>
  </si>
  <si>
    <t xml:space="preserve">qnrB11 </t>
  </si>
  <si>
    <t>qnrB11</t>
  </si>
  <si>
    <t>EU136183</t>
  </si>
  <si>
    <t>ATGACGCCATTACTGTATAT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CCGCGCACAAGGCGCAGATTTCCGCGGCGCAAGCTTTATGAATATGATCACCACGCGCACCTGGTTTTGTAGCGCATATATCACGAATACAAATCTAAGCTACGCCAATTTTTCGAAAGTCGTGCTGGAAAAGTGTGAGCTGTGGGAAAACCGTTGGATGGGTACCCAGGTACTGGGCGCGACGTTCAGTGGTTCAGATCTCTCCGGCGGCGAGTTTTCGACTTTCGACTGGCGAGCAGCAAACTTCACACATTGCGATCTGACCAATTCGGAGTTGGGTGACTTAGATATTCGGGGGGTTGATTTACAAGGCGTTAAGTTGGACAACTACCAGGCATCGTTGCTCATGGAACGTCTTGGCATCGCGATTATTGGCTAG</t>
  </si>
  <si>
    <t>qnrB13</t>
  </si>
  <si>
    <t>EU273755</t>
  </si>
  <si>
    <t>ATGACGCCATTACTGTATAA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TTGGAAAAATGTGAGCTGTGGGAAAACCGTTGGATGGGTGCCCAGGTACTGGGCGCGACGTTCAGTGGTTCAGATCTTTCCGGCGGCGAGTTTTCGACTTTCGACTGGCGAGCAGCAAACTTCACACATTGCGATCTGACCAATTCGGAGTTGGGTGACTTAGATATTCGGCGCGTTGATTTACAAGGCGTTAAGTTGGACAACTACCAGGCATCGTTGCTCATGGAACGTCTTGGCATCGCGATTATTGGCTAG</t>
  </si>
  <si>
    <t xml:space="preserve">qnrB14 </t>
  </si>
  <si>
    <t>qnrB14</t>
  </si>
  <si>
    <t>EU273757</t>
  </si>
  <si>
    <t>ATGACGCCATTACTGTATAAAAAAACAGGTACAAATATGGCTCTGGCACTCGTCGGCGAAAAAATTGACAGAAACCGTTTCACCGGTGAGAAAATTGATAATAGTACATTTTTTAACTGTGATTTTTCAGGTGCCGACCTGAGCGGCACTGAATTTATCGGCTGTCAGTTCTATGATCGTGAAAGCCAGAAAGGGTGCAATTTTAGTCGTGCGATGCTGAAAGATGCCATTTTTAAAAGCTGTGATC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GGGCGTTAAGTTGGACAACTACCAGGCATCGTTGCTCACGGAACGTCTTGGCATCGCGATTATTGGCTAG</t>
  </si>
  <si>
    <t xml:space="preserve">qnrB15 </t>
  </si>
  <si>
    <t>qnrB15</t>
  </si>
  <si>
    <t>EU302865</t>
  </si>
  <si>
    <t>ATGACGCCATTACTGTATAAAAAAACAGGTACAAATATGGCTCTGGCACTCGTTGGCGAAAAAATTGACAGAAACCGTTTCACCGGTGAGAAAATTGAAAGTAGTACATTTTTTAACTGTGATTTTTCAGGTGCCGACCTGAGCGGCACTGAATTTATCGGCTGTCAGTTCTATGATCGTGAAAGCCAGAAAGGGTGCAATTTTAGTCGTGCGATGCTGAAAGATGCCATTTTTAAAAGCTGTGATTTATCCATGGCGGATTTTCGCAATGCCAATGCGCTGGGCATTGAAATTCGCCACTGCCGCGCACAAGGCGCAGATTTCCGCGGCGCAAGTTTTATGAATATGATCACTACTCGCACCTGGTTTTGTAGTGCATATATCACTAACACAAATCTAAGCTACGCCAATTTTTCGAAAGTCGTGTTGGAAAAGTGTGAGCTGTGGGAAAACCGTTGGATGGGTGCCCAGGTACTGGGCGCGACGTTCAGTGGTTCAGATCTCTCCGGCGGCGAGTTTTCGACTTTCGACTGGCGAGCAGCAAACTTCACACATTGCGATCTGACCAATTCGGAGTTGGGTGACTTAGATATTCGGGGCGTTGATTTACAAGGCGTTAAGCTGGACAACTACCAGGCGTCGTTGCTCATGGAGCGGCTTGGCATCGCGATTATTGGCTAG</t>
  </si>
  <si>
    <t xml:space="preserve">qnrB17 </t>
  </si>
  <si>
    <t>qnrB17</t>
  </si>
  <si>
    <t>JN173051</t>
  </si>
  <si>
    <t>ATGGCTCTGGCACTCGTTGGCGAAAAAATTGACAGAAACCGCTTCACCGGTGAGAAAATTGAAAATAGTACATTTTTTAACTGTGATTTTTCAGGTGCCGACCTGAGCGGCACTGAATTTATCGGCTGTCAGTTCTATGATCGTGAAAGCCAGAAAGGGTGCAATTTTAGTCGTGCGATGCTGAAAGATGCCATTTTTAAAAGCTGTGATTTATCCATGGCGGATTTTCGCAATTCCAGTGCGCTGGGCATTGAAATTCGCCACTGCCGCGCACAAGGCGCAGATTTCCGCGGCGCAAGCTTTATGAATATGATCACCACACGCACCTGGTTTTGTAGCGCATATATCACGAATACCAATCTAAGCTACGCCAATTTTTCGAAAGTCGTGTTGGAAAAGTGTGAGCTGTGGGAAAACCGTTGGATGGGTGCCCAGGTACTGGGCGCGACGTTCAGTGGTTCAGATCTCTCAGGCGGCGAGTTTTCGACTTTCGACTGGCGAGCAGCGAACTTCACACATTGCGATCTGACCAATTCGGAGTTGGGTGACTTAGATATTCGGGGCGTTGATTTACAAGGCGTTAAGCTGGACAACTACCAGGCGTCGTTGCTCATGGAGCGGCTTGGCATCGCGGTGATTGGTTAG</t>
  </si>
  <si>
    <t xml:space="preserve">qnrB18 </t>
  </si>
  <si>
    <t>qnrB18</t>
  </si>
  <si>
    <t>AM919399</t>
  </si>
  <si>
    <t>ATGACGCCATTACTGTATAAAAAAACAGGTACAAATATGGCTCTGGCACTCGTTGGCGAAAAAATTGACAGAAACCGTTTCACCGGTGAGAAAATTGATAATAGTACATTTTTTAACTGTGATTTTTCAGGTGCCGACCTGAGCGGCACTGAATTTATCGGCTGTCAGTTCTATGATCGTGAAAGCCAGAAAGGGTGCAATTTTAGTCGTGCGATGCTGAAAGATGCCATTTTTAAAAGCT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GCGACTTGGCATCGCGGTGATTGGTTAG</t>
  </si>
  <si>
    <t xml:space="preserve">qnrB19 </t>
  </si>
  <si>
    <t>qnrB19</t>
  </si>
  <si>
    <t>HM146784</t>
  </si>
  <si>
    <t>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AGGCATCGTTGCTCATGGAGCGGCTTGGCATCGCTGTGATTGGTTAG</t>
  </si>
  <si>
    <t xml:space="preserve">qnrB2 </t>
  </si>
  <si>
    <t>qnrB2</t>
  </si>
  <si>
    <t>HM125699</t>
  </si>
  <si>
    <t>ATGGCTCTGGCACTCGTTGGCGAAAAAATTA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ATTATTGGCTAG</t>
  </si>
  <si>
    <t xml:space="preserve">qnrB20 </t>
  </si>
  <si>
    <t>qnrB20</t>
  </si>
  <si>
    <t>AB379831</t>
  </si>
  <si>
    <t>ATGACGCCATTACTGTATAAAAAAACAGGCACAAATATGGCTCTGGCACTCGTTGGCGAAAAAATTA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GTGATTGGTTAG</t>
  </si>
  <si>
    <t xml:space="preserve">qnrB21 </t>
  </si>
  <si>
    <t>qnrB21</t>
  </si>
  <si>
    <t>FJ611948</t>
  </si>
  <si>
    <t>ATGACTCTGGCATTAG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GCTATCAGGCCGCATTGCTCATGGAACGTCTTGGCATCGCTGTGATTGGCTAG</t>
  </si>
  <si>
    <t xml:space="preserve">qnrB22 </t>
  </si>
  <si>
    <t>qnrB22</t>
  </si>
  <si>
    <t>FJ981621</t>
  </si>
  <si>
    <t>ATGATGACTCTGGCGTTAGTTGGCGAAAAAATTGACAGAAACAGGTTCACCGGTGAAAAAGTCGAAAATAGCACATTTTTCAACTGTGATTTTTCGGGTGCCGACCTTTGCGGTACTGAATTTATTGGCTGCCAGTTTTATGATCGAGAAAGCCAGAAAGGGTGTAATTTTAGTCGCGCTAACCTGAAGGATGCCATTTTCAAAAGTTGTGATCTCTCCATGGCGGATTTCAGAAATATCAATGCGCTGGGAATCGAAATTCGCCACTGCCGGGCACAAGGGTCAGATTTTCGCGGCGCAAGCTTTATGAATATGATCACCACCCGCACCTGGTTTTGTAGCGCTTATATCACCAATACCAACTTAAGCTACGCCAACTTTTCTAAAGTCGTACTGGAAAAGTGCGAGCTGTGGGAGAACCGCTGGATGGGTACTCAGGTGCTGGGCGCAACGTTCAGTGGATCAGACCTCTCTGGCGGCGAGTTTTCATCCTTCGACTGGCGAGCAGCAAACGTAACGCACTGTGATTTGACCAATTCGGAACTGGGCGATTTAGATATCCGGGTAGTTGATTTGCAAGGCGTCAAACTGGACAGCTACCAGGCATCGTTGCTCCTGGAACGTCTTGGTATCGCTGTCATGGGTTAA</t>
  </si>
  <si>
    <t xml:space="preserve">qnrB23 </t>
  </si>
  <si>
    <t>qnrB23</t>
  </si>
  <si>
    <t>FJ981622</t>
  </si>
  <si>
    <t>ATGACGCCATTACTGTATAAAAAAACAGGTACAAATATGGCTCTGGCACTCGTTGGCGAAAAAATTGACAGAAACCGCTTCACCGGTGAGAAAATTGAAAATAGTACATTTTTTT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ATTATTGGCTAG</t>
  </si>
  <si>
    <t xml:space="preserve">qnrB24 </t>
  </si>
  <si>
    <t>qnrB24</t>
  </si>
  <si>
    <t>HM192542</t>
  </si>
  <si>
    <t>ATGACGCCATTACTGTATAAAAAAACAGGTACAAATATGGCACTGGCACTCGTTGGCGAAAAAATTGACAGAAACCGCTTCACCGGTGAGAAAATTGAAAATAGTACATTTTTTAACTGTGATTTTTCAGGTGCCGACATGAGCGGCACTGAATTTATCGGCTGTCAGTTCTATGATCGTGAAAGCCAGAAAGGGTGCAATTTTAGTCGTGCGATGCTGAAAGATGCCATTTTTAAAAGCTGTGATTTATCCATGGTGGATTTTCGCAATGCCAGTGCGCTTGGCATTGAAATTCGCCACTGTCGTGCG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TTGGACAACTACCAGGCATCGTTGCTCATGGAACGTCTTGGCATCGCGGTGATTGGCTAG</t>
  </si>
  <si>
    <t>qnrB25</t>
  </si>
  <si>
    <t>HQ172108</t>
  </si>
  <si>
    <t>ATGGCTCTGGCGTTAGTTGGCGAAAAAATTGACAGAAACCGCTTCACCGGTGAAAAAGTTGAAAATAGCACTTTTTTTAACTGTGATTTTTCGGGTGCCGACCTTAGCGGTACTGAATTTATCGGCTGTCAGTTCTATGATCGAGAAAGCCAGAAAGGGTGCAATTTCAGTCGCGCAATACTGAAAGATGCCATTTTTAAAAGCTGTGATTTATCCATGGCGGATTTTCGCAATGTCAGTGCGTTGGGCATAGAAATTCGCCACTGCCGCGCACAGGGTGCAGATTTTCGCGGCGCAAGTTTCATGAATATGATCACCACGCGCACCTGGTTTTGCAGCGCATATATCACTAGTACCAATCTAAGCTACGCCAACTTTTCGAAGGCCGTGCTTGAAAAGTGCGAATTGTGGGAAAATCGCTGGATGGGAACTCAGGTGCTGGGTGCGACGTTGAGTGGTTCCGATCTCTCCGGTGGCGAGTTTTCGTCGTTCGACTGGCGGACGGCAAATTTCACGCACTGTGATTTGACCAATTCAGAACTGGGTGATTTAGATATTCGGGGCGTCGATTTACAAGGTGTCAAATTGGACAGCTATCAGGCCGCATTGCTCATGGAACGTCTTGGCATCGCTATCATTGGCTAA</t>
  </si>
  <si>
    <t xml:space="preserve">qnrB27 </t>
  </si>
  <si>
    <t>qnrB27</t>
  </si>
  <si>
    <t>JN173052</t>
  </si>
  <si>
    <t>ATGACTCTGGCATTAGTTAGCGAAAAAATTGACAGAAACCGCTTCACCGGGGAAAAAGTTGAAAACAGTACTTTTTTTAACTGTGATTTTTCAGGGGCCGATCTTAGCGGCACTGAATTTATCGGCTGTCAGTTTTATGATCGCGAAAGCCAGAAAGGGTGTAATTTTAGTCGCGCAATGCTGAAAGATGCCATTTTTAAAAGTTGCGATTTATCCATGGCGGATTTTCGCAACGCCAGTGCCCTGGGAATTGAAATTCGCCACTGCCGCGCGCAGGGTTCAGATTTTCGCGGCGCGAGTTTTATGAACATGATCACCACGCGGACCTGGTTTTGCAGCGCATACATCACGAATACCAATCTAAGCTACGCCAACTTTTCGAAGGTTGTCCTGGAAAAGTGCGAGCTGTGGGAAAACCGCTGGATGGGAACTCAGGTAGCGGGTGCAACGTTCAGTGGATCAGATCTCTCGGGCGGTGAATTTTCAGCGTTCGACTGGCGGGCCGCAAATTTCACGCACTGTGATTTGACCAATTCAGAACTGGGTGATTTAGATATTCGGGGTGTAGATTTACAAGGCGTCAAATTGGATAGCTATCAGGCAGCGTTGCTGATGGAGCGGCTTGGCATCGCGGTGATTGGTTAG</t>
  </si>
  <si>
    <t xml:space="preserve">qnrB28 </t>
  </si>
  <si>
    <t>qnrB28</t>
  </si>
  <si>
    <t>HM439643</t>
  </si>
  <si>
    <t>ATGACTCTGGCATTAGTTAGCGAAAAAATTGACAGAAACCGCTTCACCGGGGAAAAAGTTGAAAACAGTACTTTTTTTAACTGTGATTTTTCAGGGGCCGATCTTAGCGGCACTGAATTTATCGGCTGTCAGTTTTATGATCGCGAAAGCCAGAAAGGGTGTAATTTTAGTCGCGCAATGCTGAAAGATGCCATTTTTAAAAGTTGCGATTTATCCATGGCGGATTTTCGCAACGTCAGTGCCCTGGGAATTGAAATTCGCCACTGCCGCGCGCAGGGTTCAGATTTTCGCGGCGCGAGTTTTATGAACATGATCACCACGCGGACCTGGTTTTGCAGCGCATACATCACGAATACCAATCTAAGCTACGCCAACTTTTCGAAGGTTGTCCTGGAAAAGTGCGAGCTGTGGGAAAACCGCTGGATGGGAACTCAGGTAGCGGGTGCAACGTTCAGTGGATCAGATCTCTCGGGAGGTGAATTTTCAGCGTTCGACTGGCGGGCCGCAAATTTCACGCACTGTGATTTGACCAATTCAGAACTGGGTGATTTAGATATTCGGGGTGTAGATTTACAAGGCGTCAAATTGGATAGCTATCAGGCAGCGTTGCTGATGGAGCGGCTTGGCATCGCGGTGATTGGTTAG</t>
  </si>
  <si>
    <t xml:space="preserve">qnrB29 </t>
  </si>
  <si>
    <t>qnrB29</t>
  </si>
  <si>
    <t>HM439649</t>
  </si>
  <si>
    <t>ATGACGCCATTACTGTATAAAAAAACAGGTACAAATATGGCACTGGCACTCGTTGGCGAAAAAATTGACAGAAACCGCTTCACCGGTGAGAAAATTGAAAATAGTACATTTTTTAACTGTGATTTTTCAGGTGCCGACCTGAGCGGCACTGAATTTATCGGCTGTCAGTTCTATGATCGTGAAAGCCAGAAAGGGTGCAATTTTAGTCGTGCGATGCTGAAAGATGCCATTTTTAAAAGCTGTGATTTATCCATGGTGGATTTTCGCAATGCCAGTGCGCTTGGCATTGAAATTCGCCACTGTCGTGCG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TTGGACAACTACCAGGCATCGTTGCTCATGGAACGTCTTGGCATCGCGGTGATTGGCTAG</t>
  </si>
  <si>
    <t xml:space="preserve">qnrB3 </t>
  </si>
  <si>
    <t>qnrB3</t>
  </si>
  <si>
    <t>DQ303920</t>
  </si>
  <si>
    <t>ATGACGCCATTACTGTATAAAAAAACAGGTACAAATATGGCTCTGGCACTCGTTGGCGAAAAAATTGACAGAAACCGTTTCACCGGTGAGAAAATTGAAAATAGTACATTTTTTAACTGTGATTTTTCAGGTGCCGACCTGAGCGGCACTGAATTTATCGGCTGTCAGTTCTATGATCGTGAAAGCCAGAAAGGGT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TTAG</t>
  </si>
  <si>
    <t xml:space="preserve">qnrB30 </t>
  </si>
  <si>
    <t>qnrB30</t>
  </si>
  <si>
    <t>HM439650</t>
  </si>
  <si>
    <t>ATGACGCCATTACTGTATAAAAAAACAGGTACAAATATGGCACTGGCACTCGTTGGCGAAAAAATTGACAGAAACCGCTTCACCGGTGAGAAAATTGAAAATAGTACATTTTTTAACTGTGATTTTTCAGGTGCCGACCTGAGCGGCACTGAATTTATCGGCTGTCAGTTCTATGATCGTGAAAGCCAGAAAGGGTGCAATTTTAGTCGTGCGATGCTAAAAGATGCCATTTTTAAAAGCA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GTGATTGGTTAG</t>
  </si>
  <si>
    <t xml:space="preserve">qnrB31 </t>
  </si>
  <si>
    <t>qnrB31</t>
  </si>
  <si>
    <t>HQ418999</t>
  </si>
  <si>
    <t>ATGACGCCATTACTGTATAAGAAAACAGGTACAAATATGGCTCTGGCGCTCGTGGGCGAAAAAATTGACAGAAACCGTTTCACCGGTGAGAAAATTGAAAATAGTACATTTTTTTTATGTGATTTTTCAGGAGCCGACCTGAGCGGCACTGAGTTTATCGGCTGTCAATTCTATGATCGTGAAAGCCAGAAAGGCTGCAATTTTAGTCGTGCGATGTTAAAGGATGCCATTTTTAAAAGCTGCGATTTATCCATGGCGGATTTTCGCAATGCAAGCGCCCTGGGTATTGAGATTTCTCATTGTAGGGCTCAGGGTGCAGATTTTCGCGGCGCAAGCTTTATGAACATGATTACCACGCGCACTTGGTTCTGCAGCGCGTATATCACGAATACGAATCTGTCTTATGCCAATTTTTCGAAAGTCGTGTTGGAGAAGTGTGAGTTATGGGAAAACCGTTGGATGGGTGCCCAGGTACTGGGCGCGACGTTCAGTGGTTCAGATCTCTCCGGCGGCGAGTTTTCAACTTTCGACTGGCGAGCAGCAAACTTTACACATTGCGATCTCACAAATTCGGAGTTGGGTGACTTAGATATTCGTCGGGTTGATTTACAAGGCGTTAAGTTGGACAACTACCAGGCTTCGTTGCTCATGGAGCGACTTGGCATCGCGATAATTGGTTGA</t>
  </si>
  <si>
    <t>qnrB32</t>
  </si>
  <si>
    <t>JN173054</t>
  </si>
  <si>
    <t>ATGGCTCTGGCACTCGTTGGCGAAAAAATTGACAGAAACCGTTTCACCGGTGAGAAAATTGAAAATAGTACATTTTTTAACTGTGATTTTTCAGGTGCCGACCTAAGTGGTACTGAATTTATCGGCTGTCAGTTCTATGATCGTGAAAGCCAGAAAGGGTGCAATTTTAGTCGTGCAATGCTAAAAGATGCCATTTTTAAAAGCTGTGATTTATCCATGGCGGATTTTCGCAATGCCAGTGCGCTGGGCATTGAAATTCGCCACTGCCGCGCACAAGGCGCAGATTTCCGCGGCGCAAGCTTTATGAATATGATCACTACACGCACCTGGTTTTGCAGCGCATATATCACTAACTCAAATCTAAGCTACGCCAATTTTTCGAAAGTCGTGCTGGAAAAGTGTGAGCTGTGGGAAAACCGTTGGATGGGTGCCCAGGTACTGGGCGCGACGTTCAGTGGTTCAGATCTCTCCGGCGGCGAGTTTTCGACTTTCGACTGGCGAGCAGCAAACTTCACACATTGCGATCTGACCAATTCGGAGTTGGGTGACTTAGATATTCGGGGCGTTGATTTACAAGGCGTTAAGTTGGACAACTACCAGGCATCGTTGCTCATGGAACGTCTTGGCATCGCGATTATTGGCTAG</t>
  </si>
  <si>
    <t xml:space="preserve">qnrB33 </t>
  </si>
  <si>
    <t>qnrB33</t>
  </si>
  <si>
    <t>JN173055</t>
  </si>
  <si>
    <t>ATGACTCTGGCATTAGTTAGCGAAAAAATTGACAGAAACCGCTTCACCGGGGAAAAAGTTGAAAACAGTACTTTTTTTAACTGTGATTTTTCAGGGGCCGATCTTAGCAGCACTGAATTTATCGGCTGTCAGTTTTATGATCGCGAAAGCCAGAAAGGGTGTAATTTTAGTCGCGCAATGCTGAAAGATGCCATTTTTAAAAGTTGCGATTTATCCATGGCGGATTTTCGCAACGCCAGTGCCCTGGGAATTGAAATTCGCCACTGCCGCGCGCAGGGTTCAGATTTTCGCGGCGCGAGTTTTATGAACATGATCACCACGCGGACCTGGTTTTGCAGCGCATACATCACGAATACCAATCTAAGCTACGCCAACTTTTCGAAGGTTGTCCTGGAAAAGTGCGAGCTGTGGGAAAACCGCTGGATGGGAACTCAGGTAGCGGGTGCAACGTTCAGTGGATCAGATCTCTCGGGCGGTGAATTTTCAGCGTTCGACTGGCGGGCCGCAAATTTCACGCACTGTGATTTGACCAATTCAGAACTGGGTGATTTAGATATTCGGGGTGTAGATTTACAAGGCGTCAAATTGGATAGCTATCAGGCAGCGTTGCTGATGGAGCGGCTTGGCATCGCGGTGATTGGTTAG</t>
  </si>
  <si>
    <t xml:space="preserve">qnrB34 </t>
  </si>
  <si>
    <t>qnrB34</t>
  </si>
  <si>
    <t>JN173056</t>
  </si>
  <si>
    <t>ATGATGACTCTGGCGTTAGTTGGCGAAAAAATTGACAGAAACAGATTCACTGGTGCGAAAGTTGAAAATAGCACATTTTTCAACTGTGATTTTTCGGGTGCCGACCTCAGCGGTACTGAGTTTATTGGCTGCCAGTTCTATGATCGAGAGAGCCAGAAAGGGTGTAATTTTAGTCGCGCTATCCTGAAAGATGCCATTTTCAAAAGTTGTGATCTCTCCATGGCGGGTTTCAGGAATGTGAGCGCGCTGGGAATCGAAATTCGCCACTGCCGCGCACAAGGTTCAGATTTTCGCGGCGCAAGCTTTATGAATATGATTACCACACGCACCTGGTTTTGTAG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GTCTTGGCATCGCTGTCATTGGTTAA</t>
  </si>
  <si>
    <t xml:space="preserve">qnrB35 </t>
  </si>
  <si>
    <t>qnrB35</t>
  </si>
  <si>
    <t>JN173057</t>
  </si>
  <si>
    <t>ATGGCTCTGGCATTAATTGGCGAAAAAATTGACAGAAACCGCTTCACCGGTGCAAAAGTTGAAAATAGCACTTTTTTTAACTGTGATTTTTCGGGCGCCGACCTTAGCGGTACTGAATTTATCGGCTGTCAGTTCTATGATCGAGAAAGCCAGAAAGGGTGCAATTTCAGTCGCGCAATACTGAAAGATGCCATTTTTAAAAGCTGTGATTTATCCATGGCGGATTTTCGCAACGTCAGTGCGTTGGGCATAGAAATTCGCCACTGCCGAGCACAGGGTGCAGATTTTCGCGGCGCAAGTTTCATGAATATGATCACCACGCGCACCTGGTTTTGCAGCGCATATATCACTAATACCAATCTAAGCTATGCCAACTTTTCGAAGGCCGTGCTTGAAAAGTGCGAATTGTGGGAAAATCGCTGGATGGGAACTCAGATGCTGGGTGCGACGTTGAGTGGTTCCGATCTCTCCGGTGGCGAGTTTTCGTCGTTCGACTGGCGGACGGCAAATTTCACGCACTGTGATTTGACCAATTCAGAACTGGGTGATTTAGATATTCGGGGCGTCGATTTACAAGGTGTCAAATTGGACAGCTATCAGGCCGCGTTGCTCATGGAACGTCTTGGCATCGCTGTCATTGGCTAA</t>
  </si>
  <si>
    <t>qnrB36</t>
  </si>
  <si>
    <t>JN173058</t>
  </si>
  <si>
    <t>ATGACTCTGGCATTAGTTGGCGAAAAAATTGACAGAAATCGCTTCACCGGTGAGAAAGTTGAAAATAGTACATTTTTTAACTGCGATTTTTCAGGTGCCGACCTGAGCGGCACTGAATTTATCGGCTGCCAGTTCTATGATCGCGAAAGTCAGAAAGGATGCAATTTTAGTCGCGCAATGCTGAAAGATA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</si>
  <si>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 xml:space="preserve">qnrB37 </t>
  </si>
  <si>
    <t>qnrB37</t>
  </si>
  <si>
    <t>JN173059</t>
  </si>
  <si>
    <t>ATGACTCTTGCGTTAGTTGGCGAAAAAATTGACAGAAACAGGTTCACCGGTGAGAAAGTCGAAAATAGCACATTTTTCAACTGTGATTTTTCGGGTGCCGACCTTAGCGGTACTGAGTTTATTGGCTGCCAATTTTATGATCGAGAGAGCCAGAAAGGGTGTAATTTTAGCCGCGCTATCCTGAAAGATGCCATTTTCAAAAGTTGCGATCTCTCCATGGCGGATTTCAGGAATGTGAGTGCGCTGGGAATCGAAATTCGCCACTGCCGCGCACAAGGTTCAGATTTTCGCGGCGCAAGCTTTATGAATATGATTACCACACGCACCTGGTTTTGTAGCGCCTATATCACCAATACCAACTTAAGCTACGCCAACTTTTCAAAAGTCGTACTGGAAAAGTGCGAGCTGTGGGAAAACCGCTGGATGGGAACTCAGGTACTGGGGGCGACGTTCAGTGGTTCAGATCTTTCCGGCGGTGAGTTTTCGTCGTTCGACTGGCGAGCCGCAAACGTTACGCACTGTGATTTGACCAATTCAGAACTGGGCGATCTCGATGTCCGGGGTGTTGATTTGCAAGGAGTCAAACTGGACAGCTACCAGGCATCGTTGATCCTGGAACGTCTTGGCATCGCTGTCATTGGTTAA</t>
  </si>
  <si>
    <t xml:space="preserve">qnrB38 </t>
  </si>
  <si>
    <t>qnrB38</t>
  </si>
  <si>
    <t>JN173060</t>
  </si>
  <si>
    <t>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GCTATCAGGCCGCATTGCTCATGGAACGTCTTGGCATCGCTGTCATTGGCTAA</t>
  </si>
  <si>
    <t xml:space="preserve">qnrB4 </t>
  </si>
  <si>
    <t>qnrB4</t>
  </si>
  <si>
    <t>EF543140</t>
  </si>
  <si>
    <t>ATGATGACTCTGGCGTTAGTTGGCGAAAAAATTGACAGAAACAGGTTCACCGGTGAAAAAGTTGAAAATAGCACATTTTTCAACTGTGATTTTTCGGGTGCCGACCTTAGCGGCACTGAATTTATTGGCTGCCAGTTT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t>
  </si>
  <si>
    <t xml:space="preserve">qnrB42 </t>
  </si>
  <si>
    <t>qnrB42</t>
  </si>
  <si>
    <t>JN680743</t>
  </si>
  <si>
    <t>ATGGCTCTGGTATTAGTTGGCGAAAAAATTGACAGAAACT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AGGTGCCCAGGTACTGGGCGCGACGTTCAGTGGTTCAGATCTCTCCGGCGGCGAGTTTTCGACTTTCGACTGGCGAGCAGCAAACTTCACACATTGCGATCTGACCAATTCGGAGTTGGGTGACTTAGATATTCGGGGCGTTGATTTACAAGGCGTTAAGTTGGACAACTACCAGGCATCGTTGCTCATGGAGCGACTTGGCATCGCTATTATTGGCTAA</t>
  </si>
  <si>
    <t>qnrB48</t>
  </si>
  <si>
    <t>JQ762640</t>
  </si>
  <si>
    <t>ATGACACCATTACTGTATAAAAAAACAGGTACAAATATGGCTCTGGCACTCGTTGGCGAAAAAATTGACAGGAACCGCTTCACCGGTGAGAAAATTGAAAATAGTACATTTTTTAACTGTGATTTTTCAGGTGCCGACCTGAGCGGCACTGAATTTATCGGCTGTCAGTTCTATGATCGTGAAAGCCAGAAAGGGTGCAATTTTAGTCGTGCGATGCTGAAAGATGCCATTTTTAAAAGCTGTGATTTATCCATGGCGGATTTTCGCAATGCCAGTGCGCTTGGCATTGAAATTCGCCACTGTCGTGCGCAAGGCGCAGATTTTCGCGGCGCAAGCTTTATGAATATGATCACCACACGCACCTGGTTTTGCAGCGCATATATAACTAACACAAATCTAAGCTACGCCAATTTTTCGAAAGTCGTGCTGGAAAAATGTGAGCTGTGGGAAAACCGTTGGATGGGTGCCCAGGTACTGGGCGCGACGTTCAGTGGTTCAGATCTTTCCGGCGGCGAGTTTTCGACTTTCGACTGGCGAGCAGCAAACTTCACACATTGCGATCTGACCAATTCGGAGTTGGGTGGCTTAGATATTCGGGGCGTTGATTTACAAGGCGTTAAGTTGGACAACTACCAGGCATCGTTGCTCATGGAACGTCTTGGCATCGCGATTATTGGCTAG</t>
  </si>
  <si>
    <t>qnrB49</t>
  </si>
  <si>
    <t>JQ582718</t>
  </si>
  <si>
    <t>ATGACGCCATTACTGTATAAAAAAACAGGTACAAATATGGCA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AGTGTTGGAAAAGTGTGAGCTGTGGGAAAACCGTTGGATGGGGACCCAGGTACTGGGCGCGACGTTCAGTGGTTCAGATCTCTCCGGCGGCGAGTTTTCGACTTTCGACTGGCGAGCAGCAAACTTCACACATTGCGATCTGACCAATTCGGAGTTGGGTGACTTAGATATTCGGCGCGTTGATTTACAAGGCGTTAAGTTGGACAACTACCAGGCATCGTTGCTCATGGAACGTCTTGGCATCGCGATTATTGGCTAG</t>
  </si>
  <si>
    <t xml:space="preserve">qnrB5 </t>
  </si>
  <si>
    <t>qnrB5</t>
  </si>
  <si>
    <t>DQ303919</t>
  </si>
  <si>
    <t>ATGACGCCATTACTGTATAAAAACACAGGCATAGAT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AGGCATCGTTGCTCATGGAGCGGCTTGGCATCGCGATTATTGGCTAG</t>
  </si>
  <si>
    <t>qnrB50</t>
  </si>
  <si>
    <t>JX440357</t>
  </si>
  <si>
    <t>ATGACTCTGGCATTAGTTGGCGAAAAAATTGACAGAAAG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</si>
  <si>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>qnrB51</t>
  </si>
  <si>
    <t>JX440358</t>
  </si>
  <si>
    <t>ATGACTCTGGCATTAGTTGGCGAAAAAATTGACAGAAATCGCTTCACCGGTGAGAAAGTTGAAAATAGTACATTTTTTAACTGCGATTTTTCAGGTGCCGACCTGAGCGGCACTGAATTTATCGGCTGCCAGTTCTATGATCGCGAAAGTCAGAAAGGATGCAATTTTAGTCGCGCAATGCTGAGAGATGCCATTTTCAAAAGCTGTGATTTATCAATGGCAGATTTCCGCAACGTCAGCGCATTGGGCATTGAAATTCGCCACTGCCGT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</si>
  <si>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>qnrB52</t>
  </si>
  <si>
    <t>EF488762</t>
  </si>
  <si>
    <t>ATGGCTCTGGCACTCGTTGGCGAAAAAATTAACAGAAACCGCTTCACCGGTGAGAAAATTGAAAATAGTACATTTTTTAACTGTGATTTTTCAGGTGCCGACCTGAGCGGCACTGAATTTATCGGCTGTCAGTTCTATGATCGTGAAAGCCAGAAAGGGTGCAATTTTAGTCGTGCGATGCTGAAAGATGCCATTTTTAAAAGCTGTGATTTATCCATGGCGGATTTTCGCAATGCCAGTGCGCTTGGCATTGAAATTA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ATTATTGGCTAG</t>
  </si>
  <si>
    <t>qnrB53</t>
  </si>
  <si>
    <t>HQ704413</t>
  </si>
  <si>
    <t>ATGACGCCATTACTGTATAAGAAAACAGGAACAAATATGGCTCTAGCGCTCGTGGGCGAAAAAATTGACAGAAACCGTTTCACCGGTGAAAAAATTGAAAATAGTACATTTTTTAACTGTGATTTTTCAGGAGCGGACCTGAGCGGCACTGAGTTTATCGGCTGCCAATTTTATGATCGTGAAAGCCAGAAAGGCTGTAATTTTAGCCGTGCGATGTTAAAGGATGCTATTTTTAAAAGCTGCGATTTATCCATGGCCGATTTTCGCAATGCAAGCGCCCTGGGTATTGAGATTCGTCATTGTAGGGCTCAGGGTGCAGATTTTCGCGGCGCAAGCTTTATGAACATGATTACCACGCGAACTTGGTTCTGCAGCGCGTATATCACGAATACGAATCTGTCTTATGCCAATTTTTCGAAAGCAGTGTTGGAGAAGTGTGAATTATGGGAAAACCGTTGGATGGGTGCCCAGGTACTGGGCGCGACGTTCAGTGGTTCAGATCTCTCCGGCGGCGAGTTTTCAACTTTCGACTGGCGAGCAGCAAACTTTACACATTGCGATCTCACAAATTCGGAGTTGGGTGACTTAGATATTCGTCGGGTTGATTTACAAGGCGTTAAGTTGGACAACTACCAGGCTTCGTTGCTCATGGAGCGACTTGGCATCGCGATAATTGGATGA</t>
  </si>
  <si>
    <t>qnrB56</t>
  </si>
  <si>
    <t>JX259317</t>
  </si>
  <si>
    <t>ATGACGCCATTACTGTATAAAAACACAGGCATAGATATGACTCTGGCATTAGTTGGCGAAAAAATTGACAGAAACCGCTTCACCGGTGAGAAAGTTGAAAATAGTACATTTTTTAACTGCGATTTTTCAGGTGCCGACCTGAGCGGCACTGAATTTATCGGCTGCCAGTTCTATGATCGCGAAAGTCAGAAAGGGTGCAATTTTAGTCGCGCAATGCTGAAAGATGCCATTTTCAAAAGCTGTGATTTATCAATGGCAGATTTCCGCAACGTCAGCGCATTGGGCATTGAAATTCGCCACTGCCGCGCACAAGGCGCAGATTTTCGCGGTGCAAGCTTTATGAATATGATCACCACGCGTACCTGGTTTTGCAGCGCATATATCACTAATACCAATCTAAGCTACGCCAATTTTTCGAAAGTCGTGTTGGAAAAGTGTGAGCTATGGGAAAACCGCTGGATGGGGACTCAGGTACTGGGTGCGACGTTCAGTGGTTCAGATCTCTCCGGCGGCGAGTTTTCGACTTTCGACTGGCGAGCAGGAAACTTCACACATTGCGATCTGACCAATTCGGAGTTAGGTGACTTAGATATTCGGGGTGTTGATTTACAAGGCGTTAAGTTAGACAGCTACCAGGCATCGTTGCTCATGGAGCGGCTTGGCATCGCGATTATTGGCTAG</t>
  </si>
  <si>
    <t>qnrB57</t>
  </si>
  <si>
    <t>JX259318</t>
  </si>
  <si>
    <t>ATGACGCCATTACTGTATAA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TTGGAAAAATGTGAGCTGTGGGAAAACCGTTGGATGGGTGCCCAGGTACTGGGCGCGACGTTCAGTGGTTCAGATCTTTCCGGCGGCGAGTTTTCGACTTTCGACTGGCGAGCAGCAAACTTCACACATTGCGATCTGACCAATTCGGAGTTGGGTAACTTAGATATTCGGGGCGTTGATTTACAAGGCGTTAAGTTGGACAACTACCAGGCATCGCTGCTCATGGAACGTCTTGGCATCGCGATTATTGGCTAG</t>
  </si>
  <si>
    <t>qnrB58</t>
  </si>
  <si>
    <t>JX259319</t>
  </si>
  <si>
    <t>ATGACGCCATTACTGTATAAAAAAACAGGTACAAATATGGCTCTGGCACTCGTTGGCGAAAAAATTGACAGAAACCGTTTCACCGGTGAGAAAATTGATAATAGTACATTTTTTAACTGTGATTTTTCAGGTGCCGACCTGAGCGGCACTGAATTTATCGGCTGTCAGTTCTATGATCGTGAAAGCCAGAAAGGGTGCAATTTTAGTCGTGCGATGCTGAAAGATGCCATTTTTAAAAGCT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ATTATTGGCTAG</t>
  </si>
  <si>
    <t>qnrB59</t>
  </si>
  <si>
    <t>JX259320</t>
  </si>
  <si>
    <t>ATGTT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A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GATTATTGGCTAG</t>
  </si>
  <si>
    <t>qnrB6</t>
  </si>
  <si>
    <t>EF523819</t>
  </si>
  <si>
    <t>ATGACGCCATTACTGTATAAAAAAACAGGTACAAATATGGCTCTGGCACTCGTTGGCGAAAAAATTGACAGAAACCGTTTCACCGGTGAGAAAATTGAAAATAGTACATTTTTTAACTGTGATTTTTCAGGTGCCGACCTGAGCGGCACTGAATTTATCGGCTGTCAGTTCTATGATCGTGAAAGCCAGAAAGGGTGCAATTTTAGTCGTGCGATGCTGAAAGATGCCATTTTTAAAAGCTGTGATTTATCCATGGCGGATTTTCGCAATG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t>
  </si>
  <si>
    <t>qnrB62</t>
  </si>
  <si>
    <t>JX987101</t>
  </si>
  <si>
    <t>ATGACGCCATTACTGTATAAAAACACAGGCATAGATATGACTCTGGCATTAGTTGGCGAAAAAATTGACAGAAATCGCTTCACCGGTGAGAAAGTTGAAAATAGTACATTTTTTAACTGCGATTTTTCAGGTGCCGACCTGAGCGGCACTGAATTTATCGGCTGCCAGTTCTATGATCGCGAAAGTCAA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ACTTGGCATCGCGATTATTGGCTAG</t>
  </si>
  <si>
    <t xml:space="preserve">qnrB7 </t>
  </si>
  <si>
    <t>qnrB7</t>
  </si>
  <si>
    <t>EU043311</t>
  </si>
  <si>
    <t>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ATTATTGGCTAG</t>
  </si>
  <si>
    <t xml:space="preserve">qnrB9 </t>
  </si>
  <si>
    <t>qnrB9</t>
  </si>
  <si>
    <t>EF526508</t>
  </si>
  <si>
    <t>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ATTATTGGCTAG</t>
  </si>
  <si>
    <t>qnrB11_1</t>
  </si>
  <si>
    <t>EF653270</t>
  </si>
  <si>
    <t>ATGATGACTCTGGCGTTAGTTGGCGAAAAAATTGACAGAAACAGATTCACTGGTGCGAAAGTTGAAAATAGCACATTTTTCAACTGTGATTTTTCGGGCGCCGACCTCAGCGGCACTGAGTTTATTGGCTGCCAGTTCTATGATCGAGAAAGCCAGAAAGGGTGTAATTTTAGTCGCGCTATCCTGAAAGATGCCATTTTCAAAAGTTGTGATCTCTCCATGGCGGATTTCAGGAATGTGAGCGCGCTGGGAATCGAAATTCGCCACTGCCGCGCACAAGGTTCAGATTTTCGCGGCGCAAGCTTTATGAATATGATTACCACACGCACCTGGTTTTGTAGCGCCTATATCACCAATACCAACTTAAGCTACGCCAACTTTTCAAAAGTCGTACTGGAAAAGTGCGAGCTGTGGGAAAACCGTTGGATGGGTACTCAGGTACTGGGGGCGACGTTCAGTGGTTCGGATCTTTCCGGCGGTGAGTTTTCGTCGTTCGACTGGCGGGCCGCAAACTTTACGCACTGTGATTTGACCAATTCAGAACTGGGCGATCTCGATGTCCGGGGTGTTGATTTGCAAGGCGTCAAACTGGACAGCTACCAGGCATCGTTGATCCTGGAACGTCTTGGTATCGCTGTCATGGGTTAA</t>
  </si>
  <si>
    <t>qnrC</t>
  </si>
  <si>
    <t xml:space="preserve">qnrC </t>
  </si>
  <si>
    <t>EU917444</t>
  </si>
  <si>
    <t>TTGAATTATTCCCATAAAACGTACGATCAAATTGATTTTTCCGGCCAAGATTTGAGCTCTCATCACTTTTCTCACTGTAAATTTTTTGGTTGTAATTTTAATCGAGTGAATTTACGTGATGCTAAATTCATGGGTTGTACATTTATTGAATCGAATGATTTTGAAGGATGTAATTTTATCTATGCAGACCTACGAGATGCTTCATTTATGAATTGCATGCTTTCAATGGCGAATTTCCAAGGGGCAAACTGTTTTGGCCTTGAATTGAGAGAATGCGATTTAAAAGGTGCTAATTTCTCACAGGCAAACTTTGTTAATCATGTTTCTAACAAAATGTATTTTTGCTCTGCTTACATTACGGGTTGTAATTTGTCTTATGCTAATTTCGATAAGCAATGCCTTGAAAAGTGTGATTTATTTGAAAATAAATGGGTAGGTGCAAGCCTGCAAGGGGCCTCTTTTAAAGAGTCAGACTTAAGTAGGGGATCATTTTCTGATGACTTTTGGGAGCAATGCAGAATTCAGGGGTGTGATCTCACTCATTCAGAATTAAATGGCTTAGAACCTCGTAAAGTGGATTTAACTGGCGTGAAAATTTGTTCATGGCAACAAGAGCAGCTTTTGGAGCAGTTGGGGGTGATTGTTATTCCAGACAAAGTGTTTTGA</t>
  </si>
  <si>
    <t>qnrD</t>
  </si>
  <si>
    <t>qnrD1</t>
  </si>
  <si>
    <t>FJ228229</t>
  </si>
  <si>
    <t>ATGGAAAAGCACTTTATCAATGAAAAGTTTTCACGAGATCAATTTACGGGGAATAGAGTTAAAAATATTGCCTTTTCAAATTGTGATTTTTCAGGGGTTGATTTAACTGATACTGAATTTGTTGATTGTAGTTTTTA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GCGAATTAATTTAGATGGAGTGAAGTTGGATGGAGAGCAGGCGCTTCAGCTTGTTGAGAGTTTAGGTGTTATTGTTCACCGATAA</t>
  </si>
  <si>
    <t>qnrS</t>
  </si>
  <si>
    <t xml:space="preserve">qnrS1 </t>
  </si>
  <si>
    <t>qnrS1</t>
  </si>
  <si>
    <t>JN157839</t>
  </si>
  <si>
    <t>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</si>
  <si>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 xml:space="preserve">qnrS2 </t>
  </si>
  <si>
    <t>qnrS2</t>
  </si>
  <si>
    <t>EU439940</t>
  </si>
  <si>
    <t>ATGGAAACCTACCGTCACACATATCGACACCACAGTTTTTCACATCAAGATCTAAGTGATATTACTTTCACTGCTTGCACCTTTATCCGATGCGATTTTCGACGTGCTAACTTGCGTGATGCGACATTTATTAACTGCAAGTTCATTGAACAGGGTGATATCGAAGGTTGCCATTTTGATGTCGCAGACCTTCGCGATGCAAGTTTCCAACAATGCCAGCTTGCGATGGCAAACTTTAGTAACGCCAATTGCTACGGTATTGAGTTACGTGAGTGTGATTTAAAAGGGGCCAACTTTTCCCGAGCAAACTTTGCCAATCAAGTGAGTAATCGTATGTACTTTTGCTCAGCCTTTATTACTGGATGTAACCTGTCTTATGCCAATATGGAGCGGGTCTGTTTAGAAAAATGTGAGCTGTTTGAAAATCGCTGGATAGGGACTCACCTCGCGGGCGCATCACTGAAAGAGTCAGACTTAAGTCGAGGTGTTTTTTCTGAAGATGTCTGGGGACAGTTTAGCCTACAGGGTGCTAATTTATGTCACGCCGAACTCGACGGTTTAGATCCTCGAAAAGTCGATACATCAGGTATCAAAATTGCCAGCTGGCAACAAGAACAGCTTCTCGAAGCGTTGGGTATTGTTGTTTTTCCTGACTAG</t>
  </si>
  <si>
    <t xml:space="preserve">qnrS3 </t>
  </si>
  <si>
    <t>qnrS3</t>
  </si>
  <si>
    <t>EU077611</t>
  </si>
  <si>
    <t>TGGAAACCTACAATCATACATATCGGCACCG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</si>
  <si>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 xml:space="preserve">qnrS4 </t>
  </si>
  <si>
    <t>qnrS4</t>
  </si>
  <si>
    <t>JN836269</t>
  </si>
  <si>
    <t>ATGGAAATCTACAG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</si>
  <si>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>qnrS5</t>
  </si>
  <si>
    <t>HQ631377</t>
  </si>
  <si>
    <t>ATGGAAACCTACCGTCACACATATCGGCACCACAACTTTTCACATAAAGACTTAAGTGCTCTCACCTTCACTGCTTGCACATTTATTCGCAGCGACTTTCGACGAGCTAACTTGCGCGATACGACATTCGTCAACTGCAAGTTCATTGAACAGGGTGATATCGAAGGCTGCCACTTTGATGTCGCAGATCTTCGTGATGCAAGTTTCCAACAATGCCAACTGGCGATGGCAAACTTCAGTAACGCCAATTGCTACGGTATTGAGTTCCGTGCGTGTGATTTAAAAGGTGCCAACTTTTCCCGAACAAACTTTGCCCATCAAGTGAGTAATCGTATGTACTTTTGCTCAGCCTTTATTACAGGATGTACTCTTTCCTATGCCAATATGGAGAGGGTTTGTTTAGAAAGATGTGAGTTGTTTGAAAATCGCTGGATAGGAACTCATCTAGCGGGTGCATCATTGAAAGAGTCAGACTTAAGTCGAGGTGTTTTTTCCGAAGATGTCTGGGGGCAATTTAGCCTACAGGGTGCCAATTTATGCCACGCCGAACTAGACGGTTTAGATCCCCGCAAAGTCGATACATCAGGTATCAAAATTGCAGCTTGGCAGCAAGAACAGCTTCTCGAAGCACTGGGTATTGTTGTTTTTCCTGACTAG</t>
  </si>
  <si>
    <t>qnrS6</t>
  </si>
  <si>
    <t>HQ631376</t>
  </si>
  <si>
    <t>ATGGAAACCTACCGTCACACATATCGACACCACAGTTTTTCACATCAAGATCTAAGTGATATTACTTTCACTGCTTGCACCTTTATCCGATGCGATTTTCGACGTGCTAACTTGCGTGATGCGACATTTATTAACTGCAAGTTCATTGAACAGGGTGATATCGAAGGTTGCCATTTTGATGTCGCAGACCTTCGCGATGCAAGTTTCCAACAATGCCAGCTTGCGATGGCAAACTTTAGTAACGCCAATTGCTACGGTATTGAGTTACGTGAGTGTGATTTAAAAGGGGCCAACTTTTCCCGAGCAAACTTTGCCAATCAAGTGAGTAATCGTATGTACTTTTGCTCAGCCTTTATTACTGGATGTAACCTGTCTTATGCCAATATGGAGCGGGTCTGTTTAGAAAAATGTGAGCTGTATGAAAATCGCTGGATAGGGACTCACCTCGCGGGCGCATCACTGAAAGAGTCAGACTTAAGTCGAGGTGTTTTTTCTGAAGATGTCTGGGGACAGTTTAGCCTACAGGGTGCTAATTTATGTCACGCCGAACTCGACGGTTTAGATCCTCGAAAAGTCGATACATCAGGTATCAAAATTGCCAGCTGGCAACAAGAACAGCTTCTCGAAGCGTTGGGTATTGTTGTTTTTCCTGACTAG</t>
  </si>
  <si>
    <t>qnrS7</t>
  </si>
  <si>
    <t>KF730651</t>
  </si>
  <si>
    <t>ATGGAAACCTACAATCATACATATCGGCACCACAACTTTTCACATAAAGACTTAAGTGATCTCACCTTCACCGCTTGCACATTCATTCGCAGCGACTTTCGACGTGCTAACTTGCGTGATACGACATTCGTCAACTGCAAGTTCATTGAACAGGGTGATATCGAAGGCTGCCACTTTGATGTCGCAGATCTTCA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</si>
  <si>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>qnrS8</t>
  </si>
  <si>
    <t>KF730652</t>
  </si>
  <si>
    <t>ATGGAAACCTACAATCATACATATCGGCACCACAACTTTTCACATAAAGACTTAAGTGATCTCACCTTCACCGCTTGCACAC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</si>
  <si>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>sul</t>
  </si>
  <si>
    <t>sul1</t>
  </si>
  <si>
    <t>AJ517791</t>
  </si>
  <si>
    <t>ATGGTGACGGTGTTCGGCATTCTGAATCTCACCGAGGACTCCTTCTTCGATGAGAGCCGGCGGCTAGACCCCGCCGGCGCTGTCACCGCGGCGATCGAAATGCTGCGAGTCGGATCAGACGTCGTGGATGTCGGACCGGCCGCCAGCCATTCTAACGCAAGGCCTGTTTCGCCGGCCGATGAGATCAGACGTATTGGGCCGCTCTTAGACGCCCTGTCCGATCAGATGCACCGTGTTTCAATCA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TTGGCCTTCCTGTAAAGGATCTGGGTCCAGCGAGCCTTGCGGCGGAACTTCACGCGATCGGCAATGGCGCTGACTACGTCCGCACCCACGCGCCTGGAGATCTGCGAAGCGCAATCACCTTCTCGGAAACCCTCGCGAAATTTCGCAGTCGCGACGCCAGAGACCGAGGGTTAGATCATGCCTAG</t>
  </si>
  <si>
    <t>sulphonamides</t>
  </si>
  <si>
    <t>sul1_v2</t>
  </si>
  <si>
    <t>NC_022569</t>
  </si>
  <si>
    <t>ATGGTGACGGTGTTCGGCATTCTGAATCT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ACCGGCGATTGGTCCATGGCGAAACGGCCGACCTTGCGCCGACCGGCTTCGGGCAACAGGTCCGCGAAGCCATGGACCAGCGCCGCGAGCATCATATCGAACAGCGCGACGCCACGCGCAACAGGGACGGCCGAATCTTCTACCGGCGCAATCTTCTCGCCACCCTGCGCGAGCGGGAAGTTGCGCGCGCCGGTGCGGAGATGGCCGAGGGCAAGGCGCTGCCGTTCCGCGCCGCCAAGGATGGTGAGAGCGTCAGCGGCAAGTTTACCGGAACCGTGCATCTATCGAGCGGCAAGTTCGCCGTGGTCGAGAAATCCCATGAGTTCACCCTTGTCCCGTGGCGGCCGATCATCGACCGCCAACTCGGCCGCGAGGTTATGGGCATCGTGCAGGGCGGGTCGGTGTCGTGGCAGTTAGGGCGGCAGAGGGGGCTGGAACGCTGA</t>
  </si>
  <si>
    <t>sul2</t>
  </si>
  <si>
    <t>AF497970</t>
  </si>
  <si>
    <t>ATGAATAAATCGCTCATCATTTTCGGCATCGTCAACATAACCTCGGACAGTTTCTCCGATGGAGGCCGGTATCTGGCGCCAGACGCAGCCATTGCGCAGGCGCGTAAGCTGATGGCCGAGGGGGCAGATGTGATCGACCTCGGTCCGGCATCCAGCAATCCCGACGCCGCGCCTGTTTCGTCCGACACAGAAATCGCGCGTATCGCGCCGGTGCTGGACGCGCTCAAGGCAGATGGCATTCCCGTCTCGCTCGACAGTTATCACCCCGCGACGCAAGCCTATGCCTTGTCGCGTGGTGTGGCCTATCTCAATGATATTCGCGGTTTTCCAGACGCTGCGTTCTATCCGCAATTGGCGAAATCATCTGCCAAACTCGTCGTTATGCATTCGGTGCAAGACGGGCAGGCAGATCGGCGCGAGGCACCCGCTGGCGACATCATGGATCACATTGCGGCGTTCTTTGACGCGCGCATCGCGGCGCTGACGGGTGCCGGTATCAAACGCAACCGCCTTGTCCTTGATCCCGGCATGGGGTTTTTTCTGGGGGCTGCTCCCGAAACCTCGCTCTCGGTGCTGGCGCGGTTCGATGAATTGCGGCTGCGCTTCGATTTGCCGGTGCTTCTGTCTGTTTCGCGCAAATCCTTTCTGCGCGCGCTCACAGGCCGTGGTCCGGGGGATGTCGGGGCCGCGACACTCGCTGCAGAGCTTGCCGCCGCCGCAGGTGGAGCTGACTTCATCCGCACACACGAGCCGCGCCCCTTGCGCGACGGGCTGGCGGTATTGGCGGCGCTGAAAGAAACCGCAAGAATTCGTTAA</t>
  </si>
  <si>
    <t>sul3</t>
  </si>
  <si>
    <t>AB281183</t>
  </si>
  <si>
    <t>ATGTTACGCAGCAGGGTGACGGTGTTCGGCATTCTGAATCT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CTGGCCTTCCTGTAAAGGATCTGGGTCCAGCGAGCCTTGCGGCGGAACTTCACGCGATCGGCAATGGCGCTGACTACGTCCGCACCCACGCGCCTGGAGAACTGCGAAGCGCAATCGCCTTCTCGGAAACCCTCGCGAAATTTCGCAGTCGCGACGCCAGAGACCGAGGGTTAGATCATGCCTAG</t>
  </si>
  <si>
    <t>dfrA</t>
  </si>
  <si>
    <t>dfr2d</t>
  </si>
  <si>
    <t>EU339233</t>
  </si>
  <si>
    <t>ATGAATGAAGGAAAAAATGAGGTCAGTACTTCAGCTGCTGGCCGGTTCGCATTCCCATCAAACGCCACGTTTGCCTTGGGGGATCGCGTACGCAAGAAGTCTGGCGCTGCTTGGCAGGGGCGCATTGTCGGGTGGTACTGCACAACACTTACCCCTGAAGGCTACGCCGTCGAGTCCGAATCTCACCCAGACTCAGTCCAGATTTATCCCATGACTGCGCTTGAACGGGTGGCCTGA</t>
  </si>
  <si>
    <t>trimethoprim</t>
  </si>
  <si>
    <t>dfrA1</t>
  </si>
  <si>
    <t>GTGAAACTATCACTAATGGTAGCTATATCGAAGAATGGAGTTATCGGGAATGGCCCTGATATTCCATGGAGTGCCAAAGGTGAACAGCTCCTGTTTAAAGCTATTACCTATAACCAATGGCTGTTGGTTGGACGCAAGACTTTTGAATCAATGGGAGCATTACCCAACCGAAAGTATGCGGTCGTAACACGTTCAAGTTTTACATCTGACAATGAGAACGTATTGATCTTTCCATCAATTAAAGATGCTTTAACCAACCTAAAGAAAATAACGGATCATGTCATTGTTTCAGGTGGTGGGGAGATATACAAAAGCCTGATCGATCAAGTAGATACACTACATATATCTACAATAGACATCGAGCCGGAAGGTGATGTTTACTTTCCTGAAATCCCCAGCAATTTTAGGCCAGTTTTTACCCAAGACTTCGCCTCTAACATAAATTATAGTTACCAAATCTGGCAAAAGGGTTAA</t>
  </si>
  <si>
    <t>dfrA10</t>
  </si>
  <si>
    <t>L06418</t>
  </si>
  <si>
    <t>ATGAATATATCACTTATCTTTGCCAATGAATTAATTACCAGAGCATTCGGTAATCAAGGCAAATTACCTTGGCAATTCATTAAAGAAGATATGCAGTTCTTCCAGAAGACTACAGAAAATTCTGTAGTCGTTATGGGATTAAATACATGGAGATCTCTACCTAAGATGAAGAAGCTTGGTAGAGACTTCATTGTCATATCTTCAACTATCACAGAGCACGAAGTGCTCAACAATAATATCCAAATATTCAAATCATTTGAGAGCTTCTTAGAAGCATTCAGAGACACAACCAAACCAATCAATGTCATTGGTGGTGTTGGTTTATTATCTGAAGCGATAGAACATGCTAGCACTGTTTACATGAGTTCTATTCATATGGTTAAACCTGTTCATGCTGATGTGTATGTACCGGTAGAACTAATGAATAAACTCTATAGTGATTTCAAATATCCAGAAAATATTCTATGGGTAGGTGATCCAATAGATTCTGTGTATAGCTTGTCTATTGATAAGTTTGTTAGACCAGCTTCGCTGGTTGGGGTGCCAAATGATATTAATACGTGA</t>
  </si>
  <si>
    <t>dfrA12</t>
  </si>
  <si>
    <t>ATGAACTCGGAATCAGTACGCATTTATCTCGTTGCTGCGATGGGAGCCAATCGGGTTATTGGCAATGGTCCTAATATCCCCTGGAAAATTCCGGGTGAGCAGAAGATTTTTCGCAGACTCACTGAGGGAAAAGTCGTTGTCATGGGGCGAAAGACCTTTGAGTCTATCGGCAAGCCTCTACCGAACCGTCACACATTGGTAATCTCACGCCAAGCTAACTACCGCGCCACTGGCTGCGTAGTTGTTTCAACGCTGTCGCACGCTATCGCTTTGGCATCCGAACTCGGCAATGAACTCTACGTCGCGGGCGGAGCTGAGATATACACTCTGGCACTACCTCACGCCCACGGCGTGTTTCTATCTGAGGTACATCAAACCTTCGAGGGTGACGCCTTCTTCCCAATGCTCAACGAAACAGAATTCGAGCTTGTCTCAACCGAAACCATTCAAGCTGTAATTCCGTACACCCACTCCGTTTATGCGCGTCGAAACGGCTAA</t>
  </si>
  <si>
    <t>dfrA13</t>
  </si>
  <si>
    <t>ATGAACCCGGAATCGGTCCGCATTTATCTGGTCGCTGCCATGGGTGCCAATCGGGTTATTGGCAATGGTCCCGATATCCCCTGGAAAATCCCAGGTGAGCAGAAGATTTTTCGCAGGCTCACCGAGAGCAAAGTGGTCGTTATGGGCCGCAAGACATTTGAGTCCATAGGCAAGCCCTTACCAAACCGCCACACAGTGGTGCTCTCGCGCCAAGCTGGTTATAGCGCTCCTGGTTGTGCAGTTGTTTCAACGCTGTCACACGTATCGCCATCGACAGCCGAACACGGCAAAGAACTCTACGTAGCGCGCGGAGCCGAGGTATATGCGCTGGCGCTACCGCATGCCAACGGCGTCTTTCTATCTGAGGTACATCAAACCTTTGAGGGTGACGCCTTCTTCCCAGTGCTTAACGCAGCAGAATTCGAGGTTGTCTCATCCGAAACCATTCAAGGCACAATCACGTACACGCACTCCGTCTATGCGCGTCGTAACGGCTAA</t>
  </si>
  <si>
    <t>dfrA14</t>
  </si>
  <si>
    <t>Z50805</t>
  </si>
  <si>
    <t>TTGAAAGTATCATTGATAGCTGCGAAAGCGAAAAACGGCGTGATTGGTTGCGGTCCAGACATACCGTGGTCCGCGAAAGGGGAGCAGCTACTTTTTAAAGCATTGACCTACAATCAGTGTCTTCTGGTGGGTCGCAAGACGTTTGAATCTATGGGCGCACTCCCCAATAGGAAATACGCGGTCGTTACCCGCTCAGGTTGGACATCAAATGATGACAATGTAGTTGTATTTCAGTCAATCGAAGAGGCCATGGACAGGCTAGCTGAATTCACCGGTCACGTTATAGTGTCTGGTGGCGGAGAAATTTACCGAGAAACATTACCCATGGCCTCTACGCTCCACTTATCGACGATCGACATCGAGCCAGAGGGGGATGTTTTCTTCCCGAGTATTCCAAATACCTTCGAAGTTGTTTTTGAGCAACACTTTACTTCAAACATTAACTATTGCTATCAAATTTGGAAAAAGGGTTAA</t>
  </si>
  <si>
    <t>dfrA15</t>
  </si>
  <si>
    <t>HM449019</t>
  </si>
  <si>
    <t>GTGAAACTATCACTAATGGCAGCAATTTCGAAGAATGGAGTTATCGGAAATGGCCCAGATATTCCATGGAGTGCCAAAGGGGAACAATTACTCTTCAAAGCGATTACCTATAATCAGTGGCTTTTGGTAGGCCGAAAGACTTTCGAGTCAATGGGGGCTTTACCCAACCGAAAATATGCCGTTGTAACTCGTTCAAGCTTCACTTCCAGTGATGAGAATGTATTGGTATTTCCATCTATCGATGAAGCGCTAAATCATCTGAAGACGATAACGGATCATGTGATTGTGTCTGGTGGTGGTGAAATATACAAAAGCCTGATCGATAAAGTTGATACTTTACATATTTCAACAATCGACATTGAGCCAGAAGGTGATGTCTATTTTCCAGAAATCCCCAGTAGTTTTAGGCCAGTTTTTAGCCAAGACTTCGTGTCTAACATAAATTATAGTTACCAAATCTGGCAAAAGGGTTAA</t>
  </si>
  <si>
    <t>dfrA16</t>
  </si>
  <si>
    <t>AF077008</t>
  </si>
  <si>
    <t>GTGAAGTTATCACTAATGGCTGCCAAGTCGAAGAACGGTATTATCGGTAATGGACCAGATATTCCATGGAGCGCCAAAGGGCAGCAACTTCTATTTAGGGCAATTATATATAATCAATGGCTTTTAGTTGGACGCAAAACTTTTGAGTCAATGGGCGCTCTCCCAAATCGAAAGTATGCAGTTGTAACTCGCTCTAATTTTTCTACGAATGATGAGGGTGTAATGGTTTTCTCCTCAATTCAGGATGCCTTAATAAATTTAGAGGAAATCACGGATCATGTTATCGTTTCTGGTGGTGGTGAAATATACAAAAGCTTGATTTCCAAAGTAGATACTTTGCATATTTCAACAGTCGACATCGAGCGAGATGGAGACATAGTTTTTCCTGAAATCCCAGATACATTCAAGTTGGTATTTGAGCAAGATTTCGAGTCTAACATTAACTATTGTTATCAAATCTGGCAAAAGAGTTAA</t>
  </si>
  <si>
    <t>dfrA17</t>
  </si>
  <si>
    <t>FJ460238</t>
  </si>
  <si>
    <t>TTGAAAATATCATTGATTTCTGCAGTGTCAGAAAATGGCGTAATCGGTAGTGGTCCTGATATCCCGTGGTCAGTAAAAGGTGAGCAACTACTCTTTAAAGCGCTCACATATAATCAATGGCTCCTTGTCGGAAGAAAAACATTTGACTCTATGGGTGTTCTTCCAAATCGCAAATATGCAGTAGTGTCAAAGAACGGAATTTCAAGCTCAAATGAAAACGTCCTAGTTTTTCCTTCAATAGAAAATGCTTTGAAAGAGCTATCAAAAGTTACAGATCATGTATATGTCTCTGGCGGGGGTCAAATCTATAATAGCCTTATTGAAAAAGCAGATATAATTCATTTGTCTACTGTTCACGTTGAAGTCGAAGGTGATATCAAATTCCCTATAATGCCTGAGAATTTCAATTTGGTTTTTGAACAGTTTTTTATGTCTAATATAAATTATACATACCAGATTTGGAAAAAAGGCTAA</t>
  </si>
  <si>
    <t>dfrA18</t>
  </si>
  <si>
    <t>ATGAGTCACCCACAACTTGAGCTAATAGTCGCTGTGGATTCTAAGTTGGGATTCGGGAAAGGCGGCAAGATTCCATGGAAATGCAAAGAAGACATGGCGCGATTTACGCGGATTTCTAAAGAGATCCGCGTGTGCGTTATAGGGAAACACACGTATACTGACATGCGTGACATGCAGTTAGAAAAGGATGGCGCCGAGGAGCGAATCAAGGAGAAAGGAATTCTCCCCGAACGCGAATCGTTCGTGATCTCCTCGACGTTAAAACAAGAAGATGTCATAGGCGCTACTGTCGTTCCTGATCTTCGTGCTGTGATCAACCTGTATGAGAATACCGATCAACGCATTGCTGTCATTGGTGGGGAGAAGTTGTACATTCAAGCTCTTTCATCAGCAACGAAACTGCACATGACCATAATTCCAAGAGAGTTCGACTGTGATCGATTTATTCCTGTTGATCCGATCCAGAACAATTTTCACATTGATTCCAGTGCCAGCGAGACTGTGGAGGCAACCGTTGATGAGACTCAAGAGCGCATTCACTTTGCTACTTACGTGCGTAACAATCAGTAA</t>
  </si>
  <si>
    <t>dfrA20</t>
  </si>
  <si>
    <t>AJ605332</t>
  </si>
  <si>
    <t>ATGGGTATTAAATATAGCTTAATTGTTGCAATTGGGAAACACCGAGAAATGGGTGCTGACAATGATTTGCTTTGGCACTTACCAAGAGATATGCAATTTTTTAAGGAAACGACAACGGGTCACGCTGTTGTAATGGGAAGAAAAAGTTGGGAATCTATTCCTCAGAAGTACAGACCGCTTCCAAATCGTTTAAACTTCGTTTTAACACGAGATAAAAACTATAGTGCAGAAGGTGCAACAGTGATTTATGATTTAAAAGAAGTCGCACAACATCTTGAAGGAAAAAACTTAACATGCTTCATTATTGGTGGTGCTCAAATCTACCAACTGGCCTTAGAAACAGGACTTTTAAATGAAATGTATGTCACACAAGTACATAACACATTTGAAGAAGCTGACACCTTTTTCCCTTTTGTAAATTGGGGAGAATGGGAAGAAGAAGATATTTTAGAACAAGATAAAGATGAAAAACATCTTTATTCATTTAATATAAAGAAATTTACGCGTTAA</t>
  </si>
  <si>
    <t>dfrA21</t>
  </si>
  <si>
    <t>ATGAACCCGGAATCGGTCCGCATTTATCTGGTCGCTGCCATGGGTGCCAATCGGGTTATTGGCAATGGTCCCGATATCCCCTGGAAAATCCCAGGTGAGCAGAAGATTTTTCGCAGGCTCACCGAGAGCAAAGTGGTCGTTATGGGCCGCAAGACATTTGAGTCCATAGGCAAGCCCTTACCAAACCGCCACACAGTGGTGCTCTCGCGCCAAGCTCGTTATAGCGCTCCTGGTTGTGCAGTTGTTTCAACGCTGTCACAGGCTATCGCCATCGCAGCCGAACACGGCAAAGAACTCTACGTAGCCGGCGGAGCCGAGGTATATGCGCTGGCGCTACCGCATGCCAACGGCGTCTTTCTATCTGAGGTACATCAAACCTTTGAGGGTGACGCCTTCTTCCCAGTGCTTAACGCAGCAGAATTCGAGGTTGTCTCATCCGAAACCATTCAAGGCACAATCACGTACACGCACTCCGTCTATGCGCGTCGTAACGGCTAA</t>
  </si>
  <si>
    <t>dfrA22</t>
  </si>
  <si>
    <t>ATGAACCCGGAATTGGTCCGCATTTATCTGGTCGCTGCCATGGGTGCCAATCGGGTTATTGGCAATGGCCCCGATATTCCCTGGAAAATCCCGGGTGAGCAAAAGATCTTTCGCAGGCTCACCGAGGGCAAAGTGGTCGTTATGGGCCGCAAGACGTTTGAGTCCATAGGCAAGCCCTTACCAAACCGCCGCACAGTGGTGCTCTCGCGCCAAGCCAGTTATAGCGCTGCTGGTTGTGCAGTTGTTTCAACGCTGTCGCAGGCTATTGCCATCGCAGCCGAACACGGCAAAGAGCTCTACGTGGCCGGCGGAGCCGAGGTATATGCACTGGCACTACCTCGTGCCGACGGCGTCTTTCTATCTGAGGTACATCAAACCTTCGAGGGTGACGCCTTCTTCCCTGTGCTCGACGAAGCAGAATTCGAGGTTGTCTCAGCCGAAACCGTTCAAGCCACAATCACGTACACGCACTCCGTCTATGCACGTCGTAACGGCTAA</t>
  </si>
  <si>
    <t>dfrA23</t>
  </si>
  <si>
    <t>AJ746361</t>
  </si>
  <si>
    <t>ATGCCAACAGTTGAGATTATTGTTGCAGTTGATCCTGTTGGGGGATTTGGCCGGAATGGCCAAATCCCTTGGACGTGCAAGGAAGACATGAAGCGCTTCACCACCATATCCAAAGAGATTCGAGTGTGTGTGATGGGGAAGAACACATACAAAGACATGCTCGATATGCAAATGAAGAAGGAAGGCGCTGAAGAACGAATCAAAGAGAAGGGAATTCTTCCGGAGCGCGAATCTTACGTCGTGTCCTCGACTTTGAAGCCCGAGGACGTCATTGGAGCCACGGTAGTTCCGGACCTACGTGCGGTGCTCAATCAATATCACGACAGCGATCAACGAATAGCTGTCATTGGTGGAGAAAAGCTGTACGTGCAAGCCCTCGCATCTGCCACAAAAGTCCACATGACGGTAATGCACAAGCCATATAACTGCGATCGGACGTTGCCGATGTCATACATCGACAAAAAGTTTGTTGCAGGTCAAGGGTCTATCACCATTCAAACTGCGGTAGATGGTGAGACCCATCCCGTGAAGTTCATCACATATGAGCGCGCTCGGCCGTAA</t>
  </si>
  <si>
    <t>dfrA24</t>
  </si>
  <si>
    <t>AJ972619</t>
  </si>
  <si>
    <t>ATGACCTATCAGTTGGACGTGAGCAAAATTCTGTCGTTTGACCTGGAGGCCATCGTTGCTGCTACTGAGAACGGCGGCATCGGTTACAAAGGTGACCTCCCATGGCGTCTACAAGGCGATCTGAAGCGTTTTCGCGAAATCACCCAAGGCGGTATAGTCATCATGGGTGCAGGCACGTATAAGAGCCTCCCAAGTCCTCTGAAAGACCGCATCAATATCGTCATCACCAAGAAGTCAGAGATTTCTTGGACGGCTTGCTATGACGTGCGTGTGGTCAACAGTCCAGAAGACGCTTTGCGCATGGTTGGTCGCATTATCGACGAGAAAGAAGAGCAAGGTCGTGATCGACCTCGTGTATTCGTTATCGGCGGGGCTTCGATCTATCAGGCACTGATGCCTTTCGTTTCTACGCTCCACTGGACTGAGGTGCATGTTGAACAACTGCCAGAGGAAATCGGTCTCGATACGTATATCGAAGACTTCCTTTCTCTGCGTGGGACTTCTACACCGAAGAGAAAGTCGAATCTGGTTTTACCACCCACACCTACCACACCCTGA</t>
  </si>
  <si>
    <t>dfrA25</t>
  </si>
  <si>
    <t>DQ267940</t>
  </si>
  <si>
    <t>ATGGCTGCAAGAGCGAAAAATGGCGTAATCGGTTGCGGTCCTGACATTCCTTGGTCTGCCAAAGGGGAACAGCTTCTTTTCAAAGCACTGACCTATAACCAATGGCTTTTGGTAGGGCGCAAAACATTTGAGTCTATGGGGCCGCTGCCCAATAGGAAATACGCGGTTGTTACCCGCTCAAACTGGACAGCGGCTAATGAAAACGTAGTGGTTTTCCCGTCGATTGACGAAGCGATGGGTAGATTAGGCGAGATCACTGACCATGTCATCGTCGCCGGTGGTGGAGAAATCTACCATGAAACGATACCCATGGCCTCTACTCTGCATGTGTCGACAATCGACGTTGAGCCAGAGGGAGACGTTTTCTTTCCGAACATTCCTGGGAAGTTTGATGTCGTTTTTGAGCAACAATTTACATCAAACATTAACTATTGCTATCAAATCTGGCAAAAGGGTTAA</t>
  </si>
  <si>
    <t>dfrA26</t>
  </si>
  <si>
    <t>AM403715</t>
  </si>
  <si>
    <t>ATGGCTGATGAAGAATACGACCCGCTACTCGATGACGACATGGAAGATGCCAAAGTCGCCGTCATTGCTGCCCGTGCGCAAAACGGTTGCATTGGTCGCCACGGCAAGCTGCCGTGGAAGCTGCCCGGTGACCTGAAATACTTCCGTGAGCGCACCTGGGGCAAGCCCATCATCATGGGGCGCAAAACCTGGGAATCACTCAATGGTGCCTTGCCGGGGCGCACCAACATCGTGGTAACGCGTCAACAAGGTTATGAAGCCGAAGGTGCTCGCGTGGTCGATAGCATCGAAGAAGCCATTAGCTTGGCACAGTCTATCGCCTTAATCGAAGCCGTTGATGAAATCATGGTGCTGGGCGGCGGCGAAATCTATACCCAAGCCTTACCGCAAGCCGACATTCTCTATCTCACCGAAGTACACGCCTCGGTCGACGGCGATGCCTTCTTCCCCGACGTGGACCTCAGCCAATATCAAGAAACCCAACGCCAGGACTTCGAGCCATCGGGCGGCAACCCTTACCCGTTTAGCTTTGTGGTCTATCAGCGGACGTAG</t>
  </si>
  <si>
    <t>dfrA27</t>
  </si>
  <si>
    <t>JF806499</t>
  </si>
  <si>
    <t>GTGAAAATATCACTAATGGCTGCAAAAGCAAGAAATGGGGTTATTGGCTGCGGCTCGGATATCCCGTGGAACGCTAAAGGTGAGCAGCTGCTTTTTAAAGCAATAACTTACAATCAATGGCTCTTAGTCGGCCGTAAAACATTTGAGGCAATGGGGGCTCTCCCAAATAGAAAGTATGCAGTTGTCAGCCGCTCAGGATCGGTAGCTACTAACGATGATGTGGTTGTGTTTCCATCTATAGAAGCAGCAATGAGGGAGCTAAAGACTCTTACGAACCATGTTGTTGTTTCTGGTGGTGGAGAGATCTACAAGAGTCTGATCGCCCATGCCGACACGCTACATATCTCGACAATAGATTCCGAGCCAGAGGGCAATGTTTTCTTTCCGGAAATCCCCAAAGAGTTCAATGTGGTGTTCGAGCAGGAATTTCATTCAAATATAAATTATCGCTATCAAATCTGGCAAAGGGGTTAA</t>
  </si>
  <si>
    <t>dfrA28</t>
  </si>
  <si>
    <t>FM877476</t>
  </si>
  <si>
    <t>GTGAAAATATCACTAATGGCTGCAAAAGCAAGAAATGGGGTTATTGGCTGCGGCTCTGATATCCCTTGGAACGCTAAAGGCGAGCAGCTGCTTTTTAAAGCAATAACTTACAATCAGTGGCTTTTAGTCGGCCGCAAAACATTTGAGGCAATGGGGGCTCTCCCAAATAGAAAGTATGCAGTTGTCAGCCGCTCAGGATCGGTAGCTACTAACGATGATATGGTTGTGTTTCCATCTATAGAAGCAGCAATGGGTAAGCTAAAGACTCTTACGAACCATGTTGTTGTTTCTGGTGGTGGAGAGATCTATAAGAGTCTGATCGCCCATGCCGACACGCTACATATTTCGACAATAGATTCCGAGCCAGAGGGCAATGTTTTCTTTCCGGAAATCCCCAAAGATTTCAATGTGGTGTTCGAGCAGGAATTTCATTCAAATATAAATTATCGATATCAAATCTGGCAAAGGGGTTAA</t>
  </si>
  <si>
    <t>dfrA3</t>
  </si>
  <si>
    <t>J03306</t>
  </si>
  <si>
    <t>ATGTTGATTTCTTTGATTGCAGCTTTGGCTCATAACAACTTGATTGGCAAAGATAATCTTATTCCATGGCATCTACCTGCCGATCTGCGTCATTTCAAAGCTGTCACCCTGGGGAAACCTGTGGTGATGGGACGTCGCACCTTTGAGTCGATCGGGCGGCCATTGCCAGGACGGCGCAATGTTGTCGTTAGTCGCAATCCCCAATGGCAGGCCGAAGGGGTGGAGGTGGCTCCCTCGCTGGATGCGGCTCTGGCGCTATTAACCGACTGTGAGGAAGCGATGATCATCGGTGGCGGGCAACTCTATGCCGAGGCTCTGCCCCGAGCGGATCGCTTGTATCTAACCTACATTGACGCTCAGTTGAACGGTGATACCCATTTCCCGGATTACCTATCGCTTGGGTGGCAGGAGTTGGAGCGGTCAACGCATCCTGCTGACGATAAGAACAGCTATGCCTGCGAATTTGTTACCTTGAGTCGTCAGCGCTGA</t>
  </si>
  <si>
    <t>dfrA30</t>
  </si>
  <si>
    <t>AM997279</t>
  </si>
  <si>
    <t>GTGAAAGTATCATTAATGGCTGCAAGAGCGAGAAACGGAGTGATCGGTTGCGGTCCACACATACCCTGGTCCGCGAAAGGAGAGCAGCTACTCTTTAAAGCCCTGACGTACAACCAGTGGCTTTTGGTTGGCCGCAAGACGTTCGAATCAATGGGGGCGCTCCCCAACAGGAAATACGCGGTCGTTACTCGCTCAGCCTGGACGGCCAATAATGACAACGTAGTAGTATTCCCGTCGATCGAAGAGGCCATGGGCGGTCTAGCTAAACTCAACGGTCACGTTATAGTGTCTGGTGGCGGGGAGATTTACAGAGAAACGTTGCCCATGGCCTCTACGCTCCATGTATCGACGATCGACATTGAGCCAGAAGGGGATGTTTTCTTCCCGAATATTCCCAACTTCTTCGAAGTTGTTTTTGAGCAACATTTTAGTTCAAACATTAACTATTGCTATCAAATTTGGAAAAAGGGTTAA</t>
  </si>
  <si>
    <t>dfrA31</t>
  </si>
  <si>
    <t>FJ968160</t>
  </si>
  <si>
    <t>ATGAAAATATCCATTATGGCAGCAGTTTCTGAGAATGGAGTAATTGGCTCTGGATTGGATATACCTTGGCATGTACAAGGTGAGCAGCTCCTGTTCAAAGCTATGACTTACAATCATTGGCTTTTAGTCGGTCGTAAAACTTTCGACTCAATGGGTAAACTTCCCAATAGGAAATATGCTGTGGTTACTCGCTCAGAAATGGTCTCGAATGATCCAGATGTTATTTATTTCACCAGCATTGAATCGGCATTATCTTACTTAGACAATACGACAACACATGTCTTTGTTTCTGGTGGTGGTGAAATTTACAAAGCATTAATCGAACAAGCAGATGTTATCCATCTTTCAGTGATTCATAAGCACATCTCTGGCGACGTGTTTTTCCCTTCAGTTCCACAGAGTTTCAAACAAACATTTGAGCAAAGTTTCAGTTCAAATATTGATTACACGTACCAAATTTGGGCAAAGGGCTAA</t>
  </si>
  <si>
    <t>dfrA32</t>
  </si>
  <si>
    <t>GU067642</t>
  </si>
  <si>
    <t>TTGAAAATTTCATTGATTTCTGCAGTGTCAGAAAATGGCGTAATCGGTAGTGGTCCTGATATTCCGTGGTCAGCAAAAGGTGAGCAGCTAATCTTTAAGGCGCTCACATACAATCAGTGGCTTCTTGTTGGAAGGAAAACATTTGACTCTATGGGAGTTCTTCCAAATCGCAAATATGCAGTAGTGTCAAAGAATGGAATTTCAGGGTCAAATGAAAACGTCTTGGTTTTTCCTTCAATAGAAAATGCTTTGCAAGAACTATCTAAAATTACAGATCATGTATATATTTCGGGTGGGGGGCAAATCTATGAAAGCCTTATTGAAAAAGCAGATATAATTCATCTATCTACTATTCATGTTGAGGTTGAAGGTGATATTAAATTCCCTATATTACCTGAAGGTTTCAACTTGGTTTTTGAACAGTTTTTTGTGTCTAATATAAATTATACATATCAAATTTGGAAAAAAGGCTAA</t>
  </si>
  <si>
    <t>dfrA33</t>
  </si>
  <si>
    <t>FM957884</t>
  </si>
  <si>
    <t>ATGAACCCGGAATCGGTCCGCATTTATCTGGTCGCTGCCATGGGTGCCAATCGGGTTATTGGCAATGGCCCTGATATCCCTTGGAATATCCCTGGTGAGCAAAAGATTTTTCGCAGGCTCACCGAGGGCAAAGTGGTCGTTATGGGCCGCAAGACGTTTGAGTCCATAGGCAAGCCCTTACCAAACCGTCGCACAGTGGTGCTCTCGCGCCAAGCTAGTTATAGCGCTGCTGGTTGTGCAGTTGTTTCAACGCTGTCGCAGGCTATTGCCATCGCAGCCGAACACGGCAAGGAACTCTACGTGGCCGGCGGAGCCGAGGTATATGCACTGGCACTACCTCGTGCCGATGGCGTCTTTCTATCTGAGGTACATCAAACCTTCGAGGGTGACGCCTTCTTCCCAGCGCTCGACGCAGCAGAATTCGACGTTGTCTCAGCCGAAACCGTTCAAGCCACAATCACGTACACGCACTCCGTCTATGCACGTCGTAACGGCTAA</t>
  </si>
  <si>
    <t>dfrA5</t>
  </si>
  <si>
    <t>GU562437</t>
  </si>
  <si>
    <t>GTGAAAGTATCATTAATGGCTGCAAAAGCGAAAAACGGAGTGATTGGTTGCGGTCCACACATACCCTGGTCCGCGAAAGGAGAGCAGCTACTCTTTAAAGCCTTGACGTACAACCAGTGGCTTTTGGTGGGCCGCAAGACGTTCGAATCTATGGGAGCACTCCCTAATAGGAAATACGCGGTCGTTACTCGCTCAGCCTGGACGGCCGATAATGACAACGTAATAGTATTCCCGTCGATCGAAGAGGCCATGTACGGGCTGGCTGAACTCACCGATCACGTTATAGTGTCTGGTGGCGGGGAGATTTACAGAGAAACATTGCCCATGGCCTCTACGCTCCATATATCGACGATTGATATTGAGCCGGAAGGAGATGTTTTCTTTCCGAATATTCCCAATACCTTCGAAGTTGTTTTTGAGCAACACTTTAGCTCAAACATTAACTATTGCTATCAAATTTGGCAAAAGGGTTAA</t>
  </si>
  <si>
    <t>dfrA6</t>
  </si>
  <si>
    <t>Z86002</t>
  </si>
  <si>
    <t>ATGAAAATATCTCTTATGGCAGCTGTTTCCGAGAATGGAGTAATTGGCTCTGGATTGGATATACCTTGGCATGTACAAGGCGAGCAGCTCCTATTCAAAGCCATGACTTACAATCAATGGCTTCTAGTTGGTCGTAAAACCTTCGACTCAATGGGTAAACTTCCGAATAGAAAATATGCAGTGGTTACTCGTTCTAAAATTATCTCGAATGACCCTGATGTTGTGTATTTCGCAAGTGTTGAATCGGCATTAGCTTACCTAAACAATGCGACAGCACATATCTTTGTTTCTGGTGGTGGTGAAATATATAAAGCTTTAATCGATCAAGCAGATGTTATCCATCTTTCAGTGATTCACAAGCATATCTCTGGCGATGTGTTTTTTCCTCCAGTTCCACAGGGCTTCAAGCAAACATTTGAGCAAAGTTTCAGTTCAAATATTGATTACACGTACCAAATTTGGGCAAAGGGCTAA</t>
  </si>
  <si>
    <t>dfrA7</t>
  </si>
  <si>
    <t>JF806498</t>
  </si>
  <si>
    <t>TTGAAAATTTCATTGATTTCTGCAACGTCAGAAAATGGCGTAATCGGTAATGGCCCTGATATCCCATGGTCAGCAAAAGGTGAGCAGTTACTCTTTAAAGCGCTCACATATAATCAGTGGCTCCTTGTTGGAAGGAAAACATTTGACTCTATGGGTGTTCTTCCAAATCGAAAATATGCAGTAGTGTCGAGGAAAGGAATTTCAAGCTCAAATGAAAATGTATTAGTCTTTCCTTCAATAGAAATCGCTTTGCAAGAACTATCGAAAATTACAGATCATTTATATGTCTCTGGTGGCGGTCAAATCTACAATAGTCTTATTGAAAAAGCAGATATAATTCATTTGTCTACTGTTCACGTTGAGGTTGAAGGTGATATCAATTTTCCTAAAATTCCAGAGAATTTCAATTTGGTTTTTGAGCAGTTTTTTTTGTCTAATATAAATTACACATATCAGATTTGGAAAAAAGGCTAA</t>
  </si>
  <si>
    <t>dfrA8</t>
  </si>
  <si>
    <t>U10186</t>
  </si>
  <si>
    <t>ATGATCGAGCTTCATGCCATTTTAGCTGCCACCGCCAATGGTTGCATTGGGAAGGACAACGCACTTCCCTGGCCACCACTAAAAGGCGATCTGGCCAGATTCAAAAAATTGACCATGGGGAAGGTGGTCATTATGGGGCGCAAGACCTATGAGAGCTTGCCCGTCAAATTAGAAGGTCGCACCTGCATCGTTATGACGCGCCAAGCGCTGGAGCTTCCGGGTGTTCGTGACGCTAACGGCGCTATCTTCGTGAACAACGTCAGCGACGCCATGCGGTTCGCTCAAGAAGAGAGCGTGGGCGATGTGGCCTACGTCATTGGTGGCGCTGAGATATTCAAGCGACTTGCCTTGATGATCACGCAGATTGAATTGACCTTTGTTAAGCGACTGTACGAAGGCGACACCTACGTTGATCTGGCCGAAATGGTCAAAGACTACGAGCAGAATGGCATGGAAGAACATGACCTTCACACTTACTTCACTTACCGTAAAAAGGAGCTTACAGAATGA</t>
  </si>
  <si>
    <t>dfrA9</t>
  </si>
  <si>
    <t>X57730</t>
  </si>
  <si>
    <t>ATGGCTTCTCTAAACATGATTGTCGCTGTCAATAAGACAGGAGGTATCGGATTTGAAAATCAGATTCCGTGGCATGAACCAGAAGATTTAAAACACTTCAAAGCTGTTACAATGAACTCAGTTTTGATTATGGGTAGAAAAACTTTTGCCTCACTGCCTAAAGTGCTGCCCGGACGACTTCATGTGGTAGTCAGTAAAACAGTACCACCCACCCAGAACACTGATCAAGTTGTGTATGTAAGTACATACCAGATCGCAGTAAGAACTGCAAGCTTGTTGGTTGACAAACCAGAGTATTCTCAAATTTTTGTAATTGGTGGGAAGAGTGCGTACGAGAACTTAGCTGCCTACGTGGACAAACTCTACTTAACTAGAGTACAGCTCAACACACAACAAGACACTGAACTGGATTTATCCCTATTCAAGTCATGGAAACTCGTATCTGAGGTCCCGACCATTACTGAAAACAAAACAAAACTTATTTTCCAAATTTGGATTAACCCTAACCCTATTAGTGAGGAACCCACATGTTAG</t>
  </si>
  <si>
    <t>dfrB</t>
  </si>
  <si>
    <t>dfrB1</t>
  </si>
  <si>
    <t>U36276</t>
  </si>
  <si>
    <t>ATGGAACGAAGTAGCAATGAAGTCAGTAATCCAGTTGCTGGCAATTTTGTATTCCCATCGAACGCCACGTTTGGTATGGGAGATCGCGTGCGCAAGAAATCCGGCGCCGCCTGGCAAGGTCAGATTGTCGGGTGGTACTGCACAAATTTGACCCCCGAAGGCTACGCCGTCGAGTCTGAGGCTCACCCAGGCTCAGTACAGATTTATCCTGTTGCGGCGCTTGAACGCATCAACTGA</t>
  </si>
  <si>
    <t>dfrB2</t>
  </si>
  <si>
    <t>DQ839391</t>
  </si>
  <si>
    <t>ATGGGTCAAAGTAGCGATGAAGCCAACGCTCCCGTTGCAGGGCAGTTTGCGCTTCCCCTGAGTGCCACCTTTGGCTTAGGGGATCGCGTACGCAAGAAATCTGGTGCCGCTTGGCAGGGTCAAGTCGTCGGTTGGTATTGCACAAAACTCACTCCTGAAGGCTATGCGGTCGAGTCCGAATCCCACCCAGGCTCAGTGCAAATTTATCCTGTGGCTGCACTTGAACGTGTGGCCTAA</t>
  </si>
  <si>
    <t>dfrB3</t>
  </si>
  <si>
    <t>X72585</t>
  </si>
  <si>
    <t>ATGGACCAACACAACAATGGAGTCAGTACTCTAGTTGCTGGCCAGTTTGCGCTCCCATCGCACGCCACGTTTGGCCTGGGAGATCGCGTGCGCAAGAAATCTGGCGCCGCTTGGCAGGGTCAAGTTGTCGGGTGGTACTGCACAAAACTGACCCCTGAAGGCTATGCCGTCGAGTCCGAGTCTCACCCCGGTTCAGTACAGATTTATCCTGTGGCTGCGCTTGAACGCGTGGCCTGA</t>
  </si>
  <si>
    <t>dfrB4</t>
  </si>
  <si>
    <t>FM877484</t>
  </si>
  <si>
    <t>ATGAATGAAGGAAAAAATGAGGTCAGTACTTCAGCTGCTGGCCGGTTCGCATTCCCATCAAACGCCACGTTTGCCTTGGGGGATCGCGTACGCAAGAAGTCTGGCGCTGCTTGGCAGGGGCGCATTGTCGGGTGGTACTGCACAACACTTACCCCTGAAGGCTACGCCGTCGAGTCCGAATCTCACCCAGGCTCAGTCCAGATTTATCCCATGACTGCGCTTGAACGGGTGGCCTGA</t>
  </si>
  <si>
    <t>dfrB5</t>
  </si>
  <si>
    <t>AY943084</t>
  </si>
  <si>
    <t>ATGGACCAAGGCAGAAGTGAAGTCAGTAATCCAGTTGCTGGCCAGTTTGCGTTCCCTTCAAACGCCGCGTTCGGAATGGGAGATCGCGTGCGCAAGAAATCTGGCGCCGCTTGGCAAGGCCAGATTGTCGGGTGGTACTGCACAAAATTGACCCCTGAAGGGTACGCTGTCGAGTCTGAGGCTCACCCTGGCTCGGTACAGATTTATCCTGTTGCGGCACTGGAACGCATCAACTGA</t>
  </si>
  <si>
    <t>dfrB6</t>
  </si>
  <si>
    <t>DQ274503</t>
  </si>
  <si>
    <t>ATGGACCAAGGTAGCAATGAAGTCATTAATCCAGTCGCTGGCCAGTTTGCGTCCCCATCGAACGCCACGTTTGGTATGGGAGATCGCGTGCGCAAGAAATCTGGCGCCGCCTGGCAAGGTCAGATTGTCGGGTGGTACAGCACAAAGTTGACCCCTGAAGGCTACGCTGTCGAGTCTGAGGCTCACCCTGGCTCGGTGCAGATTTATCCTGTTGCCGCGCTTGAACGCGTCAACTGA</t>
  </si>
  <si>
    <t>dfrB7</t>
  </si>
  <si>
    <t>DQ993182</t>
  </si>
  <si>
    <t>ATGGATCAAAGTAGTAAGGAAGTCAGTTCTCCAGCTACTGACCAGTTTGCGCTCCCATTCCGCGCCACGTTTGGCCTGGGAGATCGCGTACGCAAGAAATCTGGCGCCGCTTGGCAGGGTCAAGTTGTCGGCTGGTACAGCACAAAACTAACCCCAGAAGGCTATGCCGTCGAGTCCGAGTCTCATCCGGGCTCTGTACAAATCTATCCTGTTGCCGCGCTTGAACGCGTGGCCTAA</t>
  </si>
  <si>
    <t>dfrB8</t>
  </si>
  <si>
    <t>GU295656</t>
  </si>
  <si>
    <t>ATGGACCAAGGTAGCAATGAAGTCGGTAATCCAGTTGCGGGCCAGTTTTCGTTCCCATCGAACGCCGCGTTTAGTATGGGAGATCGCGTGCGCAAGAAATCGGGCGCCGCTTGGCAAGGTCAGATTGTCGGGTGGTACTGCACAAAGTTGACCCCTGAAGGCTACGCTGTCGAGTCTGAGGCTCACCCTGGCTCGGTACAGATTTATCCTGTTGCGGCGCTTGAACGCATCAACGGAGTTCAAGGTTGA</t>
  </si>
  <si>
    <t>dfrC</t>
  </si>
  <si>
    <t>Z48233</t>
  </si>
  <si>
    <t>ATGACATTATCAATAATTGTCGCTCACGATAAACAAAGAGTCATTGGGTACCAAAATCAATTACCTTGGCACTTACCAAATGATTTAAAGCATGTTAAACAACTGACCACTGGGAATACACTTGTAATGGGACGGAAAACTTTTAATTCTATAGGGAAACCATTGCCAAATAGACGTAACGTCGTACTCACTAACCAAGCTTCATTTCACCATGAAGGGGTAGATGTTATAAACTCTCTTGATGAAATTAAAGAGTTATCTGGTCATGTTTTTATATTTGGAGGACAAACGTTATTCGAGGCAATGATTGACCAGGTAGATGATATGTATATCACAGTAATAGATGGAAAGTTTCAAGGAGACACATTCTTTCCACCATACACATTCGAAAACTGGGAAGTCGAATCTTCAGTAGAAGGTCAACTAGATGAAAAAAATACTATACCGCATACATTCTTACATTTAGTGCGTAGAAAAGGGAAATAG</t>
  </si>
  <si>
    <t>dfrD</t>
  </si>
  <si>
    <t>Z50141</t>
  </si>
  <si>
    <t>TTGAAAATTTCTTTAATTGTTGCGATGGATAAGAAAAGAGTAATCGGCAAGGATAACGACATTCCATGGAGAATTTCTAGTGATTGGGAATATGTAAAAAACACTACAAAAGGACATGCAATCATATTAGGTAGAAAGAACCTTCAATCAATCGGAAGGGCTTTACCTGACAGAAGAAATATTATTTTGACTAGAGATAAAAACTTTAACTTTAAGGATTGTGAAATTGCCCATTCAATAGAAGCTGCATTTAAGTTATGCGAAAATGAAGAAGAGGTTTTCATTTTCGGGGGAGAACAGATATATGTTATGTTCTTGCCTTATGTCGAGAAAATGTACGTTACAAAAATTCATCATGAATTCGAAGGAGATACATTTTTTCCAGTAGTTAATTTTGACGATTGGAAAGAAGTATCTGTTGAAAAAGGAATAAAAGATGAAAAGAATCCTTACGATTATTATTTTCATATATATGAGAGAATTCGTTAA</t>
  </si>
  <si>
    <t>dfrG</t>
  </si>
  <si>
    <t>ATGAAAGTTTCTTTGATTGCTGCGATGGATAAGAATAGAGTGATTGGCAAAGAGAATGACATTCCTTGGAGGATTCCCAAGGACTGGGAATATGTTAAAAATACTACAAAGGGACATCCGATAATATTAGGTAGGAAGAACCTTGAATCAATCGGAAGAGCCTTACCTGACAGAAGAAATATTATTCTGACGAGAGATAAGGGGTTTACCTTTAATGGTTGTGAAATTGTTCATTCAATAGAAGATGTTTTTGAGTTATGTAAAAACGAAGAAGAAATTTTTATTTTCGGAGGAGAACAGATTTATAATTTGTTTTTCCCTTATGTTGAGAAAATGTACATCACAAAAATACATCATGAATTCGAAGGAGATACTTTTTTTCCAGAAGTGAATTATGAGGAATGGAATGAGGTATTTGCCCAAAAAGGGATAAAGAATGATAAAAATCCGTATAACTACTATTTTCATGTATATGAAAGAAAAAACTTATTGAGTTAA</t>
  </si>
  <si>
    <t>dfrK</t>
  </si>
  <si>
    <t>NC_013034</t>
  </si>
  <si>
    <t>ATGAAAGTTTCTTTAATTGCTGCGATGGATAAGAACAGGGTAATAGGTAAAGAGAATGACATACCTTGGAGAATCCCAGAGGATTGGGAGTATGTTAAAAATACTACAAAGGGATATCCAATTATATTAGGAAGGAAGAATCTTGAATCAATCGGAAGAGCATTACCTGGAAGAAGGAATATTATTCTGACAAGAGATAAGGGGTTCAGCTTTAATGGTTGTGAAATCGTCCATTCAATAGAAGATGTTTTTGAGTTATGTAATAGCGAAGAGGAAATTTTCATTTTCGGGGGAGAACAAATTTATAATTTGTTTCTACCATATGTTGAGAAAATGTACATTACAAAAATTCATTACGAATTTGAAGGAGATACATTCTTTCCAGAAGTGAATTATGAAGAGTGGAACGAAGTATCTGTTACACAAGGAATAACAAATGAAAAAAATCCTTATACATATTATTTTCATATTTATGAGCGAAAAGCTTCTTGA</t>
  </si>
  <si>
    <t>fusA</t>
  </si>
  <si>
    <t>AY776250</t>
  </si>
  <si>
    <t>ATGGGAAGAGATTTTTCTTTAAAGAACACTCGTAATATCGGTATCATGGCACACATCGATGCTGGTAAAACGACGACGACTGAACGTATTCTTTATTACACTGGACGTATCCACAAAATTGGTGAAACACATGAAGGTGCTTCACAAATGGACTGGATGGAACAAGAGCAAGACCGTGGTATTACGATCACTTCAGCGGCAACAACTGCTGAATGGAAAAATCACCGTGTAAACATCATCGATACACCTGGACACGTAGACTTCACTGTTGAAGTTGAACGTTCATTACGTGTACTTGATGGTGCGGTAACAGTTCTTGATGCGCAATCAGGTGTAGAACCTCAAACTGAAACAGTTTGGCGCCAAGCAACAACTTACGGTGTACCTCGTATCGTATTTGTAAACAAAATGGACAAAATCGGTGCTAACTTCGATTACGCTGTAAGCACTTTACATGATCGTTTACAAGCAAATGCTGCACCAATTCAATTACCAATCGGTGCTGAAGATGAATTCTCAGCTATCATCGACTTAGTAACAATGAAATGTTTCAAATACAATAATGACTTAGGAACTGAAATTGAAGAAGTTGAAATTCCTGAAGATTATCGTGAGCGCGCTGAAGAAGCACGTGAAGCATTGATTGAAGCTGTTGCTGAAACAAATGAAAGCTTAATGGAAAAAATCTTTGACGAACAAGAAATCACTGTTGATGAGCTTAAAGACGCTATCCGTCAAGCTACAACAGATGTTGAGTTCTACCCAGTACTTTGTGGTACAGCATTCAAAAACAAAGGTGTTCAATTAATGTTAGACGCAGTAATTGACTACCTTCCATCACCTTTAGACGTTAAACCAATCGTTGGTCATCGTGCGGATAACCCTGATGAAGAAGTGATTGCTAAAGCGGATGACGATGCAGAATTTGCTGCATTAGCATTTAAAGTTATGACTGACCCTTATGTTGGTAAATTAACTTTCTTCCGTGTTTACTCTGGTACTTTAACTTCAGGTTCATACGTTAAAAACTCAACTAAAGGTAAACGTGAACGTGTAGGTCGTATTTTACAAATGCACGCAAACTCACGTGAAGAAATCAGCAGCGTATATTCTGGTGATATCGCAGCAGCTGTAGGTCTTAAAGATACTGGTACAGGTGATACACTTTGTGGAGAGAAAAATGACATCATCCTTGAGTCAATGGAATTCCCAGAGCCAGTAATTCACTTATCAGTTGAACCTAAATCAAAAGCTGACCAAGATAAAATGACACAAGCGCTTGTAAAACTTCAAGAAGAAGACCCTACATTCAAAGCGCACACAGATGAAGAAACAGGTCAAGTTATCATTGGTGGTATGGGTGAGCTTCACCTTGACATCATTGTTGACCGTATGAAGAAAGAATTTAATGTAGAAGCAAACGTGGGTGCACCAATGGTATCTTACCGTGAAACATTCAAGACTTCTGCAGCCGTTCAAGGTAAATTCTCTCGTCAATCTGGTGGTCGTGGTCAATATGGTGATGTTCACATTGAATTCACACCAAACGAAACAGGCGCAGGTTTCGAATTCGAAAACGCTATCGTTGGTGGTGTTGTTCCTCGTGAATACATCCCATCAGTTGAACAAGGTCTTAAAGACGCTATGGAAAATGGTGTATTAGCTGGTTATCCATTAATTGATGTTAAAGCTAAATTATTTGATGGCTCATACCATGATGTCGATTCATCTGAAATGGCCTTCAAAATTGCTGCATCATTAGCACTTAAAGAAGCTGCTAAAAAATGTGATCCAGTTATCTTAGAACCGATGATGAAAGTAACTATCGAAATGCCTGAAGAATACATGGGTGACATCATGGGTGACGTTACTGCGCGTCGTGGACGTGTAGATGGTATGGAACCACGTGGTAACGCACAAGTTGTTAATGCTTATGTACCACTTTCAGAAATGTTCGGTTACGCAACTTCATTACGTTCTAACACGCAAGGTCGCGGTACTTACACAATGTACTTCGATCACTATGCAGAAGTACCTAAATCAATTTCTGAAGAAATCATTAAAAAGAACAAAGGTGAATAA</t>
  </si>
  <si>
    <t>fusidic acid</t>
  </si>
  <si>
    <t>fusB</t>
  </si>
  <si>
    <t>JF808725</t>
  </si>
  <si>
    <t>ATGAAAACAATGATTTATCCTCACCAATATAATTATATCAGATCGGTTATTTTAAGATTGAAAAATGTATATAAAACGGTAAATGATAAAGAAACCGTCAAAGTTATTCAATCGGAAACCTATAATGATATTAATGAGATTTTTGGTCATATAGATGACGATATTGAAGAATCTTTAAAAGTATTAATGAACATCAGATTATCAAACAAAGAAATTGAAGCAATACTTAATAAATTTTTAGAATATGTAGTACCTTTTGAACTACCTAGTCCGCAAAAACTTCAGAAAGTATTTAAGAAAGTTAAAAAAATAAAAATACCTCAATTTGAAGAATATGATTTGAAGGTAAGTTCATTTGTAGGATGGAATGAACTTGCATCAAATCGGAAATATATAATATATTACGATGAAAAAAAACAATTAAAAGGACTTTATGGAGAAATTTCTAATCAGGTTGTAAAGGGGTTCTGCACAATTTGTAATAAAGAATCTAATGTTTCATTATTCATGAAAAAGTCAAAAACCAATTCGGATGGTCAATATGTAAAAAAAGGTGACTATATATGTCGAGATAGCATTCATTGTAATAAACAATTAACAGATATTAATCAGTTTTATAATTTTATTGATAAACTAGATTAA</t>
  </si>
  <si>
    <t>vanA</t>
  </si>
  <si>
    <t>VanA-A</t>
  </si>
  <si>
    <t>FJ866609</t>
  </si>
  <si>
    <t>ATGAATAGAATAAAAGTTGCAATACTGTTTGGGGGTTGCTCAGAGGAGCATGACGTATCGTTAAAATCTGCAATAGAGATAGCCGCTAACATTAATAAAGAAAAATACGAGCCGTTATACATTGGAATTACGAAATCTGGTGTATGGAAAATGTGCGAAAAACCTTGCGCGGAATGGGAAAACGACAATTGCTATTCAGCTGTACTCTCGCCGGATAAAAAAATGCACGGATTACTTGTTAAAAAGAACCATGAATATGAAATCAACCATGTTGATGTAGCATTTTCAGCTTTGCATGGCAAGTCAGGTGAAGATGGATCCATACAAGGTCTGTTTGAATTGTCCGGTATCCCTTTTGTAGGCTGCGATATTCAAAGCTCAGCAATTTGTATGGACAAATCGTTGACATACATCGTTGCGAAAAATGCTGGGATAGCTACTCCCGCCTTTTGGGTTATTAATAAAGATGATAGGCCGGTGGCAGCTACGTTTACCTATCCTGTTTTTGTTAAGCCGGCGCGTTCAGGCTCATCCTTCGGTGTGAAAAAAGTCAATAGCGCGGACGAATTGGACTACGCAATTGAATCGGCAAGACAATATGACAGCAAAATCTTAATTGAGCAGGCTGTTTCGGGCTGTGAGGTCGGTTGTGCGGTATTGGGAAACAGTGCCGCGTTAGTTGTTGGCGAGGTGGACCAAATCAGGCTGCAGTACGGAATCTTTCGTATTCATCAGGAAGTCGAGCCGGAAAAAGGCTCTGAAAACGCAGTTATAACCGTTCCCGCAGACCTTTCAGCAGAGGAGCGAGGACGGATACAGGAAACGGCAAAAAAAATATATAAAGCGCTCGGCTGTAGAGGTCTAGCCCGTGTGGATATGTTTTTACAAGATAACGGCCGCATTGTACTGAACGAAGTCAATACTCTGCCCGGTTTCACGTCATACAGTCGTTATCCCCGTATGATGGCCGCTGCAGGTATTGCACTTCCCGAACTGATTGACCGCTTGATCGTATTAGCGTTAAAGGGGTGA</t>
  </si>
  <si>
    <t>glycopeptides</t>
  </si>
  <si>
    <t>VanA-Ao2</t>
  </si>
  <si>
    <t>HQ679900</t>
  </si>
  <si>
    <t>ATGGGTAGGCTGAAAATCGGAATTCTGTTCGGCGGGCTTTCCGAAGAACATCCTATCTCCATCAAATCTGCGCGTGAGGTCCAGAAGCACCTCGACCTCGAGAAGTACGAGCCGTACTACATCGGGATCACCCAGAGCGGTTCCTGGATGCTGTGCGACGGCCCCGCCGAGGACTGGGAGAACGGCGACGTCCGCCCGGCCGTCCTGTCGCCGGACCGCGGTGTGCACGGCCTGCTCGTCCTGGACGAGGGCAAGTACGAGACGATCGCCCTCGACGTGGTGCTGCCGGTGCTGCACGGCAAGTTCGGCGAAGACGGCGCGATGCAGGGCCTGCTGGAGATCTCCGGCATCCCCTACGTCGGCTGCGACCTCCCGAGCTCGGTCATGTGCATCGACAAGTCGCTCACCTATTCGGTCGTCCGCGGCGCGGGGATCGCGACGCCGACCTTCCACATCGTCACGCCGGACAACGACGTCGACCCGGACGCGCTGAACTACCCGGTCTTCGTGAAGCCCGCCCGCTCCGGCTCGTCGTTCGGCGTCAGCAAGGTCTCCTCGAAGGAAGAGCTGCCCGCCGCGCTGGCGGAGGCGCGCCAGTACGACGCGAAGATCCTGATCGAAGAGGCCGTTATCGGCAGTGAGATCGGCTGCTCGATCCTCGGCGACGGCGAGGACCTGTTCGCGGGTGAGGTCGACCGGGTCGCGCTGACCCACGGCTTCTTCAAGATCCACCAGGAGAAGAGCCCCGAGACCGGTTCCGAGAACTCGAGCTTCATCGTCCCCGCCGACATCCCGGACGCCTCGCGTGACCTGGTCCAGGAGACGGCCAAGGTCATCTACCGTGCGCTGGGCTGCAGCGGGCTCGCGCGCGTGGACCTGTTCCTCAAGGAGGACGGCAGTGTCGTGCTCAACGAGGTCAACACCCTGCCCGGCCTGACCTCGTACAGCCGTTACCCGCGGATGATGAACGCCGCCGGCCTCTCGCTCGGCGACGTGATCGACCGCCTGGTGAAGCTGACGCTGGCGGGCGTGACGAATGAGGGATGA</t>
  </si>
  <si>
    <t>VanA-Pt</t>
  </si>
  <si>
    <t>DQ018710</t>
  </si>
  <si>
    <t>ATGAATAGAGTAAAAGTTGCAATCCTGTTTGGGGGTTGCTCGGAGGAGCATGACGTTTCGGTTAAATCTGCAAGAGAGATTGCCGCTAACATTGACAACGAAAAATACGAGCCGTTATACATTGGAATTACGAAATTCGGTGTTTGGAAAATGTGCGAAAAACCGTGCGCGGAATGGGAAAACAGCAATTGCTATTCAGCCGTACTCTCGCCGGATAAAAAAATGCACGGTTTGCTTGTTAAAAAGAACCATGAATATGAAATCCACCACGTTGATGTAGCATTTTCGGTTTTGCACGGCAAGTCGGGTGAAGATGGATCAATACAAGGTCTGTTTGAATTGTCCGGTATCCCCTATGTGGGCTGCGATATTCAAAGCTCCGCGATTTGTATGGACAAATCGCTGACATACACAATTGCGAAAAACGCTGGCATAGCTACTCCTGATTTTTGGGTTATTAATAAAGACGATAAGCCGGCGATAGATGCGTTTACCTATCCTGTTTTTGTTAAGCCGGCGCGTTCAGGCTCATCTTATGGCGTGAAAAAAGTCAATGGCGCAGACGAATTGGACGCCGCAATTGAATCGGCAAGACAATATGACAGCAAAATCTTAATTGAGCAGGCTGTTTTGGGCTGTGAGGTCGGTTGTGCCGTATTGGGAAACAGTTCCGAGTTGATTGTTGGCGAGGTGGACCAAATCAGGCTGCAGCACGGTATCTTTCGTATTCATCAGGAAGCCGAGCCGGAAAAAGGCTCTGAAAACGCAGTTATAACCATTCCCGCAGACCTGTCGGTAGAGGTGCGAGGACGGATACAGGAAACGGCAAAAAAAATATATAAGGCGCTCGGTTGTAGAGGTCTTTCCCGTGTTGATATGTTTTTACAAGATAACGGCAGCATTGTACTTAACGAAGTCAATACCCTGCCTGGTTTCACGTCATACAGCCGTTATCCCCGTATGATGGTCGCTGCAGGTATAACGCTTCCCGAACTGATTGACCGCCTGATCGTATTAGCATTAAAGGGATGA</t>
  </si>
  <si>
    <t>vanB</t>
  </si>
  <si>
    <t>VanB-B</t>
  </si>
  <si>
    <t>AF192329</t>
  </si>
  <si>
    <t>ATGAATAGAATAAAAGTCGCAATCATCTTCGGCGGTTGCTCGGAGGAACATGATGTGTCGGTAAAATCCGCAATAGAAATTGCTGCGAACATTAATACTGAAAAATTCGATCCGCACTACATCGGAATTACAAAAAACGGCGTATGGAAGCTATGCAAGAAGCCATGTACGGAATGGGAAGCCGACAGTCTCCCCGCCATACTCTCCCCGGATAGGAAAACGCATGGGCTGCTTGTCATGAAAGAAAGCGAATACGAAACACGGCGTATTGATGTGGCTTTCCCGGTTTTGCATGGCAAATGCGGGGAGGATGGTGCGATACAGGGTCTGTTTGAATTGTCTGGTATCCCCTATGTAGGCTGCGATATTCAAAGCTCCGCAGCTTGCATGGACAAATCACTGGCCTACATTCTTACAAAAAATGCGGGCATCGCCGTTCCCGAATTTCAAATGATTGATAAAGGTGACAAGCCGGAGGCGGGTGCGCTTACCTACCCTGTCTTTGTGAAGCCGGCACGGTCAGGTTCGTCCTTTGGCGTAACCAAAGTAAACGGTACGGAAGAACTTAACGCTGCGATAGAAGCGGCAGGACAATATGATGGAAAAATCTTAATTGAGCAAGCGATTTCGGGCTGTGAGGTCGGGTGTGCGGTCATGGGGAACGAGGATGATTTGATTGTCGGCGAAGTGGATCAAATCCGGCTGAGCCACGGTATCTTCCGCATCCATCAGGAAAACGAGCCGGAAAAAGGCTCAGAAAATGCGATGATTACAGTTCCCGCAGACATTCCGGTCGAGGAACGAAATCGGGTGCAGGAAACGGCAAAGAAAGTATATCGGGTGCTTGGATGCAGAGGGCTTGCCCGTGTTGATCTTTTTTTGCAGGAGGATGGCGGCATCGTTCTAAATGAGGTCAATACCCTGCCTGGTTTTACATCGTACAGCCGCTACCCACGTATGGTGGCCGCCGCAGGAATCACGCTTCCTGCACTGATTGACAGCCTGATTACATTGGCGTTAAAGAGGTGA</t>
  </si>
  <si>
    <t>VanB-Sc</t>
  </si>
  <si>
    <t>AL939117</t>
  </si>
  <si>
    <t>TTGGCCAGGTTGAAGGTCGGCATCGTATTCGGGGGCTCTTCCGAAGAACACGCCGTTTCCGTCAAGTCCGCCCAGGAGGTCGCACGCAACCTCGACACCGAGAAGTACCAGCCGTTCTTCGTGGGGATCACGAAGGACGGCGCCTGGAGACTCTGCGACGGGCCAGGCCAGGACTGGGAGAACGGCGACTGCCGTCCGGTCGTGCTGTCACCGGACCGGAGCGTGCACGGGCTGCTCGTCCTGGAGCAGGGGCAGTACCGGTCGGTCCGCCTGGACGTCGTCCTTCCCGTCCTGCACGGCACCCTCGGTGAGGACGGTGCGACGCAGGGGCTGCTGGAGCTCTCCGGCATTCCGTACGTGGGCTGCGACGTCCAGAGCTCCGCCCTGTGCATGGACAAATCCCTTGCGTACGTCGTCGCCAGGAGCGCGGGGATCGCCACGCCGGATTTCTGGACCGTGACAGGAGACGAGACCATCGATCCCGGCCGGCTCACGTATCCCGTCTTCGTGAAGCCGGCCCGTTCGGGGTCGTCCTTCGGCGTCAGCAAGGTGTGCCGCCCGGAAGACCTGGCGACCGCGGTGGAGTCCGCCCGGCGGTACGACACGAAGGTGCTGATCGAAGCGGCCGTCGTCGGCAGCGAGGTCGGCTGCGCCATCCTGGGGAACGACCCCGACCTGATCGTGGGCGAGGTGGACCGCATCGCGCTCTCCCACGGATTCTTCCGGATCCACCAGGAGGAGCAGCCCGAGAACGGCTCGGAGAACTCGACGCCGGTCGTTCCCGCCGACATCCCGACGGAGAAGCGGTCGCTCGTCCAGGAGACCGCGAAGGCCGTGTACCGAGCCCTGGGATGCCGGGGGCTGTCCCGCGTGGACATGTTCCTCAAGGAGGACGGGGAAGTCGTCCTCAACGAGGTCAACACCCTGCCCGGCATGACCTCGTACAGCCGTTATCCGAGGATGATGGCGGCCGCGGGGCTGCCACTGTCCGAGGTGATCGACCGGACGCTGTCCCTGGCGTTGACGGGGAAGCTCCGATGA</t>
  </si>
  <si>
    <t>vanC</t>
  </si>
  <si>
    <t>VanC</t>
  </si>
  <si>
    <t>AF162694</t>
  </si>
  <si>
    <t>ATGAAAAAAATTGCCGTTTTATTTGGAGGGAATTCTCCAGAATACTCAGTGTCACTAACCTCAGCAGCAAGTGTGATCCAAGCTATTGACCCGCTGAAATATGAAGTAATGACCATTGGCATCGCACCAACAATGGATTGGTATTGGTATCAAGGAAACCTCGCGAATGTTCGCAATGATACTTGGCTAGAAGATCACAAAAACTGTCACCAGCTGACTTTTTCTAGCCAAGGATTTATATTAGGAGAAAAACGAATCGTCCCTGATGTCCTCTTTCCAGTCTTGCATGGGAAGTATGGCGAGGATGGCTGTATCCAAGGACTGCTTGAACTAATGAACCTGCCTTATGTTGGTTGCCATGTCGCTGCCTCCGCATTATGTATGAACAAATGGCTCTTGCATCAACTTGCTGATACCATGGGAATCGCTAGTGCTCCCACTTTGCTTTTATCCCGCTATGAAAACGATCCTGCCACAATCGATCGTTTTATTCAAGACCATGGATTCCCGATCTTTATCAAGCCGAATGAAGCCGGTTCTTCAAAAGGGATCACAAAAGTAACTGACAAAACAGCGCTCCAATCTGCATTAACGACTGCTTTTGCTTACGGTTCTACTGTGTTGATCCAAAAGGCGATAGCGGGTATTGAAATTGGCTGCGGCATCTTAGGAAATGAGCAATTGACGATTGGTGCTTGTGATGCGATTTCTCTTGTCGACGGTTTTTTTGATTTTGAAGAGAAATACCAATTAATCAGCGCCACGATCACTGTCCCAGCACCATTGCCTCTCGCGCTTGAATCACAGATCAAGGAGCAGGCACAGCTGCTTTATCGAAACTTGGGATTGACGGGTCTGGCTCGAATCGATTTTTTCGTCACCAATCAAGGAGCGATTTATTTAAACGAAATCAACACCATGCCGGGATTTACTGGGCACTCCCGCTACCCAGCTATGATGGCGGAAGTCGGGTTATCCTACGAAATATTAGTAGAGCAATTGATTGCACTGGCAGAGGAGGACAAACGATGA</t>
  </si>
  <si>
    <t>vanD</t>
  </si>
  <si>
    <t>VanD-D</t>
  </si>
  <si>
    <t>AB242319</t>
  </si>
  <si>
    <t>ATGTATAAGCTTAAAATTGCAGTCCTGTTTGGAGGCTGCTCAGAGGAACATGATGTTTCAGTGAAATCTGCGATGGAGGTTGCAGCAAATATAAACAAGGAAAAATACCAGCCGTTTTATATTGGAATCACAAAATCCGGCGCATGGAAACTATGCGATAAGCCCTGCCGGGACTGGGAGAACTATGCGGGATACCCGGCTGTGATTTCTCCGGACAGAAGGATCCATGGCCTGCTGATACAAAAGGACGGCGGATATGAGAGCCAGCCTGTAGACGTGGTGCTTCCGATGATTCATGGAAAATTTGGCGAGGACGGAACCATACAGGGTCTGCTTGAGCTGTCCGGCATTCCTTATGTGGTATGCGACATTCAAAGTTCTGTAATCTGTATGGATAAGTCGCTCGCTTATATGGTTGTGAAAAATGCGGGAATTGAGGTACCTGGGTTTCGAGTTCTACAAAAGGGGGACAGCCTGGAAGCAGAGACGCTCTCGTATCCGGTCTTTGTAAAGCCTGCCCGTTCCGGCTCCTCTTTTGGCGTGAATAAGGTATGCCGGGCAGAGGAACTGCAGGCAGCGGTCACAGAGGCGGGTAAGTATGACAGCAAAATATTGGTTGAGGAGGCCGTTTCCGGGAGTGAGGTAGGATGTGCCATACTGGGAAACGGAAACGATCTCATCACCGGCGAGGTCGATCAGATTGAATTGAAACACGGGTTTTTTAAGATCCATCAGGAAGCACAGCCGGAAAAGGGGTCTGAAAATGCTGTGATTAGAGTTCCAGCCGCCCTGCCGGATGAAGTTAGGGAGCAGATTCAGGAAACGGCGAAGAAGATTTACCGGGTACTTGGCTGCAGAGGTCTGGCCCGCATTGATTTGTTTTTACGGGAGGATGGAAGCATTGTCCTGAATGAAGTGAACACCATGCCTGGATTTACTTCCTATAGCCGTTATCCACGCATGATGACAGCAGCAGGGTTTACGCTTTCTGAAATATTGGACCGCTTGATTGGACTTTCACTTAGGAGGTAA</t>
  </si>
  <si>
    <t>vanE</t>
  </si>
  <si>
    <t>VanE</t>
  </si>
  <si>
    <t>AF155139</t>
  </si>
  <si>
    <t>TTGAATAGATTAAAAATAGCCATCCTGTTTGGGGGCTGTTCAGAGGAACACGATGTGTCGGTAAAATCGGCGAAAGAGATTGCCAATAACATTGACACGGAAAAATATGAGCCGATATACATCGGAATCACCCGATCCGGCGTCTGGAAAATGTGCGAAAAGCCATGCATGGATTGGGACAACGAAAACTGCCGTTCGGCAGTGCTTTCTCCGGACAAAAAAATGCACGGGCTGCTTGTTATGCGGAATAAAGGATATCAAATCCAACGTATAGACGCGGTATTTTCGGTTTTGCACGGCAAATCGGGTGAAGACGGCGCCATACAAGGTTTATTTGAATTGTCCAGCATCCCCTATGTAGGCTGTGATGTTCAAAGTTCGGCGGTGTGTATGGACAAATCCCTGACATACATTGTGGCCCAAAATGCTGGTTTTGGCACTCCTGAATTTTTGATTTTGAATCATGGCGATATACCGGATTCAAATACCTTAACATATCCTGTTTTTGTTAAACCGGCGCGTTCCGGCTCATCTTTCGGCGTGAATAAAGTCAATAACGAGGACGAATTAGACGCCGCCATTGAAACAGCAAGGCAGTATGACAGTAAAGTCCTGATTGAACAAGCTGTTCCAGGCCTTGAAGTTGGCTGTGCCGTGTTGGGAAACGGTACCGACTTAATCGTTGGCGAAGTGGACCAAATTTCACTTTCGCATGGTATCTTTCGTATTCATCAAGAAGATCAACCAGAAAAAGGCTCCGAAAACGCAGTTGTTTTGGTTCCCGCAAACCTGTCGGCAGAGAAACGCATAAAGATACAAGAGACGGCGAAAGCAATTTATAAGGCGCTCGGCTGTAAAGGTCTTTCTCGTGTTGATATGTTTTTGCAGGAAAACGGACGTATTATACTGAATGAAGTCAATACGTTGCCGGGATTCACGGCATACAGCCGTTATCCCCGTATGATGGCTGCCGCGGGGATGACACTGTCCGGGTTAATTGATCATTGCATCACACTGGCACTCAAAGGATGA</t>
  </si>
  <si>
    <t>vanG</t>
  </si>
  <si>
    <t>VanG-G</t>
  </si>
  <si>
    <t>DQ212986</t>
  </si>
  <si>
    <t>ATGCAAAATAAAAAAATAGCAGTTATTTTTGGAGGCAATTCAACAGAGTACGAGGTGTCATTGCAATCGGCATCCGCTGTTTTTGAAAATATCAATACCAATAAATTTGACATAATTCCAATAGGAATTACAAGAAGTGGTGAATGGTATCACTATACGGGAGAAAAGGAGAAAATCCTAAACAATACTTGGTTTGAAGATAGCAAAAATCTATGCCCTGTTGTCGTTTCCCAAAATCGTTCCGTTAAAGGCTTTTTAGAAATTGCTTCAGACAAATACCGTATTATAAAAGTTGATTTGGTATTCCCCGTATTGCATGGCAAAAACGGCGAAGATGGTACTTTGCAGGGCATATTTGAATTGGCAGGAATACCTGTTGTTGGCTGCGATACACTCTCATCAGCTCTTTGTATGGATAAGGACAGGGCACATAAACTCGTTAGCCTTGCGGGTATATCTGTTCCTAAATCGGTAACATTCAAACGCTTTAACGAAGAAGCAGCGATGAAAGAGATTGAAGCGAATTTAACTTATCCGCTGTTTATTAAACCTGTTCGTGCAGGCTCTTCCTTTGGAATAACAAAAGTAATTGAAAAGCAAGAGCTTGATGCTGCCATAGAGTTGGCATTTGAACACGATACAGAAGTCATCGTTGAAGAAACAATAAACGGCTTTGAAGTCGGTTGTGCCGTACTTGGCATAGATGAGCTCATTGTTGGCAGAGTTGATGAAATCGAACTGTCAAGCGGCTTTTTTGATTATACAGAGAAATATACGCTTAAATCTTCAAAGATATATATGCCTGCAAGGATTGATGCCGAAGCAGAAAAACGGATACAAGAAGCGGCTGTAACCATATATAAAGCTCTGGGCTGTTCGGGTTTTTCCAGAGTGGATATGTTTTATACACCGTCTGGCGAAATTGTATTTAATGAGGTAAACACAATACCAGGCTTTACCTCGCACAGTCGCTATCCAAATATGATGAAAGGCATTGGTCTATCGTTCTCCCAAATGTTGGATAAGCTGATAGGTCTGTATGTGGAATGA</t>
  </si>
  <si>
    <t>vanH</t>
  </si>
  <si>
    <t>VanH-A</t>
  </si>
  <si>
    <t>ATGAATAACATCGGCATTACTGTTTATGGATGTGAGCAGGATGAGGCAGATGCATTCCATGCTCTTTCGCCTCGCTTTGGCGTTATGGCAACGATAATTAACGCCAACGTGTCGGAATCCAACGCCAAATCCGCGCCTTTCAATCAATGTATCAGTGTGGGACATAAATCAGAGATTTCCGCCTCTATTCTTCTTGCGCTGAAGAGAGCCGGTGTGAAATATATTTCTACCCGAAGCATCGGCTGCAATCATATAGATACAACTGCTGCTAAGAGAATGGGCATCACTGTCGACAATGTGGCGTACTCGCCGGATAGCGTTGCCGATTATACTATGATGCTAATTCTTATGGCAGTACGCAACGTAAAATCGATTGTGCGCTCTGTGGAAAAACATGATTTCAGGTTGGACAGCGACCGTGGCAAGGTACTCAGCGACATGACAGTTGGTGTGGTGGGAACGGGCCAGATAGGCAAAGCGGTTATTGAGCGGCTGCGAGGATTTGGATGTAAAGTGTTGGCTTATAGTCGCAGCCGAAGTATAGAGGTAAACTATGTACCGTTTGATGAGTTGCTGCAAAATAGCGATATCGTTACGCTTCATGTGCCGCTCAATACGGATACGCACTATATTATCAGCCACGAACAAATACAGAGAATGAAGCAAGGAGCATTTCTTATCAATACTGGGCGCGGTCCACTTGTAGATACCTATGAGTTGGTTAAAGCATTAGAAAACGGGAAACTGGGCGGTGCCGCATTGGATGTATTGGAAGGAGAGGAAGAGTTTTTCTACTCTGATTGCACCCAAAAACCAATTGATAATCAATTTTTACTTAAACTTCAAAGAATGCCTAACGTGATAATCACACCGCATACGGCCTATTATACCGAGCAAGCGTTGCGTGATACCGTTGAAAAAACCATTAAAAACTGTTTGGATTTTGAAAGGAGACAGGAGCATGAATAG</t>
  </si>
  <si>
    <t>VanH-Ao1</t>
  </si>
  <si>
    <t>AF060799</t>
  </si>
  <si>
    <t>ATGACCTACAGCGAACCAGCGCGATCAGCTGCCCCCCGCACCGGATCGCCGGCGTCCGCCTCCTCCTCGGCCGTCTTGGCGAGGGGAATCACGATTTATGGTTGCGGATCGGACGAGGCCGCCTTGTTCCGGGAGATGGCTCCTCGTTTCGGCGTAATGCCGAACATTGTGGACGAGCCGGTATCCGAGGCGAATATCGGGCTGGTCTCCGGAAATCGATGCATCAGTATCGGTCACAAGACCAAGGTCACGAATTCCATTCTTCTCGCCCTCGCCGAAGCGGGCGTGGAATACATCTCCACCAGGAGCATCGGCTTCAACCACATCGATGTGGAATACGCGGCGAGCGTCGGTATCACCGTGGGCAATGTCGCCTACTCGCCCGACAGCGTCGCCGACTTCACGCTGATGCTGATGCTGATGGCGGTGCGCGACGCCAAGTCCATCATCCGCCGCACCGAGGTGCACGACTACCGGCTGAACGAGGTGCGCGGGAAAGAGCTGCGCGATCTGACCGTCGGAGTGGTCGGAACAGGGCGGATCGGGGTCGCGGTGCTGGACCGGCTGCGTGGTTTCGGCTGCCGGGTGCTGGCCTACGACACGCTGCTGACCGCCTCGGCCGATTACGTTCCGCTCGACGAATTGCTCCAGCAGAGCGACATCGTGACGCTCCATGTGCCGCTCAACAACGATACCTATCATCTTCTCGACCGGAAGAACATCGAGCGGATGAAGGACGGCGCGTACATCATCAACACCGGACGTGGCCCGCTCATCGAAACCGAAGCCCTCATTTCGGCACTGGAAGACGGCAAACTGGGCGGAGCGGCATTGGACGTCGTCGAAGGAGAGGAAGGCATCTTCTACGCCGACTGCCGGAACAAGCCGCTCGAGAGCGAAACGTTGCTGCGGCTGGAAAAGCTGCCGAACGTGCTCATCAGTCCGCATACCGCCTATTACACGGACCACGCACTGAGTGACACTGTTGAAAACTCCATCATCAATTGTCTCCAATTCCGAAAGCGGGAAGTAGTATGGGTAGGCTGA</t>
  </si>
  <si>
    <t>VanH-Ao2</t>
  </si>
  <si>
    <t>ATGACCTACAGCGAACCAGCGCGATCAGCTGCCCCCCGCACCGGATCGCCGGCGTCCGCCTCCTCCTCGGCCGTCTTGGCGAGGGGAATCACGATTTATGGTTGCGGATCGGACGAGGCCGCCTTGTTCCGGGAGATGGCTCCTCGTTTCGGCGTAATGCCGACCATTGTGGACGAGCCGGTATCCGAGGCGAATATCGGGCTGGTCTCCGGAAATCGATGCATCAGTATCGGTCACAAGACCAAGGTCACGAATTCCATTCTTCTCGCCCTCGCCGAAGCGGGCGTGGAATACATCTCCACCAGGAGCATCGGCTTCAACCACATCGATGTGGAATACGCGGCGAGCGTCGGTATCACCGTGGGCAATGTCGCCTACTCGCCCGACAGCGTCGCCGACTTCACGCTGATGCTGATGCTGATGGCGGTGCGCGACGCCAAGTCCATCATCCGCCGCACCGAGGTGCACGACTACCGGCTGAACGAGGTGCGCGGGAAAGAGCTGCGCGATCTGACCGTCGGAGTGGTCGGAACAGGGCGGATCGGGGTCGCGGTGCTGGACCGGCTGCGTGGTTTCGGCTGCCGGGTGCTGGCCTACGACACGCTGCTGACCGCCTCGGCCGATTACGTTCCGCTCGACGAATTGCTCCAGCAGAGCGACATCGTGACGCTCCATGTGCCGCTCAACAACGATACCTATCATCTTCTCGACCGGAAGAACATCGAGCGGATGAAGGACGGCGCGTACATCATCAACACCGGACGTGGCCCGCTCATCGAAACCGAAGCCCTCATTTCGGCACTGGAAGACGGCAAACTGGGCGGAGCGGCATTGGACGTCGTCGAAGGAGAGGAAGGCATCTTCTACGCCGACTGCCGGAACAAGCCGCTCGAGAGCGAAACGTTGCTGCGGCTGGAAAAGCTGCCGAACGTGCTCATCAGTCCGCATACCGCCTATTACACGGACCACGCACTGAGTGACACTGTTGAAAACTCCATCATCAATTGTCTCCAATTCGAAAGCGGGAAGTAG</t>
  </si>
  <si>
    <t>VanH-B</t>
  </si>
  <si>
    <t>ATGAGAAAAAGTATGGGCATTACTGTTTTTGGATGCGAACAGGATGAGGCAAATGCTTTCCGCGCTTTATCGCCAGATTTTCATATTATCCCTACGCTGATTAGCGATGCGATATCGGCAGACAACGCAAAATTGGCCGCTGGCAATCAATGCGTTAGCGAAGGCCATAAGTCCGAGGTTTCCGAGGCGACAATTCTTGCGCTGAGAAAGGTCGGGGTAAAATACATTTCTACCCGCAGCATCGGCTGCGATCACATTGATACGACTGCCGCCGAGAGAATGGGAATCTCGGTTGGCACGGTTGCGTATTCGCCGGACAGCGTTGCGGATTATGCTTTGATGCTGATGCTGATGGCCATACGGGGTGCAAAACCCACCATGCACGCCGTGGCGCAACAAGATTTCAGATTGGATCGTATCCGGGGGAAAGAACTGGGGGATATGACTGTGCGAGTTATTGGAACCGGCCATATCGGGCAAGCGGTCGTCAAAAGGCTGCGGGGATTTGGATGCCATGTGCTGGCCTATGATAACAGCCGAAAAATGGATGCAGATTATGTCCAGCTTGATGAGCTTCTAAAAAACAGCGGTATTGTTACGCTCCATGTGCCGCTTTGTGCGGATACCCGCCATCTGATCGGTCAGAAGCAAATTGGAGAGATGAAGCAAGGCGCATTTTTAATCAACACCGGGCGCGGAGCGCTTGTCGATACCGGGGCGCTGGTGGAGGCGTTGGAAAGCGGAAAGCTGGGTGGTGCGGCACTGGATGTGTTGGAGGGCGAGGATCAGTTTGTTTATACCGATTGCTCGCAGAAAGTGCTTGACCATCCCTTTTTGTCGCAGCTTTTAAGGATGCCGAATGTGATCATCACACCCCATACGGCGTACTACACTGAGCGTGTGCTGCAGGATACTACAGAAAAAACAATCAGGAATTGTCTCAATTTTGAAAGGAGTTTACAGCATGAATAG</t>
  </si>
  <si>
    <t>VanH-D</t>
  </si>
  <si>
    <t>ATGCAGGAAAAAATAGATATTACGGTTTTTGGGTGTGAGCGGGATGAAGCGGCGGTATTCCGTAAACTTTCATCTGAGTATGGCGTCACAGTTTCGCTCATCGAAGATGTCGTATCAGAGCACAATGCAAAATTAGCGGACGGATGCCAGTGTGTCAGCGTAAGCCATAAGGCGGAGCTGTCGGAGCAGCTTCTCCTTGCGCTGAAACACGCAGGAGTGAAATACATCAGTACCCGGAGCATTGGATTCAACCATATTGATATACAGGCTGCAGGTCAGTTGGGTATGGCTGTTGGCACAGTGGCATACTCACCGGGAAGCGTGGCCGATTATACCGTCATGCTGATGCTCATGCTGCTGCGCGGCACAAAGTCGGTTCTACGAGGAACCCAGAAGCAGAATTATTGTCTGAATGACTGCCGTGGAAAAGAACTGCAGGATTTGACGGTTGGCGTCCTGGGAACCGGACGAATCGGACAGGCAGTCATGGAACGCCTGGAGGGATTCGGCTGCAAGGTGTTGGCCTATGACCGAACTCACAAAGCCGGAGCAAATTATGTTTCGTTTTGTGAATTATTGAAGAGCAGCGACATTGTTACGCTGCATGTGCCTCTGGCAGAGGATACCCGCCATATGATTGGGCGCGAGCAGCTAGAGATGATGAAGAGGGAGGCACTTCTGATCAACACGGCACGGGGGGCTTTAGTGGATACGGCTGCACTGGTTGCTGCGCTGAAAGAACAAAAAATCGGCGGAGCCGCCTTAGATGTCCTGGAAGGGGAAGAAGGCATCTTTTACCATGAATGCACACAAAAAACGATAGGGCATCCTTACCTCTCCGTTTTGCAGAAAATGCCCAATGTCATTGTTACGCCGCATACGGCCTATCATACGGATCGGGTACTGGTCGATACCGTGAGCAATACCATCCGAAATTGTCTGAATTTTGAAAGGAGTCTTGGAAATGTATAA</t>
  </si>
  <si>
    <t>VanH-M</t>
  </si>
  <si>
    <t>FJ349556</t>
  </si>
  <si>
    <t>ATGGTCTTAGTAATGAAAGATATCGGCATTACCATTTATGGATCTGAGCAGGATGAGGCTGATGTGTTCCAGGAAATTTCATCTCGATTTGGCGTTACACCTACCATTGTAAGCTCTCCTATATCAGAAACCAACGTAATGTTAGCCCCTAAAAATAAGTGTATCAGCGTGGGGCACAAGTCTGAGATTCACAAATCTATCCTTATTGCATTGAAGGAATCCGGCGTCAAATATATCTCTACTCGAAGTATTGGTTACAATCATATAGATATGAAGGCAGCGGAAAAAATGGGTATTGCTGTCGAGAACGTCACTTATTCACCAGATAGTGTTGCCGATTATACATTGATGCTGATACTTATGGCAATACGCCATACGAAATCTACTTTGTGCTCTATGGAAAAACATGATTTCAGACTGAACAGCGTCCGTGGTAAAGTACTGCGTGACCTGACAGTAGGTGTACTGGGAACCGGTCATATAGGCAAAGCGGTTATTGAGCGACTACAGGGGTTTGGAGGTCACGTGTTGGCGTACGGCAACAACAAAGAGGCGACGGCAAATTATGTATCCTTCAATGAATTACTGCAAAAAAGTGACATTCTAACCATTCATGTACCCCTTAGCGATGACACATACCATATGATCGGTCACGAACAGATTAAAGCAATGAAACAGGGCGCCTTTCTTATTAATACTGCTCGAGGTGGACTTATAGATACCGAAGTTCTGGTTAAAGCACTGGAGGACGGAAAACTGGGGGGCGCCGCATTAGATGTATTAGAGGGAGAAGAAGGGCTTTTCTACTTTGATTGCACCCAAAAGCCAATTAACAATCAATTTTTGCTGAAACTTCAAAGGATGCCAAATGTGACAATCACACCGCATACGGCTTACTATAGCGAAAAAACGTTACGTGATACTGTTGAAAAAACAGTCAAGAACTGTTTGGAATTTGAGAGGAGAGAGACACATGAATAG</t>
  </si>
  <si>
    <t>VanH-Pt</t>
  </si>
  <si>
    <t>ATGAAAAACATCGGCATTACCGTTTATGGATGCGAGCAGGATGAGGCAGATGCATTCCGTGCCCTTTCGCCGCGCTTTGGCATTATGCCCACGATAATTAACGCCGCCGTGTCAGAAGCCAACGCCATATCAGCCCCCTGCAATCAATGTATCAGCGTGGGACACAAATCCGAGGTTTCCGCGTCTATTCTTCTTGCGCTGAAGAGAGCCGGCGTGAAATATATCTCTACCCGAAGCATCGGCTGCAATCATATAGATACAACTGCCGCTAAGAGAATGGGCATCGCTGTCGGCAATGTGGCGTATTCGCCGGATAGCGTTGCCGATTATACCATGATGCTGATGCTTATGGCAGTACGCAACGCCAAATCTATTGTGCGCTCTGTGGAAAAACATGATTTCAGGCTGGACAGTGTCCGTGGCAAGGTACTGCGCGACATGACAGTCGGCGTGGTGGGAACCGGCCATATAGGCAAAGCGGTTATTGAGCGGCTGCGGGGATTTGGATGTCATGTGCTGGCTTATGATCGCAGCCAAAAAATAGAGGCAAACTATGTTCCGTTTGATGCGTTGTTGCAAAATAGCGATATCGTTACGCTTCATGTGCCGCTCAATGCGGATACGCGCCATATCATCGGCCACGAACAAATAAAGAGAATGAAGCAAGGCGCGTTTATTATCAATACTGGGCGCGGTCCACTTGTAGATACCGATGCGCTGGTTAAAGCATTAGAAAACGGAAAACTGGGCGGTGCCGCATTGGATGTATTGGAGGGAGAGGAAGAGTTTTTCTACTCTGATTGCTCACAAAAACCAATTGATAATCAATTTTTACTGAAACTTCAAAGAATGCCGAACGTGATAATCACGCCGCATACGGCTTACTATACCGAACAGGCGTTGCGTGATACCGTTGAAAAAACAATTAAAAACTGTTTGGATTTTGAAAGGAGCCAGGAGCATGAATAG</t>
  </si>
  <si>
    <t>VanH-Pt2</t>
  </si>
  <si>
    <t>AY926880</t>
  </si>
  <si>
    <t>ATGAATAACATCGGCATTACTGTTTATGGATGTGAGCAGGATGAGGCAGATGCATTCTGTGCCCTTTCGCCGCGTTTTGGCGTTATGCCCTCGATAATTAACGCCAACGTGTCGGAATCCAACGCCAAATCCGCGCCTTTCAATCAATGTATCAGCGTGGGACATAAATCAGAGGTGTCCGCGTCTATTCTTCTTGCGCTGAAGAGAGCCGGTGTGAAATATATCTCCACCCGAAGCATCGGCTGCAATCATATAGATACAACTGCCGCTAAGAGAATGGGCATCACTGTCGGCAATGTGGCGTATTCGCCGGATAGCGTTGCCGATTATACCATGATGCTGATGCTTATGGCAGTACGCAACGCTAAATCTATTGTCCGCTCTGTGGAAAAACATGATTTCAGGTTGGACAGTGTCCGTGGCAAGGTACTGAGCGACATGACAGTCGGCGTGGTGGGAACGGGCCATATAGGCAAAGCAGTTATTGAGCGGTTGCGGGGATTTGGATGTAAAGTGCTGGCTTATAGTCGCAGCCAAAGTATAGAGGCAAACTATGTTCCGTTTGATGAGTTGTTGCAAAATAGCGATATCGTTACGCTTCATGTGCCGCTCAATGCGGATACGCGCCATATCATCAGCCACGAACAAATACAGAGAATGAAGCAAGGCGCGTTTATTATCAATACTGGCCGCGGTCCACTTGTATATACCAATGAGCTGGTCAAAGCATTAGAAAACGGAAAACTGGGCGGTGCCGCATTGGATGTATTGGAAGGAGAGGAAGAGTTTTTCTACTCTGATTGCTCACAAAAACCAATTGATAATCAATTTTTACTGAAACTTCAAAGAATGCCGAACGTGATAATCACGCCGCATACGGCTTTTTATACCGAACAGGCGTTGCGTGATACCGTTGAAAAAACCAATATAAACTGTTTGGATTTTGAAAGGAGCCAGGAGCATGAATAG</t>
  </si>
  <si>
    <t>VanH-Sc</t>
  </si>
  <si>
    <t>ATGACCTTCTCCTCGACCTCCTCGGCCCCTCCACCGTCACCGCTCCTCCCGGCAACGAGAATCACGGTTTACGGCTGCGGGCGGGACGAGGCCGCCTTGTTCCGCCGGACGGCACCCCGTTTCGGCGTCGAGGCGACTCTCACGGAGGCCGCCGTATCCGAAGAGAACGCCGAGATGGCGGCCGGAAACCAATGCATCAGCATTGACCACAAGACCCCGGTCACACCTGCCACTCTCCGCGCTCTCCACCGGGCCGGCGTGACGTACATATCCACCCGGAGTATCGGTTACAACCACATCGATGTGACATACGCGGCCGGCGTGGGGATATCCGTCGAGAACGTCACCTACTCCCCCGCCGGCGTGGCCGACTACACCCTGATGCTCATGCTGATGGCGGTGCGCAACGCGAAATCCACCGTCCGCCGCGCGGAGCTGCACGACTACCGGCTGAACGAGATACGCGGTAAGGAGCTGCGCGACCTGACCGTCGGAGTGATCGGGACGGGGCGTATCGGTGCGGCGGTCGTGGACAGGCTGCGGGGTTTTGGCTCCCGGGTACTGGCCTACGGAAAACGGCCCACCATCGCGGCAGATTACGTCTCTCTCGACGAGTTGCTGCGGTCGAGCGACATCGTGTCGCTGCACGTACCGCTGACCCCGGACACGCATCACCTTCTCGATCAAAGCCGTATCCGGCGGATGAAAAGTGGCGCTTTCGTCATCAACACCGGACGCGGCCCGCTCATCGACACCGAAGCGCTGGTACCGGCGTTGGAGAGCGGCAGGTTGAGCGGTGCGGCGCTGGATGTCATCGAGGGCGAGGAAGGGATCTTCTACGCCGACTGCAGAAACAGAACCATCGAAAGCACGTGGCTCCCGCGGCTGCAGAAAATGCCGAACGTACTCATCAGCCCGCACACCGCCTATTACACCGACCACGCCCTGATGGACACGGTCGAGAACTCCATCATCAACTGCCTTAATTTCGGAAGCAGGAAACAGCATGGCTGA</t>
  </si>
  <si>
    <t>vanL</t>
  </si>
  <si>
    <t>VanL-L</t>
  </si>
  <si>
    <t>EU250284</t>
  </si>
  <si>
    <t>ATGATGAAATTGAAAAAGATAGCCATAATATTCGGAGGTCAATCTTCGGAATATGAAGTCTCACTTAAATCAACAGTAAGTGTACTAGAAACTCTATCAACTTGTAATTTTGAAATTATAAAAATAGGAATTGATTTAGGCGGAAAGTGGTATCTCACCACAAGCAACAACAAAGATATTGAATATGATGTTTGGCAAACTGATCCTTCATTACAAGAAATAATCCCATGTTTCAATAATCGAGGCTTTTATAACAAAACTACAAATAAATATTTCAGACCAGATGTACTCTTTCCAATTCTTCATGGGGGGACTGGAGAAGATGGAACCCTCCAAGGTGTATTTGAATTAATGAATATTCCTTACGTTGGATGTGGGGTGACGCCTTCGGCTATTTGTATGGACAAATACTTATTGCATGAGTTTGCTCAGAGTGTGGGTGTAAAAAGTGCCCCTACGCTCATAATTCGCACTAGAAACTGCAAAGATGAAATTGACAAGTTCATAGAAAAAAATGACTTCCCTATTTTTGTAAAGCCTAACGAAGCGGGCTCATCAAAAGGAATAAACAAAGTAAATGAGCCAGATAAGCTAGAGGATGCTTTAACAGAAGCGTTTAAGTATAGTAAAAGTGTTATCATTCAGAAAGCTATAATTGGAAGAGAAATTGGCTGTGCTGTCTTAGGTAATGAAAAACTCCTAGTAGGAGAATGTGATGAAGTTTCCCTTAATAGCGATTTTTTTGATTATACCGAGAAATACCAAATGATCTCAGCAAAGGTAAATATACCTGCTTCTATATCTGTAGAATTTTCTAATGAAATGAAGAAACAAGCTCAGCTGTTATATAGGTTACTAGGCTGTTCAGGACTAGCACGAATTGATTTCTTCTTATCAGATAATAACGAAATACTATTAAACGAAATTAATACTTTGCCTGGTTTTACTGAGCATTCCAGATATCCCAAAATGATGGAAGCTGTAGGTGTTACCTATAAAGAGATTATCACGAAGTTAATCAATTTAGCGGAGGAAAAATATTATGGATAA</t>
  </si>
  <si>
    <t>vanM</t>
  </si>
  <si>
    <t>VanM-M</t>
  </si>
  <si>
    <t>ATGAATAGATTGAAAATAGCCATCCTGTTTGGGGGTTGCTCAGAAGAGCATAATGTATCGGTAAAATCAGCGGCAGAGATTGCCAACAACATTGATATAGGAAAATATGAACCAATATACATCGGAATAACCCAATCTGGCGTTTGGAAAACATGCGAAAAACCATGTATAGATTGGGATAATGAACACTGTCGCTCGGCAGTACTTTCTCCGGATAAAAAAATGCATGGGTTGCTTATTATGCAAGATAAAGGATATCAAATACAGCGTATAGATGTAGTCTTTTCAGTGTTGCACGGAAAATCGGGTGAAGACGGCGCCATACAAGGATTATTTGAATTGTCTGGTATACCTTATGTAGGCTGTGATATTCAAAGTTCGGCGGTTTGTATGGACAAATCACTGGCATATATTATTGCGAAAAACGCTGGCATAGCTACTCCTGAATTTCAGGTCATTTATAAAGACGATAAGCCAGCGGCAGATTCGTTTACCTATCCCGTTTTTGTTAAGCCAGCACGTTCAGGTTCCTCCTATGGTGTGAATAAAGTTAATAGTGCGGATGAATTGGACTCCGCAATTGACTTGGCAAGACAATATGACAGCAAAATCCTAATTGAGCAGGGTGTTTTAGGTTATGAGGTCGGTTGTGCCGTATTGGGAAACAGTTTCGACTTGATTGTTGGTGAAGTGGATCAAATCAGACTGCAACACGGTATTTTTCGTATTCATCAGGAAGCCGAGCCGGAAAAAGGTTCTGAAAACGCAACTATAACCGTTCCCGCAGAACTATCGGCAGAGGAGCGAGAACGGATAAAAGAAGCGGCAAAAAATATATATAAGGCGCTCGGGTGTAGAGGTCTTTCTCGTGTTGATATGTTTTTACAAGATAACGGCCGCATTGTACTAAATGAAGTCAATACCATGCCTGGTTTCACGTCATACAGCCGTTATCCACGTATGATGGTCTCAGCAGGTATAACAATTCCCGAACTGATTGACCATCTGATTGTATTAGCTGTAAAGGAGTGA</t>
  </si>
  <si>
    <t>vanR</t>
  </si>
  <si>
    <t>VanR-A</t>
  </si>
  <si>
    <t>ATGAGCGATAAAATACTTATTGTGGATGATGAACATGAAATTGCCGATTTGGTTGAATTATACTTAAAAAACGAGAATTATACGGTTTTCAAATACTATACCGCCAAAGAAGCATTGGAATGTATAGACAAGTCTGAGATTGACCTTGCCATATTGGACATCATGCTTCCCGGCACAAGCGGCCTTACTATCTGTCAAAAAATAAGGGACAAGCACACCTATCCGATTATCATGCTGACCGGGAAAGATACAGAGGTAGATAAAATTACAGGGTTAACAATCGGCGCGGATGATTATATAACGAAGCCCTTTCGCCCACTGGAGTTAATTGCTCGGGTAAAGGCCCAGTTGCGCCGATACAAAAAATTCAGTGGAGTAAAGGAGCAGAACGAAAATGTTATCGTCCACTCCGGCCTTGTCATTAATGTTAACACCCATGAGTGTTATCTGAACGAGAAGCAGTTATCCCTTACTCCCACCGAGTTTTCAATACTGCGAATCCTCTGTGAAAACAAGGGGAATGTGGTTAGCTCCGAGCTGCTATTTCATGAGATATGGGGCGACGAATATTTCAGCAAGAGCAACAACACCATCACCGTGCATATCCGGCATTTGCGCGAAAAAATGAACGACACCATTGATAATCCGAAATATATAAAAACGGTATGGGGGGTTGGTTATAAAATTGAAAAATAA</t>
  </si>
  <si>
    <t>VanR-B</t>
  </si>
  <si>
    <t>ATGTCGATACGAATTCTACTTGTCGAGGATGATGATCATATCTGTAATACAGTAAGGGGGTTTCTGGCTGAGGCAGGATATCAGGTGGATGCCTGCACAGATGGAAATGAGGCATACACCAAGTTTTACGAAAACACCTATCAACTGGTTATTCTTGATATTATGCTGCCCGGTATGAACGGGCATGAACTTTTGCGTGAATTTCGTGCGAAAAATGATACTCCCATTCTGATGATGACAGCCCTGTCGGATGACGAAAACCAAATCCGGGCGTTTGATGCAGAGGCAGACGACTATGTAACAAAGCCATTCAAGATGCAGATTTTACTAAAGCGGGTGGAAGCCCTGTTACGGCGCAGCGGTGCGCTGGCAAAGGAAATCCGTGTCGGCAGGCTGACACTTCTGCCGGAGGATTTCACGGTACTTTGTGACGGTACAGAGCTGCCCCTGACACGAAAAGAATTTGAAATCCTTTTGCTGCTGGTGCAGAACAAAGGCAGAACCTTAACGCATGAAATCATTTTGTCACGTATATGGGGATATGACTTTGAGGGTGATGGCAGCACAGTCCACACTCATATCAAAAATTTGCGGGCCAAGCTGCCGGAAAATATCATCAAAACCATTCGCGGTGTAGGATACCGATTGGAGGAATCATTATAA</t>
  </si>
  <si>
    <t>VanR-C</t>
  </si>
  <si>
    <t>DQ022190</t>
  </si>
  <si>
    <t>ATGTCAGAAAAAATAGTCGTTGTTGATGATGAAAAAGAAATTGCGGACTTAGTCACGACCTTTTTGCAAAACGAAGGATTTAGTGTGCAGCCGTTTTATGATGGTACTAGTGCCATCGCCTATATTGAAAAAGAAGCCATTGATTTGGCCGTTTTAGATGTCATGTTGCCGGACATTGATGGTTTTCAACTGTTACAGCAGATCCGCAAGACCCATTTTTTCCCAGTGTTGATGCTGACTGCCAAGGGAGAGGATCTAGACAAAATCACTGGATTGAGTTTGGGAGCGGATGACTATGTCACCAAACCTTTTAATCCTTTAGAAGTTGTGGCTCGGGTAAAAACCCAATTGCGGCGCTACCAGCGATACAATCATTCCACTGCTTCTCCAACAGTAGAAGAATATGAAAAAGACGGCTTGATACTCAAAATCAACAGTCATCAATGCATTCTCTACGGCAAAGAAGTTTTCCTGACTCCCATTGAGTTCAAAATATTGCTTTATTTATTTGAGCACCAAGGATCCGTCGTCTCTTCCGAAACACTTTTCGAAGCGGTTTGGAAAGAAAAATATTTAGATAACAATAATACTGTCATGGCACACATTGCTCGTTTAAGAGAAAAATTGCATGAAGAACCTCGTAAACCTAAATTAATCAAAACCGTATGGGGGGTCGGCTATATCATTGAAAAATAG</t>
  </si>
  <si>
    <t>VanR-D</t>
  </si>
  <si>
    <t>ATGAATGAAAAAATCTTAGTGGTTGACGATGAAAAAGAGTTGGCCGACTTAGTTGAAGTGTACCTGAAAAACGATGGATATACCGTTTATAAATTTTATAATGGCAGGGACGCATTAAATTGCATTGAATCCGTGGAACTGGATTTAGCCATACTGGATATCATGCTCCCGGATATTGACGGTTTTCAAATCTGCCAGAAAATCCGGGAGAAGTTCTACTTCCCTGTTATCATGCTGACAGCGAAAGTAGAAGATGGGGATAAAATCATGGGGCTGTCCGTTGCAGATGATTATATTACGAAGCCGTTTAATCCGCTGGAAGTGGTTGCGAGGGTAAAGGCACAGCTAAGGCAGTACATGCGGTACAAGCAGCCCTGCATAAAGCAGGAGGCTGAACGCACGGAATACGATATCCGGGGGATGACAATCAGCAAGAGCAGCCATAAGTGTATCTTGTTTGGAAAGGAAATTCAACTGACACCAACGGAATTTTCGATCCTTTGGTATCTGTGCGAGCGTCAGGGAACGGTAGTTTCTACGGAGGAATTATTCGAGGCAGTATGGGGCGAGCGGTATTTTGACAGCAATAATACCGTGATGGCGCATATTGGGCGTCTCAGAGAGAAAATGAAGGAACCGTCAAGAAACCCGAAGTTCATAAAAACCGTGTGGGGAGTTGGATATACCATTGAAAAATAA</t>
  </si>
  <si>
    <t>VanR-G</t>
  </si>
  <si>
    <t>ATGAATGAAAAGATTTTAATTGTTGATGATGAAAAAGAGATAGCAGATTTAATTGAGCTTTATCTGAAAAATGACGGTTATAAAGTGTATAAATTTTACAATGGTATAGACGCATTAAAATGTGTGGAATCAGAAAAAATGGATTTGGCAATTTTAGATGTTATGCTTCCTGATGTCGATGGTTTCCATATCTGTCAAAAGATTCGGGAACGATATTTTTATCCAATTATTATGCTGACGGCAAAGGTAGAAGATGCTGATAAGATTATGGGGCTGACGATTGGAGCGGATGATTATATTACAAAGCCATTTAATCCACTAGAGGTTGCTGCAAGGGTCAAGACACAGCTTCGCCGTTATGTATGTTACAATAATGCCGCAGATATAGAAAAAGAAAATGTATTGGTTACGGAATATGATATTAACGGACTTGTCATTAATAAGAATACTCATAAATGCACACTGTATGGAAAGGCAGTCACATTAACCCCGATAGAATTTTCTGTTCTTTGGTATTTGTGTGAAAATAGGGGAAAAGTGATTTCTTCAGAGGAACTTTTTGAAAATGTCTGGGGCGAGAAATTCCTTGATAATAATAATACAGTTATGGCTCATATCGGGAGGTTACGGGAAAAATTGAAAGAACCTGCCAGAAATCCGAAATTTATAAAAACCGTATGGGGAGTGGGATATACCATTGAAGAATGA</t>
  </si>
  <si>
    <t>VanR-L</t>
  </si>
  <si>
    <t>ATGACGGATAGAATAGTTGTTGTGGATGATGAACAAGAGATAGCCAATTTGATTACAACTTTTTTAGAAAATGAAGGGTTTCAAGTAACAACCTTTTATAAAGGAGAAGATTTTTTGACTTATATAGCTAGAGAGTCAATTTCTTTAGCTATATTAGATGTCATGCTACCTGATATTGATGGGTTTCGAATCTTGCAAGAAATTAGAAAGAATTTTTATTTTCCGGTATTAATGCTTACAGCTAAGGAAGAAAATATGGACAAGATTATGGGACTAACCTTGGGAGCGGATGATTATATTACTAAACCATTTAACCCAATAGAAGTAGTTGCCCGGGTAAAAACACAACTAAGACGAGTCCAAAAGTATAACCGGAAAGTGGAAAATGAATCAGTCATAGAGTTTAACAAAGACGGACTAACGCTAAAAAAAGACAGTCATCAAGTATTTTTATTTGATAAAGAAATAACTGTAACACCTATTGAATTCAATTTGCTTTTATATTTATTTGAACACCAAGGAGTGGTTGTTAGTTCAGAAGAACTATTTGAAGCTGTTTGGAAAGAGAAATATTTAGAAAATAATAACACAATCATGGCACACATTGCTCGCTTAAGGGAAAAATTAGACGAACAGCCACGCAAACCTAAATTCATAAAAACCGTATGGGGGGTAGGATATATTATTGAAAAGTAA</t>
  </si>
  <si>
    <t>VanR-M</t>
  </si>
  <si>
    <t>ATGAGACGTATATCGATTTTAATTGCTGAAGATGAAGAAGAAATTGCTGATTTGCTTGCCATTCACCTGGAAAAAGAAGGATATGACGTTATTAAAGTACATGACGGACAAGAAGCCCTCCATGTAATCCAGGCTCAATCAATTGATTTGATAATTTTAGATATTATGATGCCGAAAATGGATGGATATGAAGTAACCCGTCAAGTCCGTGCACAGTATAATATGCCAATCATTTTTTTAAGTGCGAAAACTTCTGATTTCGATAAGGTGCATGGTCTAGTGATTGGAGGGGATGATTATATAACAAAGCCATTTACCCCGATTGAATTGGTTGCTCGTGTGAACGCTCAATTGCGGCGCTCTATGAAGTTGAATCACCCCCAAGCAGATGATAAAAAATCTATCTTGGAGTTCGGTGAGATCGTGATTTCTCCTGATCAACGTACAGTTTTTCTTTATGGTGAAAACATCGGGTTAACGCCGAAAGAGTTTGATATTTTGTATTTATTAGCCAGTCATCCAAAGAAAGTTTATAGTGTCGAAAATATTTTCCAGCAAGTTTGGAATGATGCATACTTTGGAGGCGGTAATACGGTAATGGTGCATATTCGCACCTTGCGGAAAAAACTTGGAGAAGATAAGCGAAAAAATAAGTTAATCAAAACTGTGTGGGGAGTGGGGTATACGTTCAATGGCTAA</t>
  </si>
  <si>
    <t>VanR-Pt</t>
  </si>
  <si>
    <t>ATGAGCGATAAAATACTTGTTGTGGACGATGAACATGAAATTGCCGATTTGGTTGAGCTATACTTGAAAAACGAGAATTATACGGTTTTCAAATACTATACCGCCAAAGAAGCGTTGGAATGTATAGACAAGACCGATCTTGACCTTGCCATATTGGACATCATGCTTCCCGGCGCAAGCGGCCTCGCTATCTGCCAAAAGATAAGGGACAAGCACACCTATCCAATTATCATGCTGACCGCGAAAGATACGGAGGTAGATAAAATTACAGGGCTAACAATCGGCGCGGACGATTATATAACGAAGTCCTTTCGCCCGCTGGAGTTAATTGCGAGGGTCAAGGCGCAGTTGCGCCGATACAAAAAATACAGTGGAGTAGCGGAGCAGAACGAAAATGTTATCGTCCACTCCGGCCTTGTCATTAATATAAACACGCATGAGTGTTTTCTGAACGAGAAGCAGTTATCACTCACTCCCACCGAGTTTTCAATCCTGCGCATCCTCTGTGAAAACAAGGGGAATGTGGTTAGCTCCGAGCAGTTATTTCATGAGATATGGGGCGACGAATATTTCAGCAAGAGCAACAACACCATCACCGTGCATATCCGGCATCTGCGCGAAAAAATGAACGACACCATTGATAATCCGAAGTATATAAAAACGGTATGGGGGGTTGGCTATAAAATTGAAAAATAA</t>
  </si>
  <si>
    <t>VanR-Pt2</t>
  </si>
  <si>
    <t>ATGAGCGATAAAATACTTATTGTGGATGATGAACATGAAATTGCCGATTTGGTTGAATTATACTTAAAAAACGAGAATTATACGGTTTTCAAATACTATACCGCCAAAGAAGCATTGGAATGTATAGACAAGTCTGAGATTGACCTTGCCATATTGGACATCATGCTTCCCGGCACAAGCGGCCTTACTATCTGTCAAAAAATAAGGGACAAGCACACCTATCCGATTATCATGCTGACCGGGAAAGATACAGAGGTAGATAAAATTACAGGGTTAACAATCGGCGCGGATGATTATATAACGAAGCCCTTTCGCCCACTGGAGTTAATTGCTCGGGTAAAGGCCCAGTTGCGCCGATACAAAAAATTCAGTGGAGTAAAGGAGCAGAACGAAAATGTTATCGTCCACTCCGGCCTTGTCATTAATGTTAACACCCATGAGTGTTATCTGAACGAGAAGCAGTTATCCCTTACTCCCACCGAGTTTTCAATACTGCGAATCCTCTGTGAAAACAAGGGGAATGTGGTTAGCTCCGAGCTGCTATTTCATGAGATATGGGGCGACGAATATTTCAGCAAGAGCAACAACACCATCACCGTGCATATCCGGCATTTGCGCGAAAAAATGAACGACACCATTGATAATCCGAAATATATAAAAACGGTATGGGGGGTTGGCTATAAAATTGAAAAATAA</t>
  </si>
  <si>
    <t>vanS</t>
  </si>
  <si>
    <t>VanS-B</t>
  </si>
  <si>
    <t>ATGGAAAGAAAAGGGATTTTCATTAAGGTTTTTTCCTATACGATCATTGTCCTGCTACTGCTTGTCGGTGTAACAGCAACACTGTTTGCACAGCAATTTGTGTCTTATTTCAGAGTGATGGAATTACAGCAAACAGTAAAATCCTATCAGCCATTGGTGGAACTGATTCAGAATAGCGATAGGCTTGATATTCAAGAGGTGGCAGGGCTGTTTCACTACAATAACCAATCCTTTGAGTTTTATATTGAAGATAAAGAGGGAAGCGTACTCTATGCCACACCAAATGCCAATACATCAAATAGTTTTAGACCCGACTTTCTTTATGTGGTACATAGAGATGATAATATTTCGATTGTTGCTCAAAGCAAGGCAGGTGTGGGATTGCTTTATCAAGGGCTGACAATTCGGGGAATTGTTATGATTGCGATAATGGTTGTATTCAGCCTTTTATGCGCGTATATCTTTGCGCGGCAAATGACAACGCCGATCAAAGCCTTAGCGGACAGTGCGAATAAAATGGCAAACCTGAAAGATGTACCGCCGCCGCTGGAGCGAAAGGATGAGCTTGGCGCACTGGCTCATGATATGCATTCCATGTATGTCAGGCTGAAAGAAACCATCGCAAGGCTGGAGGATGAAATCGCAAGGGAACATGAGTTGGAGGAAACACAGCGATATTTCTTTGCGGCAGCTTCTCATGAGCTAAAAACGCCCATCGCGGCTACAAGCGTTCTGTTGGAGGGAATGCTTGAAAATATCGGTGACTACAAAGATCATTCTAAGTATCTGCGCGAATGCATCAAAATGATGGATAGGCAGGGCAAAATCATTTCCGAAATACTGGAGCTTGTCAGCCTGAATGATGGGAGAATCGTACCCATAGCTGAACCGTTGGACATAGGGCGCACGGTTGCCGAGTTGCTGCCCGATTTTCAAACCTTGGCAGAGGCAAACAACCAGCGGTTCGTCACAGATATTCCAGCCGGACAAATTGTCCTGTCCGATCCGAGGCTGCTCCAAAAGGCACTATCCAATGTCATATTGAATGCAGTTCAGAACACGCCGCAGGGAGGCGAGGTACGGATATGGAGTGAGCCTGGTGCTGAAAAATGCCGCCTTTTTGTTTTGAACATGGGCGTTCACATTGATGATACTGCGCTTCCAAGGCTGTTCACCCCATTCTATCGCATTGATCAGGCGCGAAGCAGAAAAAGTGGGCGAAGTGGTTTAGGACTTGCCATCGTACAAAAAACGCTGGATGCCATGAGCCTCCAGTATGCGCTGGAAAACACCTCGGATGGCGTTTTGTTCTGGCTGGATTTACCGCTCACATCAACATTGTAA</t>
  </si>
  <si>
    <t>VanS-C</t>
  </si>
  <si>
    <t>TTGAAAAATAGAAATCCTTTGATCCGAAAGCTCTTGACCCAATACTTCGTCACCACTGGAATCTTGCTGGCATTCCTTGTAATGATTCCATTAGTCATTCGCTTTATTGCCGGAACCCGGACTTGGTATGGAACGGAACCTATCTACTATATCTTACGTTTTTTTGCGGATCGCTGGTTGTTTTGTGTTGCGATTGGCGCTTTACTGATATGGTTTGGTACCACCATTTACTATATGACCAAAGCCATCGGTTATTTGAATGAAACGATCCAAGCCACGACTCAACTGATAGAAGAACCATCCAAACGCATCACTTTATCGAGCCATCTGATTGATGTTCAAGAGGAAATGAATCAACTGCGGGAGAAAAGTCTGCAAGATCAACGTGCCGCTAAAGAAGCGGAACAGCGGAAAAATGATTTGATCGTTTATCTCGCCCACGATTTGCGGACGCCTCTGACAAGTGTCATAGGTTATCTGACTCTTCTAAAAGAAGAACCACAATTATCCAATGCGATGCGGAATCGTTACACGGAGATTGCTTTACAAAAAGCCCAACGGCTGGAACTATTGATCAGTGAATTCTTCGAGATCACACGCTTCAATTTGACCACGATCGTTTTGCAGACAGAAACGACTGATTTAAGTTTAATGCTTGAACAGCTGACCTTTGAGTTTTTACCTCTCTTGGAAGAAAAGAATCTAAATTGGCAACTCAACTTACAAAAAAATGTTCTTGCAACAGTAGACACCGAAAAAATAGCTCGTGTCTTTGATAATCTCATTCGCAATGCCATCAACTACAGCTATCCAGATTCGCCTTTACTTCTTGAATTGGTCGAATCAGACAGTATTCACATTCGTCTGACGAATCGTGGAAAAACAATTCCAGAAGAGATGATCGGACGTCTCTTTGAACCTTTCTATCGCATGGATTCTTCCCGAGCTACAGCCACAAGCGGAACTGGTCTTGGTCTTCCGATTGCAAAAGAGATTCTGTTAGCATCTGGCGGGGATATCTCGGCAGAAAGCAAAGACGAAACCATCATTTTCAACGTTCGCTTGCCAAAACCTGCCAACAACTGA</t>
  </si>
  <si>
    <t>VanS-D</t>
  </si>
  <si>
    <t>TTGAAAAATAAAAATATGACCAGTTATGAGGATGACTATTTACTTTTTAAAAACAGACTGTCCGTTAAAATACTGCTGATGATGGCGTGCTCCATTCTGATTATATCGGTGGTTTATCTGTTCGTCTTAAAGGATAATTTTGCAAATGTGGTGGTAGCCATATTGGACCGTTTCATTTATCATGACCGGGATGAAGCGGTGGCTGTTTACCTGAGAACCTTTAAGGCGTATGAGATATGGCTTTTCCTGATCGCCGTCATGGGTGTGTTTTTCGTTATTTTTCGTCGTTATCTGGACAGCATCTCAAAGTATTTTAAGGAGATCAACCGGGGGATTGATACACTGGTGCATGAAGATACCAATGATATCGCCCTGCCTCCGGAACTGGCTTCGACCGAAAGGAAAATCAATTCCATACGGCATACCCTGACGAAGCGGAAAACAGACGCCGAGCTTGCGGAACAGCGGAAAAACGACCTTGTCATGTACCTGGCTCATGACTTGAAGATCCCGCTTTCATCGGTCATAGGGTATTTGAACCTGTTAAGGGATGAGAAGCAGATCTCCGAGGAACTCCGGGAAAAATATCTGTCCATTTCACTGGATAAGGCGGAACGTCTGGAAGAGCTGATCAATGAGTTTTTTGAAATTACGAGGTTTAATCTTTCAAACATCACGCTTGTGTACAGCAAAATCAATCTGACGATGATGCTGGAACAGCTGGGGCACGAGTTTAAGCCGATGCTGGCCGGGAAAAATCTCAAATGTGAATTTGATATTCAGCCGGACATGCTGCTGTCCTGTGATGCCAACAAGCTGCAGAGAGTGTTTGATAATCTGCTGAGAAATGCCGTCAGCTACTGTTATGAGAACACCACCATTCAGGTGAATGCCAGGCAGGCGGAAGATCATGTGCTCATCAAAATCATAAACGAAGGGGATACGATTCCGCGGGAAAGGTTAGAAAGAATCTTTGAGCAGTTTTATCGCCTTGATATGTCGCGAAGCTCAAGCACCGGCGGAGCCGGTCTGGGACTTGCGATTGCAAGGGAGATTGTGGAACTGCACCATGGACAGATCACTGCCCGCAGCGAAAACGGTATCACCAGTTTTGAGGTTACATTGCCCACCGTAGGAAAATCGTAA</t>
  </si>
  <si>
    <t>VanS-G</t>
  </si>
  <si>
    <t>ATGGACAGTGACTATACACAGCTCCAGACAAAAATATTAATAAGGACAGCGGTTGTGCTATTCGGGGCGTTTGCTCTGATTTCCGCATCTCTTAGTTTATTAAGCGGGCATTTTTCAAGGGCTGTTGTGGGGATTTTGGAAATATTCTATAAAGATTATGAAAAGGCTTTGGTGGTATACACCTATGTGTTTCGGGACAATAAAGAATGGTTTGTGATGATAGCTGCATTTGTGTCGTTTCTAATTGTATTACGATTGTATCTGAAAGGCTTCACAAAGTATTTTAATGAAATAAACAGAGGTATTAATGCCTTGAAAGAGGAAAGTTCAGAAGATGTTGTATTATCTTCTGAGCTTGCGGCGACTGAAAAAACAATCAATACAATTAAGCATACCCTTGAACAGCAGAAAACTGCGGCGCTGGTTGCAGAGCAAAGGAAGAACGACCTTGTAGTGTATCTTGCTCATGATTTAAAGACTCCGCTTACATCTGTGATTGGATATTTGACATTGCTTAGGGACGAGAAGCAAATTTCAGATGAATTAAGGGAAAAGTATATATGTATTTCACTGGAAAAAGCAGAACGATTGGAAAATCTGATCAATGAATTTTTTGAGATTACACGTTTTAATCTTTCCAACATAATACTTGAATATAGTGTGGTAAATTTAACTCGTATGTTGGAGCAGTTGGTTTTTGAATTCAATCCAATGCTTGCGGAAAAAAAATTAAATTGTGTTCTTAAGACGATGCCGAATAAAATGATACGCTGCGACGCCAATAAAATGCAGAGGGTATTCGATAATTTATTGAGAAATGCAGTGAATTATAGTTTTGAGAATACAGAGATTTCTATTACAGTCACACAAAATGAAAATATGGTTCATATTAAATTTGTAAATCATGGAAATACAATTCCAAAAGAGAAACTGGAACGTATTTTTGAACAGTTTTATCGTCTGGATACTTCCAGAAGCACAGGGAATGGCGGCGCAGGCTTAGGGCTTGCTATTGCAAGGGAAATCGTAATGCTGCATGGAGGGACAATAACCGCCCGCAGTGAAGATGAAAAGATTGAATTTGAAGTGACGATTCTTTCATCGTAG</t>
  </si>
  <si>
    <t>VanS-L</t>
  </si>
  <si>
    <t>TTGAAAAGTAAGGCGGAAACTACAACTATAAAACAGATACTAATAAAATATTTAGTAACTATAGGTTTATCGATGCTTGCCTATTTAGTATTTCTTCTAACAATACTTATTATAATGAGAAATTTTGTATGGGACGGCACGGAGCCTATCTATCGTGTCTTGCACTTTTTTTATCGTCTTTTTAATTTTGAAGGGATATTGATTATCGGTGTGATACTTATCCTATTCGTTGTTACATTGTTTTTTGTTATGAAGATAATTGGCTATTTAAAACAAATCATCGAGGCGACGAAACAATTGCTTGAAAAACCAGAACAGCGTGTTAAGCTATCAAGTGGCCTGTTCGAATTACAAGAAGAAATGAACCAACTACGTGAAAAAAATAATGCTGACAATCGCGCAGCTAAAGAAGCGGAAAAGAGAAAAAACGATTTGATTGTTTATTTAGCTCATGATTTACGTACGCCATTAACTAGCGTAATTGGGTATTTAACGCTGTTAAAAGAAGAACCGGAAATATCGGTTCAAACTAGAGCTAAGTATACGAACATCGCTTTGAGTAAAGCTTTTCGCCTTGAAGAATTATTGAGTGAATTTTTTGATGTGACGAGATTTAATTTGACTAACTTAACAATAAATGAAGAACTAGTAGATTTAAGTGTGATGTTAGAGCAAATCAGCTACGAATTTTTACCTATTTTGGAAGAAAAAAAACTTTCTTGGAATCTACACGTCGAGAGTAATATAAAATCTCTTTTAGATCCAGGAAAAATGGAACGTGTTTTTGATAACTTGATGCGAAATGCTATTAATTATAGCTTTGAAGATACAATAATTGATTTAAGTTTAGAAAAAAAAGAATCTCAAGCTATTTTTAAAATTACAAATAGGACCTATACAATCCCAAAAGAAAAATTAGAAAAAATATTCGAACCGTTTTACCGAATGGACACATCTAGAAGTAGCAGTACAGGTGGAACTGGGCTTGGTCTACCGATTGTAAGGGAAATTATTGAAGCTTCCAAAGGAACTATAAACGTTAGTAGTAGCAATAATGAAATGACTTTTATAATCTATTTACCATACATAGATTAA</t>
  </si>
  <si>
    <t>VanS-M</t>
  </si>
  <si>
    <t>ATGGCTAAAATGAGAAGCAGTTTTCGCACCAAAATCATCTTGTTATTTGCTGTAAGCATGCTTCTGGCTGGTATGGTAACTTACTTACTTTTTAAAGGACTACAGCTTTATTATCATACTATGATTCATCGTGGTAACCCATTAGCCGAACTTCGCGATTTCATAGAGAGTATTGGAGACTTTAACTTCTTTTTCCTATTATTTATCTTACTGTCGCTGTCGGTTTTCTATATACTCACTAAGCCCTATTCTGCTTATTTCGATGAAATATCAACCGGAATTCAATACCTCGCACTTGGCGACTTTAAACGCCGGGTTAATATCCAATCAAATGATGAATTTGGGGATATTGCTCAAGCTATTAATCAGGCAAGTGAAAAATTAGAAGAAGCCATACAAAGAGGTGATTTTTCAGAAAACAGCAAAGAACAATTAGTTGTAAATTTGGCTCATGATTTGCGTACGCCGCTAACTTCTGTTTTAGGTTATTTAGATTTAGTTCTTAAGGATGAGAAGTTGACAAAAGAACAAGTCAGGCATTTTTTAACGATCGCCTTTACGAAATCACAGCGTTTAGAAAAACTGATTGATGAATTATTCGAAATCACGAGAATGAACTATGGCATGCTATCAATTGAAAAAAAGCCAATTAATTTAACTGATCTGCTTCTTCAATTGAAAGAAGAATTGTATCCGATTTTCGAGAAAAACGGTTTGACCGCTCGAATGAATACACTGCCTCATTTACCTGTTTCGGCTGATGGAGAGATGTTGGCTCGAGTGTTTGAAAATCTGTTGACCAATGCCAATCGTTACGGACATGACGGTCAGTTTGTAGATATTAATGGGTTTGTTGATGAAGAAGAAGTGGTTGTTCAAGTTGTGAATTATGGAGATAGCATTCCTCCGAACGAACTTCCGTATCTTTTTGATATGTTCTATACCGGTGATAAAGCACGAACCCATAAAGAGGATAGCACTGGTCTTGGACTATTTATTGCGAAGAATATTGTGGAACAGCATAATGGAACGGTTACGGCTGAAAGCAGTCTAATACGTACGGTATTTGAAGTTCGTTTACCGCTGGAAAGTGCTCCTATTGACCAAGTTTAA</t>
  </si>
  <si>
    <t>VanS-Pt</t>
  </si>
  <si>
    <t>TTGGCTATAAAATTGAAAAATAAGAATAAAAAAACCGATTATTCCAAACTAAAACGAAAACTCTACCAGTATATCGTTGTGATTGTTATGGCAGCAGTTGTATTCGTGTTGTTTTTGCGTTTATTTATCAAGGGGACACTTGGGGAGTGGATCGTACGTTTTTTGGAAAACAGTTATCACTTAGAGCGTCAGGACGCGATGAAAATATATCAGTATACTATACGGAACAATATAGAAATCTTTATTTATGTGGCGATTGCCATTAGTATTCTTATTCTATGCCGCGTCATGCTTTCAAAATTTGCAAAATACTTTGACGAGATAAATACCGGCATTGATATACTTATTCAGAACGAAGATAAACAAATTGAGCTTTCTGCGGAAATGGAGTTCATGGAACAGAAGCTCAACACATTAAAACGGACTCTGGAAAAGCGAGAGCAGGATGCAAAGCTGGCCGAACAAAGAAAAAATGACGTTGTTATGTACTTGGCGCACGATATTAAAACGCCCCTTACATCCGTTATCGGTTATCTGAGCCTGCTTGACGAGGCGCCAGACATGCCGGTAGAGCAAAAGGCAAAGTATGTGCATATCACGTTGGACAAAGCGTATCGCCTCGAACAGCTAATCGACGAGTTTTTTGAGATTACACGGTATAACCTCCAAACGATTACGCTCACGAAAAAGCACATAGACCTATACTATATGCTGGTGCAGATGACCGATGAATTTTATCCCCAGCTTGCCGCGAATGGAAAACAGGCGGTTATCCATGCTTCCGAGGATTTGACCGTATCCGGCGACCCCGATAAGCTGGCGAGGGTCTTTAACAACATTTTGAAAAACGCCGCTGCATACAGCGAGGACAACAGCGTCATTGACATTACGGCGGGCCTCTCCGGGGATGTGGTGTCCATCGTTTTCAAGAACGCCGGAAGCATCCCCAAAGATAAGCTCGCTGCCATATTTGAAAAGTTTTACAGGCTGGACGATGCCCGTTCTTCCGATACGGGCGGCGCGGGACTTGGATTGGCGATTGCAAAAGAAATCATTGTTCAGCATGGCGGGCAGATTTACGCGGAAAGCAATGATAACTACACGACGTTCACGGTAGAGCTTCCGGCCTTGCCAGACTTGGTTGATAAAAGGAGTTCCTAA</t>
  </si>
  <si>
    <t>VanS-Pt2</t>
  </si>
  <si>
    <t>TTGGCTATAAAATTGAAAAATAAGAATAAAAAAACCGATTATTCCAAACTAAAACGAAAACTCTACCAGTATATCGTTGTGATTGTTATGGCAGCAGTTGTATTCGTGTTGTTTTTGCGTTTATTTATCAAGGGGACACTTGGGGAGTGGATCGTACGTTTTTTGGAAAACAGTTATCACTTAGATCGCCTGGACGCGATGAAATTATATCAATATTCCATACGGAACAATATAGATATCTTTATTTATGTGGCGATTGTCATTAGTATTCTTATTCTATGTCGCGTCATGCTTTCAAAATTCGCAAAATACTTTGACGAGATAAATACCGGCATTGATGTACTTATTCAGAACGAAGATAAACAAATTGAGCTTTCTGCGGAAATGGATGTTATGGAACAAAAGCTCAACACATTAAAACGGACTCTGGAAAAGCGAGAGCAGGATGCAAAGCTGGCCGAACAAAGAAAAAATGACGTTGTTATGTACTTGGCGCACGATATTAAAACGCCCCTTACATCCATTATCGGTTATTTGAGCCTGCTTGACGAGGCTCCAGACATGCCGGTAGATCAAAAGGCAAAGTATGTGCATATCACGTTGGACAAAGCGTATCGACTCGAACAGCTAATCGACGAGTTTTTTGAGATTACACGGTATAACCTACAAACGATAACGCTAACAAAAACGCACATAGACCTATACTATATGCTGGTGCAGATGACCGATGAATTTTATCCTCAGCTTTCCGCACATGGAAAACAGGCGGTTATTCACGCCCCCGAGGATCTGACCGTGTCCGGCGACCCTGATAAACTCGCGAGAGTCTTTAACAACATTTTGGAAAACGCCGCTGCATACAGCGAGGACAACAGCGTCATTGACATTACGGCGGGCCTCTCCGGGGATGTGGTGTCCATCGTTTTCAAGAACGCCGGAAGCATCCCCAAAGATAAGCTCGCTGCCATATTTGAAAAGTTTTACAGGCTGGACGATGCTCGTTCTTCCGATACGGGCGGCGCGGGACTTGGATTGGCGATTGCAAAAGAAATCATTGTTCAGCATGGCGGGCAGATTTACGCGGAAAGCAATGATAACTACACTACGTTCACGGTAGAGCTTCCGGCCTTGCCAGACTTGGTTGATAAAAGGAGTTCCTAA</t>
  </si>
  <si>
    <t>vanT</t>
  </si>
  <si>
    <t>VanT-C</t>
  </si>
  <si>
    <t>ATGAAAAATAAAGGAATCGATCAATTTCGTGTGATTGCAGCCATGATGGTGGTTGCGATCCATTGTCTTCCCCTTCACTATTTATGGCCAGAAGGCGATATCCTAATCACATTGACGATTTTTCGAGTAGCTGTTCCTTTCTTTTTTATGATCAGTGGTTACTATGTGTTTGCAGAACTTGCTGTGGCCAATAGTTATCCTTCGCGACAACGAGTATTCAACTTTATCAAAAAACAGCTAAAAGTCTATCTATTAGCCACACTAATGTTTTTACCATTAGCACTCTATAGTCAAACGATCGGCTTCGATCTACCAGTTGGAACATTAGTACAAGTACTTTTGGTCAATGGCATTCTTTATCATCTTTGGTACTTTCCGGCTTTGATTACTGGGAGCCTGCTCCTAACAAGTTTGCTGATACATGTCTCCTTCAAAAAAGTGTTCTGGCTTGCGGCTGGATTGTACCTGATTGGATTAGGTGGTGATAGTTGGTTTGGACTGATCCAACAGACACCAATCGAACCATTCTATACTGCTGTGTTCCACCTATTAGATGGTACCCGCAACGGTATTTTCTTTACACCATTGTTTTTGTGCTTAGGTGTGCTGGTCAGAAAACAATCAGAGAAAAGAAGTTTATCCAAAACAGCTCTCTTCTTTTTGATCAGTCTTATCGGATTGCTTATTGAGAGTGCGTACTTGCATGGGTTTTCTATACCTAAACATGACAGTATGTATCTCTTCTTGCCTGTTGTACTCTTTTTCTTATTTCCGCTGATCTTGCGCTGGCATCCCCACAGGACTTGGAAGCATCCAGGACAGCTATCTTTGTGGCTTTACCTTTTACATCCTTATACAATTGCCGGCACACACTTTTTGAGCCAAAAAATCAGCATTCTGCAAAACAATCTAATCAACTATTTGGTTGTTTTGATCTTGACGATTGGATTCATTTGCCTCTTTTTAAGACAAAAACACTCATGGTTTAGACACAAACAAACAACGCCCGTTAAAAGGGCCGTAAAAGAATTCTCAAAGACAGCCCTTTTGCATAATCTACAGGAGATCCAGCGGATCATCTCACCGAAAACAAAAGTGATGGCAGTCGTTAAAGCCGATGCCTACGGCTGTGGTGCCAAGGAAGTTGCTCCTGTTTTAGAACAAGCCGGAATTGATTTTTTTGCGGTGGCTACGATTGATGAAGGTATTCGATTGCGGAAAAATGCTGTCAAAAGCCCCATCTTGGTCTTGGGATATACCTCTCCAAAACGCATAAAAGAACTTCGTCGCTACTCATTGACCCAATCGATCATCAGCGAAGGTCATGCTGTAGCATTGTCACAAAGAAAAGTAGCGATTGACTGTCATTTAGCCATCGATACTGGGATGCATCGGTTAGGTGTAACACCGACTATCGATTCGATTCTTTCGATTTTCGATTTGCCCTTCTTGACGATCAGTGGTGTTTATTCTCATCTTGGTTCGGCAGATCGCTTAAATCCTGATAGTATGATTCGCACTCAGAAGCAGATTGCCTGCTTCGATCAGATTCTCCTAGAGTTGGATCAGAGACAGATTTCTTATGGTATCACACACTTACAAAGCAGTTATGGTATTTTGAATTATCCAGACTTAAACTATGATTATGTGCGTCCGGGGATTTTATTGACAGGATCCCTCAGTGATACGAACGAGCCTACAAAACAACGAGTAAGCTTACAGCCTATTCTGACCCTCAAAGCACAGTTGATCACTAAGCGAGTCGTTGCCAAAGGGGAAGCGATCGGTTATGGGCAAACCGCCGTCGCGAATCAAGAAACAACTGTTGGTGTTGTGAGCATCGGCTATTGTGACGGACTGCCCCGTTCTCTATCAAATCAAGAGTTTTGTCTTTCCTATCGCGGTCAGTCCTTGCCGCAGATCGGCTTGATCTGCATGGACATGCTTTTGATAGACTTGAGCCATTGTCCTACGATCCCAATTGAAAGTGAAATTGAAATTCTGACAGATTGGAGCGATACTGCCGAGCAAGTACAAACTATAACCAATGAGTTGATTTGTCGGATCGGTCCACGAGTCAGTGCTAGGATCAAATAG</t>
  </si>
  <si>
    <t>VanT-G</t>
  </si>
  <si>
    <t>ATGACTAAAAACGAAAGCTATTCTGGCATTGATTATTTTAGATTTATTGCAGCCTTATTGATTGTTGCTATTCATACTTCGCCTCTCTCTTCTTTTAGTGAAACAGGCAACTTTATATTTACACGCATTGTAGCCCGTGTAGCCGTTCCGTTCTTTTTTATGACATCTGGATTTTTTCTGATTTCCAGATATACCTGTAATGCCGAAAAGCTGGGAGCTTTTATAAAAAAGACAACCTTAATTTACGGGGTTGCAATACTCTTATACATACCTATCAATGTTTATAACGGTTATTTCAAAATGGACAACCTTTTGCCAAATATCATAAAAGATATTGTATTTGATGGTACTTTATATCACTTGTGGTATCTTCCTGCATCTATTATCGGAGCTGCGATTGCTTGGTATCTGGTAAAGAAAGTTCATTATCGCAAAGCCTTTTTGATAGCTTCTATACTCTATATCATAGGCTTATTTGGAGATAGTTATTATGGAATTGTGAAAAGCGTTTCCTGCTTAAATGTTTTTTACAATCTAATCTTCCAATTAACAGATTACACAAGAAACGGAATATTTTTTGCCCCAATCTTTTTTGTGCTTGGTGGATATATCTCTGATAGTCAAAACAGACTATCGTTAAAAAGAAGTATAGTAGGATTTATAGTTTGTTTTGCCCTTATGTTTGGAGAAGCCCTTACTTTACATCATTTTGATATACAGAAACATGACAGTATGTATGTGCTTTTACTTCCGAGTGTGTATTGCTTATTTAATCTTCTTCTGCACTTTAGAGGAAAACGCCGCACAGGATTACGGACAATATCATTGATTATCTATATCATTCATCCGTTTATGATTGTTGTAATACGATTGTTTGCCAAATTACTGCATCTGCAAAGCCTGCTTGTTGAAAACAGCCTTGTTCATTATATTGCGGTCTGCTTTGCATCGGTAGTATTAGCAGTGGTTATAACAGCGTTATTGAGCAGTCTGAAACCGAAAAAGGCAAAACATACCGCCGATACGGATAGAGCGTATCTGGAAATCAACCTAAATAATTTAGAGCATAATGTAAACACTTTGCAAAAAGCAATGTCACCTAAATGTGAATTGATGGCGGTTGTAAAAGCGGAAGCCTATGGTCACGGTATGTATGAAGTGACGACATATCTTGAGCAGATAGGAGTTTCTTCATTTGCGGTAGCTACCATTGATGAAGGTATCCGATTGAGAAAATATGGCATCTCTAGCGAAATCCTAATTTTAGGCTATACATCGCCTTCAAGGGCAAAAGAACTTTGTAAGTATGAGCTGACACAAACCTTGATAGATTATAGGTATTCGTTGCTTTTGAATAAACAGGGATATGACATTAAAGCACATATTAAAATTGACACAGGTATGCATAGACTTGGATTTAGCACAGAAGATAAGGATAAAATCCTTGCAGCTTTTTCTTTGAAGCACATCAAAGTTGCGGGAATTTTTACACATTTGTGTGCGGCTGACAGCCTTGAAGAAAATGATGTTGCATTTACAAACAAGCAAATAGGCAGTTTCTATAAAGTGCTTGATTGGCTGAAAAGCAGCGGTTTGAATATACCTAAAGTACATATCCAAAGTAGTTATGGATTATTGAATTATCCAGAGCTTGAATGTGATTATATCAGAGTGGGTGTTGCTCTGTATGGTGTTTTAAGCTCTACTAATGACAAAACAAAATTAGAACTTGATTTAAGACCTGTACTTTCTTTGAAAGCAAAAGTTGTTTTAATTCGGAAGATAAAGCAGGGCGAAAGTGTTGGTTATAGCAGGGCTTTTACTGCAACCCGAGATAGTTTAATTGCCATATTACCAATTGGATATGCAGATGGTTTTCCAAGAAATCTGTCTTGTGGAAATAGTTATGTGCTGATTGGTGGACGACAAGCCCCTATTGTCGGAAAAATCTGTATGGATCAACTTGCAGTTGATGTAACAGATATTCCCAATGTTAAGACTGGAAGTATTGCAACGCTGATTGGTAAAGATGGAAAGGAAGAAATTACAGCACCGATGGTAGCTGAAAGTGCAGAAAGCATAACCAATGAATTGTTAAGCCGTATGGGACACAGATTAAATATTATTCGTAGAGCGTAA</t>
  </si>
  <si>
    <t>VanTm-L</t>
  </si>
  <si>
    <t>ATGAAAAAACAAAATACGGGTGTAAATAATTTCCGTTTAATCGCTGCTGCCATGGTAGTAGCGATTCATTGCTTTCCATTTCAAACAATCAGTAAAGAACTAGATACATTGGTTACGCTAACTGTCTTTCGTATTGCCGTTCCTTTTTTCTTCATGGTTTCTGGGTACTACCTACTAGGTCCAATTCCAAGTTCAGCCACAAATACTTATCAAATTAATAACTATATAAAGAAACAGCTTAAAGTTTATACTTTCGCTATAGTTCTGTATCTACCTTTAGCGTTTTATAGTCAATCTATCACTTTGGATATGTCAATTATTAGTTTTATAAAACAACTACTTTTTAACGGTTTTTTTTACCATCTTTGGTTTTTCCCTGCATGGGTATTAGGATTATTAATTGTTCAATTTTTATTAAAAAGAATGAATATACAGACTGTATTGTTTATAACATTTGTGGCTTATTTAATAGGACTAGGAGGGGATAGTTGGTGGGGAATAGTTAAACAAGTTCCCTTTTTTTTCAGATTTTACAATGCTATATTTCAATTATTTGGTTATACACGAAATGGTCTATTTTATGCGCCGTTATTCTTTGCACTGGGAGCATATCTATACAAGATGAATATTAAAAACTTTAATTCCGCAAGAAATAACTATCTTTTACTGCTTTTTAGTATAGAAATGATTTTAGAAAGTTATTTCTTACATCTCTTTAACATTCCTAAACATGACAGTATGTATTTGTTTTTACCGTTTGTAATGACTTTGGTGTTTATCAAAATATACAATTGGTCACCAAAAAATAATTTATTGAACAGCTCTCAGCTATCTCTAGGAGTATATCTTATACATCCATATATCATCGCAGTAATTCACTCTATCTCAATTTACGTTTCTATTTTTACTAATAGCATAATTAATTATTTAAGTGTGCTATTGATAAGTTACCTAACTATAAGACTAATACTAAAAAGGAAGGAATGGTAG</t>
  </si>
  <si>
    <t>VanTr-L</t>
  </si>
  <si>
    <t>ATGGTAGAAAACAAAATGAGAGCCTACAAAGAATTCTATGTAGAATCATTGTTGCATAATGTACAAGTTATCAAAAAAAACATACCCAAGTCTACTAAAATAATGGCAGTAGTGAAAGCAAATGCCTATGGAATAAATGCAGTGAATGTAGCTATTATCTTAGAATATATAGGAATTGACTTTTTTGCAGTTGCTACTATAGATGAAGCTATTGCTTTAAGAAAAAATGGCATTACAAGTAATATTTTAATTTTAGGATACACTACACCAACCAAGGTAGATGATCTTATCCATTACGAACTTACCCAAACAATAGTAAGCAAAGAACACGCGTATTTTCTTAATAAAACAGGAAAGAAGATAATGTGTCATTTAAAAGTCGACACAGGGATGCATCGGTTAGGTGTTGAACCTACGTTAGAAGAAATCTGTCCTATTTTTAACTACCCTTTTTTAAAGATAAAGGGTGTTTATTCTCACTTGGGCTCAGCAGACGATTTATCTGAGGAAGGCAAACAACGAACTATAAAACAAATTAGCCGATACAATACCATTATTGCAGAATTAAAACGAAAACGTGTTGACGTAGGGCTAACCCATCTCCAAAGTAGTTATGGTATACTTAATTATTCTGAGTTAGCGTATGACTATGTTCGTCCTGGAATTATTTTATATGGGCTTTTAAGTAATAATGACCACAACGTCAAATTGCATTTGGATCTCCAGCCTGTAGTAGCGGTTAAAGCTCAGTTAATTTCAAAAAAAAAGATAGCTCCTGGTGAATATATTGGCTACGGTACAGATACACAATTAACTTCTTCCAAAACTATAGGGGTATTAAGCATTGGGTATGCTGACGGAATCCCTAGAAATTTATCAAATGGAGAATATTGTGTCGTGTTTGAAGATAAGCAAATCCCTCAAATTGGACGTATTTGTATGGACATGATGTTAGTAGATTTGTCAAATTGTTCAGATATCCCTTTAGGTGTAATGGTTGATGTATTACCTAATATTGAAGAAATATCTCAAATCCAAAGCACCATAACGAATGAAATAATAAGTTGTTTGGGTAGTCGCTTGGGGATGGAAGTAAAGTAA</t>
  </si>
  <si>
    <t>vanU</t>
  </si>
  <si>
    <t>VanU-G</t>
  </si>
  <si>
    <t>ATGCGTGTTAGTTATAATAAGCTCTGGAAGCTTTTAATTGATAGGGACATGAAAAAAGGCGAGCTTCGTGAGGCTGTTGGAGTAAGTAAAAGCACATTTGCGAAATTGGGCAAGAATGAGAATGTTTCTTTGACTGTTTTGTTAGCAATATGTGAGTATTTGAATTGTGATTTTGGCGATATTATAGAAGCGTTGCCAGAAACCCCCGATAAGGAGCGTGACAGTTGA</t>
  </si>
  <si>
    <t>vanW</t>
  </si>
  <si>
    <t>VanW-B</t>
  </si>
  <si>
    <t>ATGGACAGAAAAAGATTGACACAGCGTTTCCCGTTCCTGCTTCCAATGAGACGGGCGCAGAGAAAAATGTGCTTTTATGCGGGAATGAGATTTGACGGCTGTCGCTATGCGCAGACGATAGGGGAAAAATCGCTTTCCCATTTGCTCTTTGAAACGGATTGCGCATTATACAACCACAATACCGGATTTGACATGATATACCAGGAAAACAAGGTGTTCAACTTAAAGCTGGCAGCAAAGACCTTAAACGGCTTATTGATAAGACCGGGGGAAACCTTTTCTTTCTGGTGGCTGGTTCGCCATGCGGACAAAGATACCCCCTATAAAGACGGCCTTACGGTGGCCAATGGTAAGCTCACCACCATGTCGGGCGGCGGTATGTGCCAGATGAGCAATTTACTATTTTGGGTGTTCCTGCATACGCCATTGACAATTATCCAGCGCAGCGGTCACGTAGTAAAGGAGTTTCCAGAGCCAAACAGTGACGAGATCAAAGGGGTGGATGCAACCATCTCAGAGGGCTGGATTGATTTAAAAGTGCGAAACGATACCGACTGCACCTACCAAATATGGGTGACCCTAGATGATGAGAAAATCATCGGTCAGGTGTTCGCCGACAAACAGCCTCAAGCATTATACAAAATTGCAAACGGCAGTATTCAGTATGTCCGTGAAAGTGGCGGGATTTATGAATATGCCAAGGTTGAACGGATGCAAGTTGCCTTAGGTACCGGGGAAATAATAGATTGCAAGCTGCTTTATACAAACAAATGCAAAATCTGCTATCCCCTCCCGGAAAGTGTGGATATTCAGGAGGCGAACCAATGA</t>
  </si>
  <si>
    <t>VanW-G</t>
  </si>
  <si>
    <t>AY271782</t>
  </si>
  <si>
    <t>GTGATTGAGGTGTATAAATTAACACAAAGAAAAAGACTAACGCAGTTGTTTCCTTTTTTGCTACCTCTCCGCAAATGGCAAAGAAAAAAATATTTTTATTTCAAAATGAAATTTGACGGCAATAGATACGCAAAAAAGACATCTGAGAAATTGTTACCAAACACAGTATTTGAAACATCATCACTTATGCTAAATGAAAATAGTGGATTTGATATGAAGTACCAAATCAATAAGGTACACAACCTAAAACTTGCCGCAAAAACAATCAATAAAGTGATTATTGAGCCGAAAGAAACATTTTCATTTTGGCAGCTTGTACGATGGGCAGACCGTCACGAGAAATATAAGGACGGATTAAATCTTGTTAATGGAAAGATTGTAGGCTCTTATGGCGGAGGTTTGTGTCAATTGAGTAATATGCTATTTTGGCTTTTTTTACACACGCCGCTTGTTATTGTCGAGCGACACGGACACGCAGTTGAGTCTTTCCCATCAACAACCGAAGATTTGCCCTGCGGTACTGATGCTACGATTAACGAAGGTTGGTTAGACCTAAAACTCCGTAACGACACGGACAATACTTTCCAGATTGAGATTAGTTTTGATGACAACTTTATGTATGGTCGAATTTTGTCGCAAAGCTCCGTAAATATTGAATATACGGTTTTTAATTCGTCTGTTTCCTATTTCAAGCGAGAGGAAAAAGTATATCAAATAGCTTCTGTTTGTCGTACAGAAAAAGACAAAATGACTGGTAGTCAGACGGAAAAAGAATTGTATGTCAACCAATGTAAAATAGCCTATAAGCTACCCGATGATGTAAAAATTGAAGAAAGAGGTGTGTAA</t>
  </si>
  <si>
    <t>vanX</t>
  </si>
  <si>
    <t>VanX-A</t>
  </si>
  <si>
    <t>ATGGAAATAGGATTTACTTTTTTAGATGAAATAGTACACGGTGTTCGTTGGGACGCTAAATATGCCACTTGGGATAATTTCACCGGAAAACCGGTTGACGGTTATGAAGTAAATCGCATTGTAGGGACATACGAGTTGGCTGAATCGCTTTTGAAGGCAAAAGAACTGGCTGCTACCCAAGGGTACGGATTGCTTCTATGGGACGGTTACCGTCCTAAGCGTGCTGTAAACTGTTTTATGCAATGGGCTGCACAGCCGGAAAATAACCTGACAAAGGAAAGTTATTATCCCAATATTGACCGAACTGAGATGATTTCAAAAGGATACGTGGCTTCAAAATCAAGCCATAGCCGCGGCAGTGCCATTGATCTTACGCTTTATCGATTAGACACGGGTGAGCTTGTACCAATGGGGAGCCGATTTGATTTTATGGATGAACGCTCTCATCATGCGGCAAATGGAATATCATGCAATGAAGCGCAAAATCGCAGACGTTTGCGCTCCATCATGGAAAACAGTGGGTTTGAAGCATATAGCCTCGAATGGTGGCACTATGTATTAAGAGACGAACCATACCCCAATAGCTATTTTGATTTCCCCGTTAAATAA</t>
  </si>
  <si>
    <t>VanX-Ao1</t>
  </si>
  <si>
    <t>ATGAGGGATGATTTCGTCTTCGTCGACGAGGTCGTCTCCGGAATCCGCTGGGACGCCAAGTACGCCACGTGGGACAACTTCACCGGCAAGCCGGTGGACGGCTACCTGGTGAACCGCGTCGTCGGAACACGTGCGTTCTGCGCGGCGCTGGAAAAGGCGCGGGACAAGGCCGCGGAACTCGGCTTCGGGCTGCTTCTCTGGGACGTGTACCGCCCGCAGCGCGCGGTGGACCGCTTCATGCGCTGGGCGGAAGAGCCCGAAGACGGCCGGAAGAAGGCCAGGCACTACCCGAACATCGAGCGGCCCCAGATGTTCGAACAGGGCTACGTGGCCACCAAGTCCGGGCACAGCCGGGGCAGCACGGTGGACCTGACGCTCTACCGCCTGGACACCGGTGAGCTCGCCGACATGGGCGGTGACCACGACCTGATGGACGTCGTCTCGCACCACGGTGCCGACGGGGTGCCGGAAGAGGCCGCGAAGAACCGCGCGCACCTGTGCGCGATCATGGAAGGTTCCGGCTTCAGCTCCTACGAGTGCGAGTGGTGGCACTACAACCTGAAGGACGAGCCTTACCCGGACACTTATTTGGATTTTCCCATCGAGTAG</t>
  </si>
  <si>
    <t>VanX-Ao2</t>
  </si>
  <si>
    <t>ATGAGGGATGATTTCGTCTTCGTCGACGAGGTCGTCTCCGGAATCCGCTGGGACGCCAAGTACGCCACGTGGGACAACTTCACCGGCAAGCCGGTGGACGGCTACCTGGTGAACCGCGTCGTCGGCACACGTGCGTTCTGCGCGGCGCTGGAAAAGGCGCGGGACAAGGCCGCGGAACTCGGCTTCGGGCTGCTTCTTTGGGACGTGTACCGCCCGCAGCGCGCGGTGGACCGCTTCATGCGCTGGGCGGAAGAGCCCGAAGACGGCCGGAAGAAGGCCAGGCACTACCCGAACATCGAGCGGCCCCAGATGTTCGAACAGGGCTACGTGGCCACCAAGTCCGGGCACAGCCGGGGCAGCACGGTGGACCTGACGCTCTACCGCCTGGACACCGGTGAGCTCGCCGACATGGGCGGTGACCACGACCTGATGGACGTCGTCTCGCACCACGGTGCCGACGGGGTGCCGGAAGAGGCCGCGAAGAACCGCGCGCACCTGTGCGCGATCATGGAAGGTTCCGGCTTCAGCTCCTACGAGTGCGAGTGGTGGCACTACAACCTGAAGGACGAGCCTTACCCGGACACCTATTTCGATTTTCCCATCGAGTAG</t>
  </si>
  <si>
    <t>VanX-B</t>
  </si>
  <si>
    <t>ATGGAAAATGGTTTTTTGTTTTTAGATGAAATGTTGCATTGCGTCCGTTGGGATGCCAAGTACGCCACATGGGATAACTTCACAGGAAAACCGGTGGATGGGTATGAGGTGAATCGCATCATCGGCACAAAGGCCGTGGCGTTTGCTCTGCGCGAGGCACAAATCCATGCGGCACGCCTTGGCTATGGCTTGCTTTTATGGGATGGATATCGGCCAAAATCTGCGGTGGACTGTTTCCTGCGTTGGGCGGCGCAGCCGGAGGACAACCTCACAAAAGAAAAATATTACCCCAATATTGAGCGAGCCGAGTTGATTACAAAGGGCTATGTGGCCTCACAATCCAGCCATAGCCGTGGAAGCACAATTGATCTTACGCTCTACCACTTGGATACAGGGGAACTTGTTTCAATGGGAAGCAACTTCGATTTTATGGACGAACGGTCGCACCATACAGCAAAAGGGATAGGGAATGCAGAGGCACAAAATCGAAGATGCTTGCGTAAAATCATGGAAAGCAGCGGATTTCAGTCCTATCGCTTTGAATGGTGGCACTATAAGTTGATTGATGAGCCATACCCCGATACCTATTTTAATTTTGCCGTTTCATAA</t>
  </si>
  <si>
    <t>VanX-D</t>
  </si>
  <si>
    <t>ATGGAAAAGAACTTTGTCTTTTTGGATGAAATGCTGCCGGGCATCCGGTGGGATGCCAAATATGCCACATGGGACAATTTCACCGGGAAACCGGTAGACGGATACGAGGTAAACCGCATTGTGGGAACGAAAGAGCTTGGTGCCGCTTTACGTAAGGCACAGAAGGCGGCGGAGAAACTGGGATACGGTCTGCTCTTATGGGACGGCTACCGTCCCCAGTGTGCAGTGGACTGCTTTTTGACTTGGGCTTCCCTGCCGGAGAACAATCTGACGAAAAAGCGTTACTACCCAAATATCAAAAGGAACGAGATGATCACGAAAGGGTATGTGGCTTCTCAGTCCAGCCACAGTCGCGGGAGCGCGATTGATCTCACGATTTTTCGTTTGGACACGGGTATGCTTGTGCCAATGGGCGGAGATTTCGACTTTATGGATGTACGGTCGCATCATGCCGCCAGTGGTCTGAGCGAAGAGGAGGCCGGAAACCGTGAGCGCCTGCGTGATATCATGGAGCGCAGCGGATTTGAAGCCTACCGATATGAATGGTGGCATTATGTCTTGGCAGACGAGCCATACCCGGATACATATTTTGATTTTTGCATTGCCTAG</t>
  </si>
  <si>
    <t>VanX-M</t>
  </si>
  <si>
    <t>ATGGAAAAAGGATTTACCTTTTTAGATGAAATATTAAACGATGTTCGTTGGGACGCTAAATATGCTACGTGGGACAACTTCACTGGAAAACCAATTGATGGATATGAAGTAAATCGAATTATAGGAACATATGAGTTAGCCGATGCGCTATTGAAGGTTCAAGAATTAGCTTTTAACCAAGGTTATGGATTGCTTTTATGGGACGGTTACCGTCCCCAACAAGCTGTAAATTGTTTTTTGCAATGGGCGGCACAGCCGGAAGATAATCGAACAAAGGCAAAATATTATCCCAATATTGACCGAACTGAGATGGTTTCAAAAGGATACGTGGCTTCAAAATCAAGTCATAGCCGCGGAAGTGCAATTGATCTTACACTTTATCGATTAGACACGGACGAACTTGTTCCGATGGGGAGCGGATTTGATTTTATGGATGAGCGCTCTCATCATGAGGCAAAAGGAATTACGAGCAATGAAGCGCAAAACCGTAGATTTTTGCGTTCCATTATGGAAAACAGTGGGTTTGAAGCGTATAGTTTCGAATGGTGGCACTATGTATTGATAAACGAACCTTATCCCTATAGCTGCTTTGATTTTCCTGTCAAATAA</t>
  </si>
  <si>
    <t>VanX-Pt</t>
  </si>
  <si>
    <t>ATGAAAATAGGATTTACTTTTTTAGATGAAATATTACACGGTGTTCGTTGGGACGCTAAATATGCCACATGGGACAATTTCACCGGAAAGCCGGTTGACGGATATGAAGTAAATCGCATTGTAGGAACATACGAGTTGGCCGACGCGCTTTTGAAGGTAAAAGAACTGGCTGCTACTCAAGGGTACGGATTGCTTCTATGGGACGGTTACCGTCCCCAACGCGCTGTAAACTGTTTTTTGCAATGGGCTGCACAGCCGGAAGATGACCTGACAAAGGAAAGATATTATCCCAATATTGACCGAACCGAGATGGTTTCAAAAGGATACGTGGCTTCAAAATCAAGCCATAGCCGCGGAAGTGCAATTGATCTTACGCTTTATCGATTAGACACGGGTGAGCTGGTACCAATGGGGAGCGGATTTGATTTTATGGATGAACGCTCTCATCATGCGGCAAAAGGAATTTCAGGCAATGAAGCGCAAAATCGCAGACGTTTGCGTTCCATCATGGAAGACAGTGGGTTTGAAGCATATAGCTTCGAATGGTGGCACTATGTATTAAGAAACGAACCATACCCCAACAGCTATTTTGATTTCCCCGTTAAATAA</t>
  </si>
  <si>
    <t>VanX-Pt2</t>
  </si>
  <si>
    <t>ATGAAAAAAGGATTTACTTTTTTAGATGAAATATTACACGGTGTTCGTTGGGACGCTAAATATGCTACATGGGACAATTTCACCGGAAAGCCGGTTGACGGATATGAAGTAAATCGCATTGCAGGAACATACGAGTTGGCCGACGCGCTTTTGAAGGTAAAAGAACTGGCTGCTGCTCAAGGGTACGGATTGCTTCTATGGGACGGTTACCGTCCCCAACGCGCTGTAAATTGTTTTGTGCAATGGGCTGCACAGCCGGAAGATGGCCTGACAAAGGAAAGATATTATCCCAATATTGACCGAACCGAGATGGTTTCAAAAGGATACGTGGCTTCAAAATCAAGCCATAGCCGCGGAAGTGCGATTGATCTTACGCTTTATCGATTAGACACGGGTGAGCTTGTACCAATGGGGAGCGGGTTTGATTTTATGGATGAACGCTCTCATCATGCGGCAAAAGGAATTTCAGGCAATGAAGCGCAAAATCGCAGATGTTTGCGTTCCATCATGGAAAACAGCGGGTTTGAAGCATATAGCTTCGAATGGTGGCACTATGTATTAAGAAACGAACCATACCCCAATAGCTATTTTGATTTCCCCGTCAAATAA</t>
  </si>
  <si>
    <t>VanX-Sc</t>
  </si>
  <si>
    <t>ATGACCGGGGACTTCGCCTTCGTGGACGAGCTGGTGTCCGGAATCCGGTGGGACGCCAAGTACGCCACCTGGGACAACTTCACCGGCAAACCCGTGGACGGATACCTGGCGAACCGGATCGTCGGCACCAAGGCCCTGTGCGCGGCTCTGGGAAGGGCGCAAGAACGGGCCGAAGACCTCGGCTTCGGGCTGCTCCTGTGGGACGGCTACCGCCCGCAGCGCGCCGTGGACTGCTTCCTCCGCTGGTCACAACAGCCGGAGGACGGCCGGACGAAGGCCCGGCACTACCCGAACATCGGCAGGGCCGAGATGTTCGACAGGGGGTACGTGGCCGCCAGGTCGGGCCACAGCCGAGGTGCCACCGTCGACTTGACGCTGTACCACCTGACCACCGGTGAACTCGCGGCCATGGGCGGCGGCCACGACCTCATGGACCCGATATCGCATCACGACGCCCGAGACGTCCCGCGGGCCGAGGCGGCGAACCGACGGCATCTGCGCTCGATCATGGCCGCCTGCGGTTTCGCCTCATACGCCTGCGAGTGGTGGCACTACACGCTGAAGGAGGAGCCGCACCCGGACACCTACTTCGACTTTCCCATCGCGTAG</t>
  </si>
  <si>
    <t>VanXY-C</t>
  </si>
  <si>
    <t>ATGAACACATTACAATTGATCAATAAAAACCATCCATTGAAAAAAAATCAAGAGCCCCCGCACTTAGTGCTAGCTCCTTTTAGCGATCACGATGTTTACCTGCAGCCAGAAGTGGCAAAACAATGGGAACGACTCGTACGAGCAACCGGACTAGAAAAGGACATTCGTCTGGTAGATGGGTATCGTACGGAAAAAGAACAGCGACGCTTGTGGGAGTATTCTCTAAAAGAAAACGGGTTAGCTTATACCAAACAATTCGTTGCTTTGCCAGGTTGCAGTGAACATCAAATCGGTCTGGCCATTGATGTAGGACTAAAGAAACAAGAAGATGATGATCTTATCTGCCCTCATTTTCGAGATAGTGCTGCTGCTGATTTATTTATGCAGCAGATGATGAATTATGGCTTTATTCTACGCTATCCGGAAGATAAACAAGAGATCACCGGTATCAGTTATGAACCTTGGCATTTTCGTTATGTCGGGCTTCCCCATAGCCAAGTCATCACTGCCCAAAAATGGACTCTGGAAGAATACCATGATTACTTGGCTCAGACAGTGAGGCAGTTCGCATGA</t>
  </si>
  <si>
    <t>VanXY-G</t>
  </si>
  <si>
    <t>ATGATGAAAACGATTGAGCTTGAAAAGGAAGAAATTTATTGTGGAAATTTGCTGCTCGTCAACAAAAATTATCCGCTACGAGATAACAATGTAAAGGGTTTAGTTCCTGCTGATATACGCTTTCCAAATATTCTTATGAAGCGTGATGTGGCAAATGTTTTGCAGCTTATTTTTGAAAAAATCTCGGCAGGTAACTCTATCGTTCCTGTAAGCGGTTATCGCTCATTAGAAGAACAGACAGCCATATATGACGGCTCTCTCAAAGATAATGGAGAGGATTTTACAAGAAAATATGTTGCTCTGCCCAATCATAGTGAACATCAAACAGGTCTTGCCATTGATTTAGGACTGAATAAAAAGGATATAGACTTTATCCGTCCCGATTTTCCCTATGACGGTATTTGCGATGAATTTAGGAGAGCTGCCCCAGACTATGGCTTTACCCAGCGTTATGCAAGGGATAAAGAAGAAATAACAGGGATTTCACACGAGCCGTGGCATTTTCGATATGTAGGATACCCACACTCAAAAATTATGCAGGAAAATGGTTTTTCACTTGAAGAATACACACAATTTATAAAAGCCTATCTGGAAGATAACAAATATCTTTTTGAGCAGGCTCACAGAGCTGAGATTGAAATATATTATGTTCCTGCAAAAGACGACAAAACGCTGATAAAAATACCAGAAAATTGTGTTTATCAGATTTCTGGTAATAACATAGACGGTTTTGTTGTGACCATATGGAGGAAAACAGATGACTAA</t>
  </si>
  <si>
    <t>VanXY-L</t>
  </si>
  <si>
    <t>ATGGATAACGATTACAAGTATTATTTACAATTAGTCAATAAGCAATATCCTTGGCAGATAAACAATGGTTCTAAAAAAATGGTAAGGGTGCCTTATACAGATAAAGAAATTTATTTAGATGCAGTTGTTGTTGAACATTTGATTCAGTTGATCGAAACTATTCAATTACAAGAGAAAATAGAAATAGTTGATGGTTACCGTACGATAGACGAACAAAAAGAATTATGGGAATTTTCTTTAAAAGATAGAGGGAAACGATATACTCATGATTATGTTGCCTATCCTGGGTGTAGTGAGCATCATACTGGACTTGCATTAGATATTGGTCTTAAAAAAACAGCACATGATATCATAGCACCAAAATTTAATGGAGAAGAGGCAAAAAAATTTTTAGAGCATATGAAAGATTACGGATTTATTTTAAGGTACCCTCCAAACAAAAAAAAGGTAACAGGGATTGCGTATGAACCGTGGCATTTTAGGTATGTTGGAGTTCCTCACAGCCAAATCATTACTCAGCAAGCTTGGACGCTGGAAGAATATATCGCTTTTTTACACACAGTAGGAGAAAAAGTTTCATGA</t>
  </si>
  <si>
    <t>vanY</t>
  </si>
  <si>
    <t>VanY-A</t>
  </si>
  <si>
    <t>TTGTTATTGTTATTCTTAATATACTTAGGTTATGACTACGTTAATGAAGCACTGTTTTCTCAGGAAAAAGTCGAATTTCAAAATTATGATCAAAATCCCAAAGAACATTTAGAAAATAGTGGGACTTCTGAAAATACCCAAGAGAAAACAATTACAGAAGAACAGGTTTATCAAGGAAATCTGCTATTAATCAATAGTAAATATCCTGTTCGCCAAGAAAGTGTGAAGTCAGATATCGTGAATTTATCTAAACATGACGAATTAATAAATGGATACGGGTTGCTTGATAGTAATATTTATATGTCAAAAGAAATAGCACAAAAATTTTCAGAGATGGTCAATGATGCTGTAAAGGGTGGCGTTAGTCATTTTATTATTAATAGTGGCTATCGAGACTTTGATGAGCAAAGTGTGCTTTACCAAGAAATGGGGGCTGAGTATGCCTTACCAGCAGGTTATAGTGAGCATAATTCAGGTTTATCACTAGATGTAGGATCAAGCTTGACGAAAATGGAACGAGCCCCTGAAGGAAAGTGGATAGAAGAAAATGCTTGGAAATACGGGTTCATTTTACGTTATCCAGAGGACAAAACAGAGTTAACAGGAATTCAATATGAACCATGGCATATTCGCTATGTTGGTTTACCACATAGTGCGATTATGAAAGAAAAGAATTTCGTTCTCGAGGAATATATGGATTACCTAAAAGAAGAAAAAACCATTTCTGTTAGTGTAAATGGGGAAAAATATGAGATCTTTTATTATCCTGTTACTAAAAATACCACCATTCATGTGCCGACTAATCTTCGTTATGAGATATCAGGAAACAATATAGACGGTGTAATTGTGACAGTGTTTCCCGGATCAACACATACTAATTCAAGGAGGTAA</t>
  </si>
  <si>
    <t>VanY-B</t>
  </si>
  <si>
    <t>ATGGAAAAAAGCAACTATCATTCCAATGCGGATCATCACAAACGGCATATGAAACAATCCGTGGAAAAGCGGGCTTTTCTATGTGCGTTCATTATTTCGTTCACAGTCTGCACGCTGTTTTTGGGGTGGAGACTGGCTTCCGTATTGGAGGCAACACAGATACCGCCCATCCCTGCAACTCATACAGGCAGCAGCACTGACGTAGTGGAGAATTTGGAGGAAAACGCTCTTGCCACCGCCAAAGAACAGGGAGATGAACAGGAATGGAGCCTGATTTTAGTGAACAGGCAGAACCCCATCCCCGCACAGTACGATGTGGAGCTTGAGCAACTATCAAATGGTGAGCGGATAGATATTCGGATTTCTCCCTATCTTCAAGATTTGTTTGATGCCGCAAGAACTGATGGAGTTTACCCGATTGTCGCATCCGGATACCGAACAACAGAAAAACAGCAAGAAATTATGGATGAAAAAATTGCCGAATATAAGGCGAAAGGCTACACCTCTGCACAGGCTAAAGCGGAAGCAGAAACTTGGGTGGCCGTGCCGGGAACGAGCGAGCATCAGCTTGGTCTTGCTGTGGATATCAATGCGGACGGAATTCATTCAACAGGCAACGAGGTTTATAGATGGCTGGATGAAAACAGCTATCGTTTTGGTTTTATTCGTCGCTACCCACCAGACAAGACAGAGATAACCGGTGTGAGCAACGAGCCGTGGCATTACCGATATGTTGGCATCGAAGCTGCCACAGAGATGTACAACCAAGGGGTTTGCCTTGAGGAATATTTAAAACCAGAAAAATGA</t>
  </si>
  <si>
    <t>VanY-D</t>
  </si>
  <si>
    <t>GTGGAACGTCAAAATAACAATGAAAACCAGTATGGAAGGAATCGCAGAAAAGACAAAAGAAAAAAATTGTTTTTTTACAGAGCAGCATGTGCCATGCTCGGTCTGCTCATAGTCTGTGTAATTTTTGGAGCTGTGTATTTTCTCAGAGAGAGTAAAGATCCGGTTCTTCCATCCAAAGAAAATACAAAGACAGGCAAGGACTATTCATTTTTGGCCGACGGTCAGAGTGAGGATGAGTCTCCGATTTCGGAGCCAGCCATATCCAACCGGGCGAATGCGATTGACCTGAACATCATAGCAGCAAATGCCATTGTGATGAATAAAGACACCGATGCGTTATTGTATCAAAAAAACGGCACGGACAGAATTGCGCCGGCCAGTACAGCAAAGATGATTACGGCGTTGACCGTGCTTGAATATTGTTCTCCGGAGGAGGAGATGAGAGTCGGTGCAGAGATTGAAATGATCCATAGTGATTCGTCAACCGCATGGCTTATGAAAGGCGATACCCTGACTGTCAGGCAGCTCCTGATTGCCCTGATGCTTCCGTCCGGCAATGATGCAGCTTATACCCTTGCAGTCAATACCGGAAAGGTTATTGCAGGCGATAACAGCCTGTCCAATCAGCAGGCCATTCAGATATTCATGGATAAGGTAAATGAGAAGGCCAGGGCAATTGGTGTTACAGACTCGAATTTTGTGGTTCCGGATGGGTATGATGCCGAGGGGCAGTATACCACGGCCTATGATCTTGCCATCATTGCAAAGGCATGTTTGGAGGATCCCATTATTTCAGAAATTGTGGCGAGCAATACGTCGTATGAAAAATGGCCGAACGGCAGGGAGGTCACTTACAACAATTCCAATGAGCTTCTTGATCCGAACAGTCCCTATTACCGTCCGGAGGTCATCGGACTGAAAACAGGGACCAGCAGCCTTGGCGGCGCCTGTGTGGTCTCTGCGGCAGTGATTGACGGAGAAACCTATATTTGCGTAGTCATGGGCTCTACGAAAGAAAGCAGGTTTCAGGACAGCGTTGCCATTTTGGATAAAATCAAGGCCCAGTGA</t>
  </si>
  <si>
    <t>VanY-M</t>
  </si>
  <si>
    <t>ATGGTCTTTCAAGGAAACTTACTCTTGGTTAATAACGAATATCCGGTTCTCGAAGAGAGTATAAAAACAGACGTTGTAAATTTATTTAAACATGATGAATTGACAAAAGGATATGAATTGCTCAATAGGGAAATTTATTTATCGGAGAAAGTTGCCCGTGAATTTTCAGAGATGGTAGATGCGGCTGAAAAAGAAGGAGTTCGCCATTTTTCAATCAATAGTGGGTTTCGAAACTTTGATGAGCAAAATGCCCTTTATCAAGAAATGGGGTCTGACTACGCCTTGCCTGCAGGTTATAGCGAACATAATTTAGGTTTAGCACTTGATATCGGATCTACTCAAATGGAAATGAGTGAGGCACCGGAAGGAAAGTGGCTAGAAGATAATGCGTGGGAATACGGCTTTATTTTACGCTATCCAATGGACAAAACGGCCATCACAGGTATTCAGTATGAACCTTGGCATTTTCGCTATGTGGGATTACCGCACAGTGCAATTATAGAGGAAAAGAATTTTGCTTTAGAAGAATATTTGGATTTCCTAAAAGAACAAAAATCCATTTCAGGTACTATACATGGCGAAAATTATGAGATTTCTTATTATCCTATTACCGAAAAAACAGACATTGAAATGCCTGCCAATCTTCATTATGAAATATCAGGAAACAATATGGATGGTGTGATTGTGACAGTGTATCGCTAA</t>
  </si>
  <si>
    <t>VanY-Pt</t>
  </si>
  <si>
    <t>ATGAAGAAGTGGGGTTTTTTATTGTTATTGTGCTTAGGTTTTGTCTTCATTAATAAAGCACTGTTTTTTCAGGAAAAAGTAGAAATTCAAAATTATGATCAAAATCCCAAAGATCATTTAGATAATAGAGGGACTTCTGAAAGTACGCAAACGAAGACGATTACAAATGAACAGATTTATCAAGGAAATCTGCTATTATTCAACAGTAAATATCCTGTTCGCCAAGAAAGTGTGAAGTCAGATATCGTAAATTTATCTAAACATAACGAATTGATAAATGGGTACGGGTTGCTTGATACGAATATTTATATGTCAAAAGGAATAGCACAAAAATTTTCAGAGATGGTCAATGATGCTGTAAAGGAAGGGGTTAGTCATTTTATTATTAATAGTGGCTATCGTGACTTTGATGAGCAAAGTGTGCTTTACCAAGAAATGGGGGCTGATTATGCCTTGCCAGCAGGTTATAGTGAACATAATTCAGGCTTATCACTTGATGTAGGATCAAGCTTAACGAAAATGGAGCGAGCACCTGAAGGAAAGTGGCTGAAAGAAAATGCTTGGAAATACGGCTTTATATTACGCTATCCAAAGGATAAAACTGATGTTACTGGAATTCAATATGAACCATGGCATATCCGTTATGTTGGTTTCCCTCACAGCGCGATTATGAAAGAAAAGAATTTCGCTCTAGAAGAATATATGGATTTTTTGAAGGAACAGAAGTCCATTACGACTACAATAGACCACCAAGTCTATAAAATCTTTTACTATCCTATCTCCCAAAATACAACGATCCATGTGCCTGCGAATGGCCAGTATGAAATTTCAGGCAACAATATGGATGGCGTGATTGTGACAGTGTATTCTGGTAAGCGAGACTAA</t>
  </si>
  <si>
    <t>VanY-Pt2</t>
  </si>
  <si>
    <t>ATGAAGAAGTGGGGGTTTTTATTTTTATTGTGCTTAGGTTTTGTCTTCATTAATAAAGCACTGTTTTTTCAGGAAAAAGTAGCAGTAGAAATTGAAAATTATGATCAAAATCCCAAAGATCATTTAGATAATAGAGGAACTTCGGAAAGTACCCAAACGAAAACGATTACAAATGAACAGATTTATCAAGGAAATCTGCTATTATTCAACAGTAAATATCCTGTTCGCCAAGAAAGTGTGAAGTCAGATATCGTCAATTTATCTAAACATAACGAATTGATAAATGGGTACGGGTTGCTTGATACGAATATTTATATGTCAAAAGGAATAGCACAAAAATTTTCAGAGATGGTCAATGATGCTTTAAAGGAAGGGGTTAGTCATTTTATTATTAATAGTGGCTATCGTGACTTTGATGAGCAAAGTGTGCTTTACCAAGAAATGGGGGCTGATTATGCCTTGCCAGCAGGTTATAGTGAACATAATTCAGGCTTATCACTTGATGTAGGATCAAGCTTAACGAAAATGGAGCGAGCACCTGAAGGAAAGTGGCTGAAAGAAAATGCTTGGAAATACGGCTTTATATTACGCTATCCAAAGGATAAGACTGATGTTACTGGAATTCAATATGAACCATGGCATATCCGTTATGTTGGTTTCCCTCACAGCGCGATTATGAAAGAAAAGAATTTCGCTCTAGAAGAATATATGGATTTTTTGAAGGAACAGAAGTCCATTACCACTACAATAGACCACCAAGTCTATAAAATTTTTTACTATCCTATCTCCCAAAATACAACGATCCATGTGCCTGCGAATGGCCAGTATGAAATTTCAGGCAACAATATGGATGGCGTGATTGTGACAGTGTATTCTGGTAAGCGAGACTAA</t>
  </si>
  <si>
    <t>vanZ</t>
  </si>
  <si>
    <t>VanZ-A</t>
  </si>
  <si>
    <t>TTGGGAAAAATATTATCTAGAGGATTGCTAGCTTTATATTTAGTGACACTAATCTGGTTAGTGTTATTCAAATTACAATACAATATTTTATCAGTATTTAATTATCATCAAAGAAGTCTTAACTTGACTCCATTTACTGCTACTGGGAATTTCAGAGAGATGATAGATAATGTTATAATCTTTATTCCATTTGGCTTGCTTTTGAATGTCAATTTTAAAGAAATCGGATTTTTACCTAAGTTTGCTTTTGTACTGGTTTTAAGTCTTACTTTTGAAATAATTCAATTTATCTTCGCTATTGGAGCGACAGACATAACAGATGTAATTACAAATACTGTTGGAGGCTTTCTTGGACTGAAATTATATGGTTTAAGCAATAAGCATATGAATCAAAAAAAATTAGACAGAGTTATTATTTTTGTAGGTATACTTTTGCTCGTATTATTGCTCGTTTACCGTACCCATTTAAGAATAAATTACGTGTAA</t>
  </si>
  <si>
    <t>VanZ-Pt-partial</t>
  </si>
  <si>
    <t>TTGGGTTGTTCAGGATTTTTTTCCTCCTATATGTACGCATTATTCAAAATCATCGTGCTCAAGTTTGGCCCGACAGTCGTCGAGTTTCTATGGGTACGGCTAATGCGAAACTCGACCAACCCGGAATGTATTGCCGCCCGGCTGCATGCCGGCAATCTGATCCCTTTGAAGGAAATTTCCAGGGCGAGTGATTCGATGTCGGGGCACAGCCTTTTGAACTTGTTTGGAAATGTTGGGATCTTCGTCCCTTTAGGCATTTTCCTCGGTGTTCTGGCGAAATCCGGCAAACTGACGTTGGCAGGGTCGAGTCTCGTGTTAGAATGTACACAAGTTTTATTTTCGATCGGAAAATTCGACGTCGACGACCTCATTTTGAATTCCACCGGAGGCTCAATCGGTTTTGTCGTTTATGCACTGTGCGCTAGGCTGA</t>
  </si>
  <si>
    <t>vgaD</t>
  </si>
  <si>
    <t>vga(D)</t>
  </si>
  <si>
    <t>GQ205627</t>
  </si>
  <si>
    <t>ATGCTCATTCTTGAAGCGAATCATATTGAAAAATCTATAAATGACCGGAAACTTTTAGATGTTACTCATCTACAAATTCATTATGAGGATCGGATTGGTGTAGTTGGTCGTAATGGAAGCGGGAAAACGACATTATTATCTATATTGGCTGGTGAAATAGAAGCAGATAAAGGTGAAGTGAAAACAAGTGCAAGTCGCTACTTTTTACCTCAATTGAAGGAGACGGATACTTTCAGAAGTGGTGGTGAGATAACAAAAAGCTATATTGACAAAGCATTAGCGATGAAGGCGGAAATATTGTTTGCCGACGAACCAACTACAAACCTTGATACCCACAATATAAAAGAACTTGAAAAGCATTTCAGTCGATATCGGGGGGCAATCATTCTTGTATCACATAACCGGTATTTTTTAGATCAAATTTGTACAAAAATATGGGAAATTGAAGATGGAGAAGTGAAAGAAATTCACGGTAACTATACAAGTTATGTAAAACAAAAAGAACTACTTCGTCGACAGCAACAAGAGGAATATGAAAAATATATAACGAAGAAAAAGCAACTGGAGCGAGCTGTTACCATGAAAGAACAAAAGGCGCAAAAAATGATTAAGCCTCCTTCTAAACAAATGGGTACTTCTGAATCTCGAATATGGAAGATGCAGCATGCGACTAAACAAAAGAAAATGCATCAAAATATTAAGGCTCTTGAAACACGTGTTGAAAAACTAGAGCGTGTGAAAAAACCAAAAGATTATCCGGCTGTCAAAATGAAGTTGTCTAACCAAGATCAAATACAGGGGCGCAATGTACTTCGGGTAAAAGACTTATCTGTTTCCTTTGGGAATCATGTGCTTTGGACAGATGCTTCTTTTACCATTAAAGGCGGGGAGAAGGCTGCCATTATTGGCAATAATGGGGTCGGTAAAACAACATTGTTGAAACAAATTTTAGAAAGGGTACCAGCGGTAACAATATCACCCGCAGCAAAAATCGGCTATTTTAGCCAGAATTTGGATACGCTTGATACGCATGTGTCGATCTTAGAAAATGTCATGTCCACCGCTATTCAAGATGAAACTACTGTACGGACTGTTCTCGCAAGATTACATTTCTACCGGGAGGATGTTTATAAGGAAGTTCAAGTCCTAAGTGGTGGGGAACGTGTGAAGGTTGCTTTTGCAAAACTATTTGTTAGCGACTATAATACGTTGATTCTGGATGAACCAACAAATTATTTAGACATTGATGCCATAGAAGCGTTAGAGGAGCTCCTAATTAACTATGAGGGGGCAGTACTATTTGTATCTCATGATTGTCGTTTCGTTCAAAATATTGCATCCAAAATTATTGAACTATCCGACCAGAAGGTTATAGAGTTTCTTGGAAGCTATAAAGCGTTTAGAGAAAGATCTCAAGAGACAGAGCGTGACTATATGAAGGAAGAACTTCTTAAAATTGAGATCAAACTCACTCAAATGATTAGTGAAATGAATGACGAGGCATCAAATGAATTAGAAAAAGAATTCCAAATGTTGATTCATGAACGTAATCAGTTAAGAAATCAAGTAAACAATTAG</t>
  </si>
  <si>
    <t>macrolides-lincosamide-streptogramin</t>
  </si>
  <si>
    <t>ere</t>
  </si>
  <si>
    <t>ere(A)</t>
  </si>
  <si>
    <t>ereA</t>
  </si>
  <si>
    <t>AY183453</t>
  </si>
  <si>
    <t>ATGACATGGAGAACGACCAGAACACTTTTACAGCCTCAAAAGCTGGACTTCAATGAGTTTGAGATTCTTACTTCCGTAATTGAGGGCGCCCGAATTGTCGGCATTGGCGAGGGCGCTCATTTTGTCGCGGAGTTTTCACTGGCTAGAGCTAGTCTTATCCGCTATTTGGTCGAAAGGCATGAGTTTAATGCGATTGGTTTGGAATGTGGGGCGATTCAGGCATCCCGGTTATCTGAATGGCTCAACTCAACAGCCGGTGCTCATGAACTTGAGCGATTTTCGGATACCCTGACCTTTTCTGTGTATGGCTCAGTGCTGATCTGGCTGAAATCATATCTCCGCGAATCAGGAAGAAAACTGCAGTTAGTCGGAATCGACTTACCCAACACCCTGAACCCAAGGGACGACCTAGCGCAATTGGCCGAAATTATCCAGCTCATCGATCACCTCATGAAACCGCACGTTGATATGTTGACTCACTTGTTGGCGTCCATTGATGGCCAGTCGGCGGTTATTTCATCGGCAAAATGGGGGGAGCTAGAAACGGCTCGGCAGGAGAAAGCTATCTCAGGGGTAACCAGATTGAAGCTCCGCTTGGCGTCGCTTGCCCCCGTCCTGAAAAAACACGTCAACAGCGATTTGTTCCGAAAAGCCTCTGATCGAATAGAGTCGATAGAGTATACGTTGGAAACCTTGCGTATAATGAAAACTTTCTTCGATGGTACCTCTCTTGAGGGAGATACTTCCGTACGTGACTCGTATATGGCGGGCGTAGTAGATGGAATGGTTCGAGCGAATCCGGATGTGAAGATAATTCTGCTGGCGCACAACAATCATCTACAAAAAACTCCAGTCTCCTTTTCAGGCGAGCTTACGGCTGTTCCCATGGGGCAGCACCTCGCAGAGAGGGTGAATTACCGTGCGATTGCATTCACCCATCTTGGACCCACCGTGCCGGAAATGCATTTCCCATCGCCAAAAAGTCCTCTTGGATTCTCTGTTGTGACCACGCCTGCCGATGCAATCCGTGAGGATAGTATGGAACAGTATGTCATCGACGCCTGTGGTACGGAGAATTCATGTCTGACATTGACAGATGCCCCCATGGAAGCAAAGCGAATGCGGTCTCAAAGCGCCTCTGTAGAAACGAAATTGAGCGAGGCATTTGATGCCATCGTCTGTGTTACAAGCGCCGGCAAGGACAGCCTGGTTGCCCTATAG</t>
  </si>
  <si>
    <t>ere(B)</t>
  </si>
  <si>
    <t>ereB</t>
  </si>
  <si>
    <t>X03988</t>
  </si>
  <si>
    <t>ATGAGGTTCGAAGAATGGGTCAAAGATAAGCATATTCCTTTCAAACTGAATCACCCTGATGATAATTACGATGATTTTAAGCCATTAAGAAAAATAATTGGAGATACCCGAGTTGTAGCATTAGGTGAAAATTCTCATTTCATAAAAGAATTCTTTTTGTTACGACATACGCTTTTGCGTTTTTTTATCGAAGATCTAGGTTTTACTACGTTTGCTTTTGAATTTGGTTTTGCTGAGGGTCAAATCATCAATAACTGGATACATGGACAAGGAACTGACGATGAAATAGGCAGATTCTTAAAACACTTCTATTATCCAGAAGAGCTCAAAACCACATTTCTATGGCTAAGGGAGTACAATAAAGCAGCAAAAGAAAAAATCACATTTCTTGGCATTGATATACCCAGAAATGGAGGTTCATACTTACCAAATATGGAGATAGTGCATGACTTTTTTAGAACAGCGGATAAAGAAGCACTACACATTATCGATGATGCATTTAATATTGCAAAAAAGATTGATTACTTCTCCACATCACAGGCAGCCTTAAATTTACATGAGCTAACAGATTCTGAGAAATGCCGTTTAACTAGCCAATTAGCTCGAGTAAAAGTTCGCCTTGAAGCTATGGCTCCAATTCACATTGAAAAATATGGGATTGATAAATATGAGACAATTCTGCATTATGCCAACGGTATGATATACTTGGACTATAACATTCAAGCTATGTCGGGCTTTATTTCAGGAGGCGGAATGCAGGGCGATATGGGTGCAAAAGACAAATACATGGCAGATTCTGTGCTGTGGCATTTAAAAAACCCACAAAGTGAGCAGAAAGTGATAGTAGTAGCACATAATGCACATATTCAAAAAACACCCATTCTGTATGATGGATTTCTAAGTTGCCTACCAATGGGCCAAAGACTTAAAAATGCCATTGGTGATGATTATATGTCTTTAGGTATTACTTCTTATAGTGGGCATACTGCAGCCCTCTATCCGGAAGTTGATACAAAATATGGTTTTCGAGTTGATAACTTCCAACTGCAGGAACCAAATGAAGGTTCTGTCGAGAAAGCTATTTCTGGTTGTGGAGTTACTAATTCTTTTGTCTTTTTTAGAAATATTCCTGAAGATTTACAATCCATCCCGAACATGATTCGATTTGATTCTATTTACATGAAAGCAGAACTCGAGAAAGCTTTCGATGGAATATTTCAAATTGAAAAGTCATCTGTATCTGAGGTCGTTTATGAATAA</t>
  </si>
  <si>
    <t>ere(C)</t>
  </si>
  <si>
    <t>ereC</t>
  </si>
  <si>
    <t>NC_019153</t>
  </si>
  <si>
    <t>ATGACAGCAATGAGCGCAAAGGCTAAAAAAATGACATGGAGAACTACCAGAACACTTTTACAGCCTCAAAAGCTGGACTTCAATGAGTTTGAGATTCTTACTCCCCTGGTTGAGGGCGCCCGAATTGTCGGCCTTGGCGAGGGCGCTCACTTTGTCGCGGAGTTTTCACTGGCTAGAGCTAGTCTTATTCGCTATTTGGTCGAGAGGCATGATTTTAATGCGATTGGTTTGGAATGTGGGGCGATTCAGGCATCCCGGCTATCTGAATACCTCAACTCAACAGCCGGTGCTCATGAACTTGAGCGATTTTCGGATCCACTGACCTTTTCTTTGTATGGCTCAGTGCTGATTTGGATTAAATCATATCTACGCGAATCAGGAAGAAAACTGCAGTTAGTCGGAATCGATTTACCCAACACCTTGAATCCAAGGGACGACCTGGCACAATTGGCCGAAATTATCAAGGTCATCGATCACCTCATTAAACCGCATGTTGATGAGCTGACTCACTTGTTGGCATCCATTGATGGTCAGTCGGCGGTTATTTCATCGGCAAAATGGGGGGAGATGGAAACGGCTCAGCAGGAGAAAGCTATCTCAGGGGTAACCAGATTGAAGCTACGTTTGGCATCTCTTGCCCCTGTCCTGAAAAAACATGTCAACAGCGATTTGTTCCGAAAAGCCTCTGATCGAATAGAGTCGATAGAGTATACGTTGGAAACCTTGCGTATAATGAGAACTTTCTTCGATGGTACCTCTCTTGAGGGAGATACTTCCGTACGTGACTCGTATATGGCGGGCGTAGTGGATAGAATGGTTCGAGCAAATCCGGATGTGAAGATAATTCTGCTGGCGCACAACAATCATTTACAAAAAACTCCAGTCTCCTTTTCGGGCGAGCTTACGGCTGTTCCCATGGGGCAGCACCTCGCAGAGAGGGAGGAGGAGGATTACCGTGCGATTGCATTCACCCATCTTGGATCCACCGTGCCGGAAATGCAATTCCCATCGCCCGGCAGTCCTCTTGGATTCTCTGTTGTGACCACGCCTGCCGATGCAATCCGTGAGGATAGTATGGAACAGTATATCATCGATGCCTGTGGTACGGAGGATTCATGTCTGACATTGACAGATGCCCCCATGAAAGCAAAGCGAATGCGGTCCCAAAGCGCCTCTGTAGAAACGAATTTGAGCGAGGCATTTGATGCCATCGTCTGCGTCCCAAGCGCCGGCAAGGACGGCCTGGTTGACCTATAG</t>
  </si>
  <si>
    <t>erm</t>
  </si>
  <si>
    <t>erm(30)</t>
  </si>
  <si>
    <t>erm30</t>
  </si>
  <si>
    <t>AF079138</t>
  </si>
  <si>
    <t>ATGGCAATGCGCGACTCCATACCGAGGCGAGCGGACCGCGACACCCTTCGCCGCGAATTAGGCCAGAACTTCCTTCAGGACGACAGAGCCGTGCGCAATCTCGTCACGCATGTCGAGGGGGACGGTAGGAACGTTCTCGAAATCGGCCCCGGAAAGGGCGCGATAACCGAGGAGTTGGTGCGCTCCTTCGACACCGTGACGGTCGTGGAGATGGACCCGCACTGGGCCGCGCATGTGCGGCGGAAATTCGAAGGGGAGAGGGTCACCGTATTCCAGGGTGATTTCCTCGACTTCCGCATTCCGCGCGATATCGACACCGTCGTCGGAAACGTTCCCTTCGGCATCACGACCCAGATTCTCCGGAGTCTCCTGGAATCGACGAACTGGCAGTCGGCGGCCCTGATAGTGCAGTGGGAGGTCGCCCGCAAACGCGCCGGTCGCAGCGGCGGATCGCTCCTCACGACCTCCTGGGCCCCCTGGTACGAGTTCGCGGTCCACGACCGCGTCCGCGCCTCGTCGTTCCGTCCGATGCCCCGCGTCGACGGCGGCGTCCTGACGATCAGGCGACGCCCCCAGCCCCTGCTGCCCGAGAGCGCGAGCCGCGCCTTCCAGAACTTCGCCGAAGCCGTCTTCACCGGCCCCGGACGGGGCCTCGCGGAGATCCTCCGGCGCCACATCCCCAAGCGGACCTACCGTTCCCTCGCCGACCGCCACGGAATTCCGGACGGCGGACTGCCGAAGGACCTCACGCTCACCCAATGGATCGCCCTTTTCCAGGCCTCCCAGCCGAGTTACGCGCCGGGGGCGCCCGGCACGCGCATGCCGGGCCAGGGCGGTGGCGCCGGCGGCAGGGACTATGACTCGGAGACGAGCAGGGCCGCCGTGCCCGGGAGCCGCAGATACGGCCCCACGCGCGGCGGCGAACCCTGCGCACCCCGCGCACAGGTCCGGCAGACCAAGGGCCGCCAGGGCGCGCGAGGCTCGTCGTACGGACGCCGCACGGGCCGTTAG</t>
  </si>
  <si>
    <t>erm(31)</t>
  </si>
  <si>
    <t>erm31</t>
  </si>
  <si>
    <t>ATGGCATTTTCCCCGCAGGGCGGCCGACACGAGCTCGGTCAGAACTTCCTCGTCGACCGGTCAGTGATCGACGAGATCGACGGCCTGGTGGCCAGGACCAAGGGTCCGATACTGGAGATCGGTCCGGGTGACGGCGCCCTGACCCTGCCGCTGAGCAGGCACGGCAGGCCGATCACCGCCGTCGAGCTCGACGGCCGGCGCGCGCAGCGCCTCGGTGCCCGCACCCCCGGTCATGTGACCGTGGTGCACCACGACTTCCTGCAGTACCCGCTGCCGCGCAACCCGCATGTGGTCGTCGGCAACGTCCCCTTCCATCTGACGACGGCGATCATGCGGCGGCTGCTCGACGCCCAGCACTGGCACACCGCCGTCCTCCTCGTCCAGTGGGAGGTCGCCCGGCGCCGGGCCGGCGTCGGCGGGTCGACGCTGCTGACGGCCGGCTGGGCGCCCTGGTACGAGTTCGACCTGCACTCCCGGGTCCCCGCGCGGGCCTTCCGTCCGATGCCGGGCGTGGACGGAGGAGTACTGGCCATCCGGCGGCGGTCCGCGCCGCTCGTGGGCCAGGTGAAGACGTACCAGGACTTCGTACGCCAGGTGTTCACCGGCAAGGGGAACGGGCTGAAGGAGATCCTGCGGCGGACCGGGCGGATCTCGCAGCGGGACCTGGCGACCTGGCTGCGGAGGAACGAGATCTCGCCGCACGCGCTGCCCAAGGACCTGAAGCCCGGGCAGTGGGCGTCGCTGTGGGAGCTGACCGGCGGCACGGCCGACGGATCCTTCGACGGTACGGCGGGCGGTGGCGCGGCCGGATCGCACGGGGCGGCTCGGGTCGGGGCCGGTCACCCGGGCGGCCGGGTGTCCGCGAGCCGGCGGGGCGTGCCGCAGGCGCGGCGCGGCCGGGGGCATGCGGTACGGAGCTCCACGGGGACCGAGCCGAGGTGGGGCAGGGGGCGGGCGGAGAGCGCGTGA</t>
  </si>
  <si>
    <t>erm(32)</t>
  </si>
  <si>
    <t>erm32</t>
  </si>
  <si>
    <t>AJ009971</t>
  </si>
  <si>
    <t>ATGCGGAAGAACGTCGTGCGATATCTGCGCTGTCCGCACTGCGCAGCCCCTCTGCGGTCATCCGACCGCACCCTCCGCTGCGAAAACGGGCACACCTTCGACGTCGCCCGGCAGGGCTATGTGAATCTGCTCAGACGCCCGACGAAGCTCGCCGCCGACACCACCGACATGGTCGCCGCCCGGGCCGCGCTGCTGGACAGCGGGCATTACGCGCCGCTGACCGAGCGGCTGGCCGGGACGGCCCGGCGCGCGGCGGGCGCCGGGGCACCGGACTGCGTCGTGGACATCGGCGGGGGCACCGGTCACCATCTCGCCCGTGTCCTGGAGGAGTTCGAGGACGCCGAGGGACTCCTGCTGGACATGTCCAAGCCGGCCGTGCGCAGGGCCGCCCGCGCCCATCCCCGGGCCAGCTCCGCCGTCGCCGACGTATGGGACACACTTCCGCTGCGGGACGGGGCCGCCGCGATGGCCCTCAACGTCTTCGCCCCGCGCAACCCGCCGGAGATCCGCAGGATCCTCCGCCCCGGCGGCACCCTGCTGGTCGTCACGCCCCAGCAGGACCACCTCGCCGAACTCGTGGACGCGCTGGGGCTGTTGCGCGTACGGGACCACAAGGAGGGCCGGCTGGCCGAACAGCTCGCGCCGCACTTCGAGGCCGTCGGGCAGGAGCGGCTGCGGACCACTCTCCGCCTCGATCACGACGCGCTCGGCCGGGTGGTCGCCATGGGGCCCAGTTCCTGGCACCAGGACCCGGATGAACTGGCGCGGCGGATCGCGGAGTTGCCCGGCATCCACGAGGTCACGCTCTCGGTCACCTTCACCGTCTGCCGCCCTCTGCCCTGA</t>
  </si>
  <si>
    <t>erm(33)</t>
  </si>
  <si>
    <t>erm33</t>
  </si>
  <si>
    <t>AJ579365</t>
  </si>
  <si>
    <t>ATGAACAAAAAAAATATAAAAGACAGTCAAAACTTTATTACTTCGAAACGTAATATAGATAAAATAATGACAAATATAAGCTTAAATGAACATGATAATATCTTTGAAATTGGCTCAGGAAAAGGGCATTTTACCCTTGAATTAGTACAAAGGTGTAATTTCGTAACTGCTATTGAAATAGACCATAAATTATGCAAGACTACAGAAAATAAACTTGTTGATCACGATAATTTTCAAGTTTTAAACAAGGATATATTGCAGTTTAAATTTCCTAAAAACCAATCCTATAATATATTTGGTAATATTCCTTATAACATCAGTACGGATATTGTCAAAAGAATTACCTTTGAAAGTCAGGCTAAATATAGCTATCTTATCGTTGAGAAGGGATTTGCGAAAAGATTGCAAAATCTGCAACGAGCTTTGGGTTTACTATTAATGGTGGAGATGGATATAAAAATGCTCAAAAAAGTACCACCACTATATTTTCATCCTAAGCCAAGTGTAGACTCTGTATTGATTGTTCTTGAACGACATCAACCATTGATTTCAAAGAAGGACTACAAAAAGTATCGATCTTTTGTTTATAAGTGGGTAAACCGTGAATATCGTGTTCTTTTCACTAAAAACCAATTCCGACAGGCTTTGAAGCATGCAAATGTCACTAATATTAATAAACTATCGAAGGAACAATTTCTTTCTATTTTCAATAGTTACAAATTGTTTCACTAA</t>
  </si>
  <si>
    <t>erm(34)</t>
  </si>
  <si>
    <t>erm34</t>
  </si>
  <si>
    <t>AY234334</t>
  </si>
  <si>
    <t>ATGACGAAAAAAATGAACAAGTATAATGGGAAAAAACTTAGCCGTGGAGAACCTCCCAATTTTAGCGGTCAGCATTTTATGCACAATAAACGGCTACTGAAGGAAATTGTTGATAAAGCTGACGTCTCTGTTCGTGATACGGTTTTAGAGCTGGGAGCAGGAAAAGGCGCGTTGACGACGATTTTAAGCGAACGCGCGGACCGGGTTCTAGCCGTCGAGTATGACCAAAAATGTATTGAAGCGCTGCAATGGAAACTAGTTGGGTCAAAAAACGTGTCCATTCTCCATCAAGATATTATGAAGGTGGCATTGCCAACGGAACCGTTTGTTGTTGTTTCCAACATCCCTTATTCGATCACAACGGCAATCATGAAAATGCTGTTAAACAATCCAAAAAACAAACTACAACGAGGGGCAATTGTAATGGAGAAAGGAGCAGCAAAGCGGTTTACAAGCGTTTCGCCGAAAGACGCTTATGTGATGGCTTGGCATATGTGGTTTGACATCCACTATGAAAGGGGAATTTCCAGAAGTTCATTTTCGCCGCCGCCGAAAGTCGATTCTGCCCTTGTCCGCATTGTCCGCAAACAGCATCCCCTTTTTCCATATAAAGAGGCGAAAGCGATGCATGACTTTTTATCGTACGCACTAAACAACCCTAGAGCACCCCTTGATCAGGTATTACGAGGAATTTTTACCGCCCCTCAAGCAAAAAAAGTGCGGCAGGCAATCGGCGTCAAACCTGAGACACCAGTGGCCATGCTTCATGCCAGGCAGTGGGCGATGGTTTGTGACGCGATGGTTCGGCATGTTCCAAAAGTGTATTGGCCAAGGCGAAAGAGATAA</t>
  </si>
  <si>
    <t>erm(35)</t>
  </si>
  <si>
    <t>erm35</t>
  </si>
  <si>
    <t>AF319779</t>
  </si>
  <si>
    <t>ATGACAAAAAAGAAATTGCCCGTTCGTTTTACGGGTCAGCACTTTACTATTGACAAAGTGCTTATTAAAGATGCAATAAAAGAATCAAATATAAATCAACACGATACAGTTTTAGATATTGGAGCTGGTAAGGGTTTTCTAACTGTTCATCTCTTAAAAAATGTCGATAAAGTTATTGCCATTGAAAACGATGTTGCATTAAGTCAACATTTGCGCAAAAAATTCATTCACGCTCAAAACGTTCAAGTGGTTAGTTGTGATTATAGAAATTTTGTGGTTCCGAAAGTTCCATTTAAAGTAGTTTCAAATATTCCTTTTGGTATTACATCTGATATTTTTAGTAGTCTGATGTTTGAAAATGTCGAATATTTTCTATGCGGTTCAATTATCCTTCAGTCAGAACCGGCAAAAAAATTGTTTTCAAGTAAGGTTTATAACCCATTGACAGTACTTTATCATACCTATTATGATTTGAAATTCCTGTATGAGATAAATCCTGAAAGTTTTTTGCCACCACCAACTGTCAAATCAGCACTTTTGAGAATTGAAAGAAAACAGATTTCATTAGATATTGGGCTTAAGGTTAAGTACTTAAATTTTGTTTCGTATATGTTACAAAAACCTGATTTAACAGTCAAAACAGCTATGAAGTCTATTTTTAGAAAAAAACAAGTTAGGTCAATTTCAGAAAAATTTGGAGTTGACCTTAACTCCAAAATTGTCTGTTTGACTCCAAATCAATGGAAGAATTGTTTTTTAGAAATGCTCGAAGTTGTTCCTGAAAAGTTTCATCCGTCATAA</t>
  </si>
  <si>
    <t>erm(36)</t>
  </si>
  <si>
    <t>erm36</t>
  </si>
  <si>
    <t>AF462611</t>
  </si>
  <si>
    <t>ATGCCCACTTACCGTGGCGGCCGACATGAGCACGGCCAGAACTTCCTCACTGACCACACCACGATCGACCGGCTCTCACGGCTGGTAGGCGACTCGACCGGTCCGATCGTCGAGATCGGCCCGGGCCAGGGCAGGCTCACAAGAGAGCTGCAGAAGCTCGGCCGGTCCCTGACTGCTGTCGAGATCGACAGCCGGCTGGCGGACCGACTTGCATCGGCCAGTCAGTTCCGCGAGCAGAAACACGTAACCGTCGTCAACGCAGACTTCCTTCACTGGCCGCTACCGACCACTCCGTATGTGGTGGTCGGCAACGTTCCGTTCCACCTGACCACAGCCATCCTGCGCAGACTGCTGCACGATGGAGCATGGACCCAGGTGGTCCTGCTCGTGCAGTGGGAAGTGGCCCGCCGGCGTGCCGGCATCGGTGGTAGCAGCATGATGACCGCGCAGTGGTGGCCTTGGATCGACTTCAGCTTGCACGGGCGCGTGCCCCGGTCGGCGTTCAAGCCAGCCCCGAGCGTGGACGGTGGCCTCTTGGAGATGACTCGTCGTCCGGACCCATTGCTCAGCCCAGACGCGAGAGAGTCCTACCGACAGTTCGTCCATGACGTTTTCACCAGTAGGGGCAGGGGTATCGGCGAGATCCTGGCTAACGTATCCAGCTCACTCGGAAAGCGGGGAGCGCTCCAGTTGTTGAAGAGCGAGGGGATTCGCTCCTCGTCCCTGCCCAAAGATCTCTCAGCGGAGCAGTGGGCTCGCCTCTTTACCAGCGCGTCGCCTACGAAGAGTGCCAAAACCGGAAGGAACGCACACCCCGCCCACTCCGCACGGCGGCAAGGTCGATGA</t>
  </si>
  <si>
    <t>erm(37)</t>
  </si>
  <si>
    <t>erm37</t>
  </si>
  <si>
    <t>CP002885</t>
  </si>
  <si>
    <t>GTGTCCGCCCTCGGACGGTCGCGACGGGCATGGGGCTGGCACCGGCTCCATGACGAATGGGCAGCGCGGGTAGTCAGCGCGGCCGCAGTGCGGCCCGGTGAGCTCGTGTTTGACATCGGCGCCGGCGAAGGGGCACTGACGGCGCATCTAGTGCGAGCGGGGGCGCGGGTGGTCGCCGTGGAGTTGCACCCGCGACGAGTCGGTGTCCTCCGCGAGCGATTCCCTGGCATTACCGTGGTGCACGCGGACGCCGCCTCGATCCGGTTGCCCGGCCGGCCGTTCCGGGTTGTGGCGAACCCGCCGTACGGGATTTCGTCCCGCCTGCTGCGGACGCTGCTGGCACCCAACAGCGGGCTTGTCGCGGCCGATCTCGTGCTGCAGCGAGCCCTCGTATGTAAATTCGCTTCTCGCAACGCGCGAAGGTTCACCCTGACCGTCGGCCTCATGCTGCCACGGCGCGCGTTCCTGCCACCGCCGCATGTGGATTCCGCGGTGCTCGTCGTCCGCCGCCGGAAGTGCGGTGACTGGCAGGGGCGGTAA</t>
  </si>
  <si>
    <t>erm(38)</t>
  </si>
  <si>
    <t>erm38</t>
  </si>
  <si>
    <t>AY154657</t>
  </si>
  <si>
    <t>GTGTCCACACCACATCACGGCCGGCACGAGCTCGGCCAGAACTTCCTGTCCGATCGGCGCGTCATCGCCGATATCGTCGAAATCGTCTCGCGCACAAACGGTCCGATCATCGAGATCGGGGCGGGCGACGGCGCGCTGACCATACCCTTGCAACGACTCGCCCGCCCGCTCACCGCCGTCGAGGTCGACGCGCGGCGCGCGCGGCGGTTGGCGCAGCGCACCGCGAGATCCGCCCCGGGGCCTGCCTCGCGGCCCACCGAGGTCGTCGCCGCCGACTTCCTGCGCTACCCACTGCCCCGCTCACCCCACGTGGTCGTGGGCAACCTGCCGTTCCACCTCACCACCGCGATCCTGCGGCGACTGCTGCACGGTCCGGGCTGGACCACGGCCGTGCTGCTCATGCAGTGGGAGGTGGCCCGCCGACGCGCCGCGGTGGGCGGCGCCACCATGATGACCGCCCAGTGGTGGCCGTGGTTCGAATTCGGCCTTGCCCGAAAGGTTTCCGCGGCGAGCTTCACGCCGCGGCCCGCGGTCGACGCCGGACTGCTCACCATCACGCGCCGCAGCCGGCCGCTGGTCGACGTCGCGGACCGGGCGCGTTACCAGGCGCTGGTGCACCGCGTGTTCACCGGACGCGGACACGGCATGGCGCAGATCCTGCAACGGTTGCCCACGCCGGTGCCCCGCACTTGGTTGCGGGCCAACGGGATAGCACCGAACTCCCTGCCCCGCCAGTTGTCCGCGGCGCAGTGGGCGGCGCTGTTCGAGCAGACGCGTCTAACTGGTGCCCAACGGGTCGATCGTCCACGCGATGTACAGCACGGCCGCGCTCACCGTCGCCGTGGTGGCGAAGTCGATCGCCCGGCTACGCACCACAAGCAGACCGGCCCGGTCGTCGGTCAGCGCCAACCGCAGCGCGGCCGCGACGCCGACGCCGATCCCGATGACCAGCGCACCGCGCCGCCAGTAACCCGCCACCACCAGGGCGAACGCCGCGATGAAGATCAGGCCGACCACCAGGATCGGCCATTGACCGGCGAACACCTTGCGGGCGAATTCCTTTGGCGTCACGCCAGTTTCGACTCTTCGGCTTCGACGACGTTGGTCAGCAGGAAGGCGCGGGTCAACGGGCCCACGCCACCGGGGTTGGGCGACACGTGA</t>
  </si>
  <si>
    <t>erm(39)</t>
  </si>
  <si>
    <t>erm39</t>
  </si>
  <si>
    <t>AY487229</t>
  </si>
  <si>
    <t>GTGTCTTCAGTTCATCACGGCCGGCATGAGAACGGCCAGAATTTTCTGCGCGACCGTCGAGTGGTCGGCGACATCGTGAGGATGGTCTCGCACACAGCGGGTCCCATCGTCGAGATCGGGGCCGGAGACGGCGCCCTCACCCTGCCGTTACAGCGGCTGGGCCGACCGTTGACCGCCATCGAGATCGACCTCCACCGTGCCCGACGGCTCGCCGACCGAACCACTGCCGAGGTGATCGCAACCGACTTCCTGCGGTACCGGCTGCCGCGCACGCCGCACGTGGTGGTGGGCAACCTGCCGTTCCATCTGACCACCGCCATCCTCCGGCGCCTACTGCACGAGAACGGCTGGACCGATGCGATCCTGTTGGTGCAGTGGGAGGTGGCTCGACGGCGGGCCGGTGTCGGCGGCGCCACCATGATGACCGCCCAGTGGTGGCCGTGGTTCGAATTCGGCCTGGCGCGAAAGGTTTCGGCCGACGCGTTCCGGCCGCGGCCGAGTGTGGATGCCGGGCTGCTGACCATTCAGCGCCGAGCTGAGCCGCTACTCCCGTGGGCCGACCGTCGTGCGTATCAGGCGCTGGTCCACAGGGTTTTCACCGGGCGCGGGCGTGGTCTGGCCCAGATTCTGCGGCCCCACGTGCACCCACGGTGGCTGTCTGCCAACGGAATTCACCCGTCGGCTCTGCCCAGAGCGCTGACGGCTCGACAGTGGGTGGCGTTGTTCGATGCCGCCGGCTAG</t>
  </si>
  <si>
    <t>erm(40)</t>
  </si>
  <si>
    <t>erm40</t>
  </si>
  <si>
    <t>AY570506</t>
  </si>
  <si>
    <t>GTGTCATCCAAAAATCAAGGCCGGCATGAGCACGGCCAGAATTTTCTGTGCGACCGTCGCGTGGTCGCCGACATCGTCAAAATCGTCTCGCACACAACAGGTTCCATCGTCGAGATCGGCGCCGGAGACGGTGCGCTGACCGTCCCGATGCAGCGGCTCGGGCGGCCGTTGACGGCCATCGAGATCGACCGTCGACGAGCAGAGCGCCTGGCTCGCCGTACCACGGCGCATGTCGTCACCGCCGATTTCCTGCGCTACCGCCTGCCACCCACCGAGCACGTGGTGGTGGGCAACCTGCCGTTCCACCTGACCACCGCGATTTTGCGGCGGCTGCTGCACAGCCCGGCATGGACCGACGCGGTGCTGCTCATGCAGTGGGAGGTGGCGCGCCGCCGCGCCGCGGTCGGCGGCGCAACGATGATGACCGCGCAGTGGTGGCCGTGGTTCGAATTCGGCTTGGCCCGTAAGGTTTCCGCCGACGCGTTCCGTCCCCGCCCGAGCGTGGACGCCGGGTTGCTGACCATCACGCGGCGCCGGGAACCGCTGATCGACGGCGCCGACCGCCGGCGCTACCAGGCGCTGGTCCATGCAGTGTTCACCGGGCGCGGCCGCGGTGTGGCGCAGATTGTGGGTCCACGAGTCCCGCGGCACTGGTTGCGCCACAACGGCATCACACCGTCGGCGCTGCCGAGGGATCTCACGGCCGCGCAGTGGGCAGCTCTGTTCGAGGTGACGAGCGAGGCGAAGCGGTGCTAG</t>
  </si>
  <si>
    <t>erm(41)</t>
  </si>
  <si>
    <t>erm41</t>
  </si>
  <si>
    <t>EU590124</t>
  </si>
  <si>
    <t>GTGTCCGGCCAACGGTCGCGACGCCAGTGGGGCTGGTATCCGCTCACTGATGACTGGGCGGCGCGGATCGTCGCCGAATCCGGTGTTCGCTCAGGGGAGTTCGTTGTGGATCTGGGCGCAGGACACGGCGCGCTGACGGCACATCTGGTTGCCGCTGGCGCCAGGGTGCTAGCCGTCGAGCTGCATCCGGGGCGGGCTCGACACCTTCGTTCACGGTTTGCCGAGGAAGATGTCCGGATAGCGGAAGCGGACCTGCTCGCCTTCCGGTGGCCGCGACGGCCATTTCGGGTGGTGGCGAGCCCGCCCTACCAAGTCACCAGCGCACTGATCCGGAGTCTCTTGACGCCGGAATCCCGGCTGCTGGCTGCCGACCTGGTGCTGCAGCGCGGGGCTGTGCACAAACATGCGAAGCGAGCACTTGTTCGCCATTGGACGCTACGGGCCGGAATCACATTGCCGCGAAGCGCTTTCCATCATCCACCGCAGGTGGATTCGTCGGTGCTGGTGATCAGGCGGCGCTGA</t>
  </si>
  <si>
    <t>erm(42)</t>
  </si>
  <si>
    <t>erm42</t>
  </si>
  <si>
    <t>FR734406</t>
  </si>
  <si>
    <t>ATGAATAAAAACACTAAAATAAAAAACAAAAATTTCAACATTAAAGACTCACAGAATTTTTTGCATAATACTAAATTAGTCGAAGATTTGCTTTTTAAAAGCAATATAACTAAGGAGGATTTTGTTGTTGAGATTGGGCCTGGAAAAGGCATAATAACCAAGGCATTAAGCAAAATCTGCAAAGCCGTTAATGCTATTGAGTTCGATAGTGTATTGGCTGATAAGTTGAGCCATGAATTTAAAAGTTCAAATGTGTCTATTATTGAAGCCGATTTTTTAAAATACAATTTACCAGACCATAATTATAAAGTTTTTTCAAACATTCCATTTAACATAACGGCAAGTATTTTAAATAAATTGTTAGATAGTGAGAACCCACCCTTAGATACTTTTTTAATTATGCAATATGAACCTTTTTTAAAGTATGCGGGTGCACCATCTTACAAGGAGTCTTATAAATCTTTATTATATAAACCATTTTTCAAAACTAACATATTGCATAGCTTTAGCAAATTTGATTTTAAGCCAGCTCCAAACGCAAACATTATTTTGGGCCAATTTTCTTATAAAGACTTTACAGATATAAACCTTGAAGACAGGCATGCTTGGAAAGATTTTTTAGCCTTTGTCTTTTTAGAAAAGGGAGTTACATTTAAAGAAAAAACAAAACGAATTTTTAGTTATAAGCAACAAAAAATAATTTTAAAAGAAAGCCGAATTAATGATGATTCAAATATAAGTAATTGGAGTTATGAATTTTGGCTAAAAATGTTTAAACTCTATAATTCGAACATGGTAAGCAAGGATAAAAAAGTTTTAGTTAACAATTCGTATAAAAGAATGTTAGAACATGAGTCTAGTTTAGAAAAGATTCATAGAAATAGAAAGCAAAATAACAGAAAATAG</t>
  </si>
  <si>
    <t>erm(A)</t>
  </si>
  <si>
    <t>ermA</t>
  </si>
  <si>
    <t>FR772051</t>
  </si>
  <si>
    <t>ATGAACCAGAAAAACCCTAAAGACACGCAAAATTTTATTACTTCTAAAAAGCATGTAAAAGAAATATTGAATCACACGAATATCAGTAAACAAGACAACGTAATAGAAATCGGATCAGGAAAAGGACATTTTACCAAAGAGCTAGTCAAAATGAGTCGATCAGTTACTGCTATAGAAATTGATGGAGGCTTATGTCAAGTGACTAAAGAAGCGGTAAACCCCTCTGAGAATATAAAAGTGATTCAAACGGATATTCTAAAATTTTCCTTCCCAAAACATATAAACTATAAGATATATGGTAATATTCCTTATAACATCAGTACGGATATTGTCAAAAGAATTACCTTTGAAAGTCAGGCTAAATATAGCTATCTTATCGTTGAGAAGGGATTTGCGAAAAGATTGCAAAATCTGCAACGAGCTTTGGGTTTACTATTAATGGTGGAGATGGATATAAAAATGCTCAAAAAAGTACCACCACTATATTTTCATCCTAAGCCAAGTGTAGACTCTGTATTGATTGTTCTTGAACGACATCAACCATTGATTTCAAAGAAGGACTACAAAAAGTATCGATCTTTTGTTTATAAGTGGGTAAACCGTGAATATCGTGTTCTTTTCACTAAAAACCAATTCCGACAGGCTTTGAAGCATGCAAATGTCACTAATATTAATAAACTATCGAAGGAACAATTTCTTTCTATTTTCAATAGTTACAAATTGTTTCACTAA</t>
  </si>
  <si>
    <t>erm(B)</t>
  </si>
  <si>
    <t>ermB</t>
  </si>
  <si>
    <t>FN806789</t>
  </si>
  <si>
    <t>ATGAACAAAAATATAAAATATTCTCAAAACTTTTTAACGAGTGAAAAAGTACTCAACCAAATAATAAAACAATTGAATTTAAAAGAAACCGATACCGTTTACGAAATTGGAACAGGTAAAGGGCATTTAACGACGAAACTGGCTAAAATAAGTAAACAGGTAACGTCTATTGAATTAGACAGTCATCTATTCAACTTATCGTCAGAAAAATTAAAACTGAACATTCGTGTCACTTTAATTCACCAAGATATTCTACAGTTTCAATTCCCTAACAAACAGAGGTATAAAATTGTTGGGAA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</t>
  </si>
  <si>
    <t>erm(C)</t>
  </si>
  <si>
    <t>ermC</t>
  </si>
  <si>
    <t>M19652</t>
  </si>
  <si>
    <t>ATGAACGAGAAAAATATAAAACACAGTCAAAACTTTATTACTTCAAAACATAATATAGATAAAATAATGACAAATATAAGATTAAATGAACATGATAATATCTTTGAAATCGGCTCAGGAAAAGGCCATTTTACCCTTGAATTAGTACAGAGGTGTAATTTCGTAACTGCCATTGAAATAGACCATAAATTATGCAAAACTACAGAAAATAAACTTGTTGATCACGATAATTTCCAAGTTTTAAACAAGGATATATTGCAGTTTAAATTTCCTAAAAACCAATCCTATAAAATATTTGGTAATATACCTTATAACATAAGTACAGATATAATACGCAAAATTGTTTTTGATAGTATAGCTGATGAGATTTATTTAATCGTGGAATACGGGTTTGCTAAAAGATTATTAAATACAAAACGCTCATTGGCATTACTTTTAATGGCAGAAGTTGATATTTCTATATTAAGTATGGTTCCAAGAGAATATTTTCATCCTAAACCTAAAGTGAATAGCTCACTTATCAGATTAAATAGAAAAAAATCAAGAATATCACACAAAGATAAACAGAAGTATAATTATTTCGTTATGAAATGGGTTAACAAAGAATACAAGAAAATATTTACAAAAAATCAATTTAACAATTCCTTAAAACATGCAGGAATTGACGATTTAAACAATATTAGCTTTGAACAATTCTTATCTCTTTTCAATAGCTATAAATTATTTAATAAGTAA</t>
  </si>
  <si>
    <t>erm(D)</t>
  </si>
  <si>
    <t>ermD</t>
  </si>
  <si>
    <t>M29832</t>
  </si>
  <si>
    <t>ATGAAGAAAAAAAATCATAAGTACAGAGGAAAAAAGTTAAACCGCGGGGAATCTCCGAATTTTTCCGGACAGCATTTGATGCATAATAAAAAATTAATTGAAGAAATTGTGGATCGGGCAAATATTAGCATAGACGATACGGTTTTAGAGTTAGGAGCGGGAAAAGGGGCTTTGACAACTGTGCTAAGTCAAAAAGCCGGTAAGGTATTGGCAGTGGAAAACGATTCTAAATTCGTTGATATACTCACACGTAAAACGGCACAGCATTCAAATACGAAAATTATTCATCAAGATATCATGAAGATTCATTTACCAAAAGAAAAGTTTGTGGTGGTCTCTAATATTCCCTATGCCATCACAACCCCCATCATGAAAATGCTTTTGAACAATCCTGCAAGCGGATTTCAAAAAGGGATCATCGTAATGGAAAAAGGGGCTGCTAAACGTTTCACATCAAAATTCATTAAAAATTCCTATGTTTTAGCTTGGAGAATGTGGTTTGATATTGGCATTGTCAGAGAAATATCGAAAGAGCATTTTTCTCCCCCTCCAAAAGTGGACTCGGCAATGGTCAGAATAACACGAAAAAAAGACGCGCCTCTATCACATAAACATTATATTGCGTTTCGGGGACTTGCCGAATACGCGCTAAAGGAGCCGAATATCCCTCTCTGTGTTGCTTTACGCGGAATTTTTACCCCGCGTCAAATGAAACACTTGAGAAAAAGTCTAAAAATCAACAATGAAAAAACCGTTGGAACGCTCACCGAAAACCAATGGGCGGTCATTTTTAACACGATGACTCAGTATGTAATGCATCACAAATGGCCAAGAGCAAATAAGCGAAAACCCGGAGAAATATAA</t>
  </si>
  <si>
    <t>erm(E)</t>
  </si>
  <si>
    <t>ermE</t>
  </si>
  <si>
    <t>X51891</t>
  </si>
  <si>
    <t>GTGAGCAGTTCGGACGAGCAGCCGCGCCCGCGTCGCCGCAACCAGGATCGGCAGCACCCCAACCAGAACCGGCCGGTGCTGGGCCGTACCGAGCGGGACCGCAACCGGCGCCAGTTCGGGCAGAACTTCCTCCGCGACCGCAAGACCATCGCGCGCATCGCCGAGACAGCCGAGCTGCGGCCCGATCTGCCGGTGCTGGAAGCCGGCCCCGGCGAAGGGCTGCTCACCAGGGAACTCGCCGACCGCGCGCGTCAGGTGACGTCGTACGAGATCGACCCCCGGCTGGCGAAGTCGTTGCGGGAGAAGCTTTCCGGCCACCCGAACATCGAAGTCGTCAACGCCGACTTCCTCACCGCCGAACCGCCGCCCGAGCCGTTCGCCTTCGTCGGCGCGATCCCCTACGGCATCACCTCGGCGATCGTGGACTGGTGCCTGGAGGCGCCGACGATCGAGACGGCGACGATGGTCACGCAGCTGGAGTTCGCCCGGAAGCGGACCGGCGATTACGGCCGCTGGAGCCGCCTCACGGTGATGACCTGGCCGCTGTTCGAGTGGGAGTTCGTCGAGAAGGTCGACCGCCGGCTGTTCAAGCCGGTGCCCAAGGTCGACTCGGCGATCATGCGGCTGCGCAGGCGCGCCGAACCGCTGCTGGAAGGCGCGGCGCTCGAACGCTACGAGTCGATGGTCGAGCTGTGCTTCACCGGCGTCGGCGGCAACATCCAGGCGTCGCTTCTGCGCAAGTACCCGAGGCGCCGCGTCGAGGCGGCGCTCGACCACGCGGGGGTCGGGGGCGGCGCCGTGGTCGCCTACGTCCGGCCGGAGCAGTGGCTCCGGCTGTTCGAGCGGCTGGATCAGAAGAACGAACCGAGGGGTGGGCAGCCCCAGCGGGGCAGGCGAACCGGCGGACGGGACCACGGGGACCGGCGAACCGGCGGGCAGGATCGCGGCGATCGGCGAACCGGCGGCCGCGACCACAGGGACCGGCAAGCCAGCGGCCACGGCGATCGTCGCAGCAGCGGACGCAATCGCGACGACGGACGAACCGGCGAGCGCGAGCAGGGGGACCAAGGCGGGCGGCGGGGGCCGTCCGGGGGTGGACGGACCGGCGGACGTCCAGGGCGACGCGGCGGACCCGGGCAGCGGTAG</t>
  </si>
  <si>
    <t>erm(F)</t>
  </si>
  <si>
    <t>ermF</t>
  </si>
  <si>
    <t>M17124</t>
  </si>
  <si>
    <t>ATGACAAAAAAGAAATTGCCCGTTCGTTTTACGGGTCAGCACTTTACTATTGATAAAGTGCTAATAAAAGATGCAATAAGACAAGCAAATATAAGTAATCAGGATACGGTTTTAGATATTGGGGCAGGCAAGGGGTTTCTTACTGTTCATTTATTAAAAATCGCCAACAATGTTGTTGCTATTGAAAACGACACAGCTTTGGTTGAACATTTACGAAAATTATTTTCTGATGCCCGAAATGTTCAAGTTGTCGGTTGTGATTTTAGGAATTTTGCAGTTCCGAAATTTCCTTTCAAAGTGGTGTCAAATATTCCTTATGGCATTACTTCCGATATTTTCAAAATCCTGATGTTTGAGAGTCTTGGAAATTTTCTGGGAGGTTCCATTGTCCTTCAATTAGAACCTACACAAAAGTTATTTTCGAGGAAGCTTTACAATCCATATACCGTTTTCTATCATACTTTTTTTGATTTGAAACTTGTCTATGAGGTAGGTCCTGAAAGTTTCTTGCCACCGCCAACTGTCAAATCAGCCCTGTTAAACATTAAAAGAAAACACTTATTTTTTGATTTTAAGTTTAAAGCCAAATACTTAGCATTTATTTCCTATCTGTTAGAGAAACCTGATTTATCTGTAAAAACAGCTTTAAAGTCGATTTTCAGGAAAAGTCAGGTCAGGTCAATTTCGGAAAAATTCGGTTTAAACCTTAATGCTCAAATTGTTTGTTTGTCTCCAAGTCAATGGTTAAACTGTTTTTTGGAAATGCTGGAAGTTGTCCCTGAAAAATTTCATCCTTCGTAG</t>
  </si>
  <si>
    <t>erm(G)</t>
  </si>
  <si>
    <t>ermG</t>
  </si>
  <si>
    <t>M15332</t>
  </si>
  <si>
    <t>ATGAACAAAGTAAATATAAAAGATAGTCAAAATTTTATTACTTCAAAATATCACATAGAAAAAATAATGAATTGCATAAGTTTAGATGAAAAAGATAACATCTTTGAAATAGGTGCAGGGAAAGGTCATTTTACTGCTGAATTGGTAAAGAGATGTAATTTTGTTACGGCGATAGAAATTGATTCTAAATTATGTGAGGTAACTCGTAATAAGCTCTTAAATTATCCTAACTATCAAATAGTAAATGATGATATACTGAAATTTACATTTCCTAGCCACAATCCATATAAAATATTTGGCAGCATACCTTACAACATAAGCACAAATATAATTCGAAAAATTGTTTTTGAAAGTTCAGCCACAATAAGTTATTTAATAGTGGAATATGGTTTTGCTAAAAGGTTATTAGATACAAACAGATCACTAGCATTGCTGTTAATGGCAGAGGTAGATATTTCTATATTAGCAAAAATTCCTAGGTATTATTTCCATCCAAAACCTAAAGTGGATAGCGCATTAATTGTATTAAAAAGAAAGCCAGCAAAAATGGCATTTAAAGAGAGAAAAAAATATGAAACTTTTGTAATGAAATGGGTTAACAAAGAGTATGAAAAACTGTTTACAAAAAATCAATTTAATAAAGCTTTAAAACATGCGAGAATATATGATATAAACAATATTAGTTTCGAACAATTTGTATCGCTATTTAATAGTTATAAAATATTTAACGGCTAA</t>
  </si>
  <si>
    <t>erm(H)</t>
  </si>
  <si>
    <t>ermH</t>
  </si>
  <si>
    <t>M16503</t>
  </si>
  <si>
    <t>ATGGCTGCGCTCCTGAAGCGCATACTTAGGAGACGCATGGCTGAAAAGAGGTCAGGACGCGGGCGCATGGCCGCAGCGCGTACAACCGGAGCTCAGTCGCGTAAAACGGCACAGCGGTCGGGCCGGAGTGAGGCTGACCGTAGAAGAAGAGTCCACGGGCAGAATTTCCTCGTCGACCGGGAAACAGTACAACGGTTTGTGCGTTTCGCCGATCCGGACCCCGGGGAGGTCGTTCTCGAGGTCGGTGCCGGTAATGGTGCGATCACGCGCGAGCTGGCGCGATTATGCCGACGAGTGGTGGCGTATGAGATCGACCGGCACTTCGCGGACCGATTACGTGAGGCGACCGCCGAGGATCCGCGGATCGAGGTCGTCGCCGGCGACTTCCTGAAGACCTCGCAGCCCAAGGTCCCGTTCTCCGTGGTCGGCAACATCCCGTTCGGCAACACCGCGGACATAGTGGACTGGTGCCTGAACGCGCGGCGGCTGCGTACGACCACCCTGGTCACCCAGCTCGAATACGCCCGCAAGCGCACCGGCGGCTATCGGCGCTGGTCACGGCTCACCGTGGCCACCTGGCCCGAGGTGGAGTGGCGGATGGGCGAGCGGATCAGCCGCCGCTGGTTCCGGCCCGTCCCCGCCGTCGACTCCGCGGTACTGCGACTGGAACGGCGACCGGTGCCGCTGATCCCACCCGGTCTGATGCACGACTTCCGGGACCTGGTGGAGACCGGGTTCACGGGAAAGGGCGGTTCGCTGGACGCCTCGCTGCGCCGGCGCTTCCCGGCCCGGCGGGTGGCCGCCGGGTTCCGCAGGGCCCGCCTGGAGCAGGGCGTGGTCGTCGCCTACGTCACCCCGGGCCAATGGATCACACTCTTCGAGGAACTCCACGGGCGCTGA</t>
  </si>
  <si>
    <t>erm(N)</t>
  </si>
  <si>
    <t>ermN</t>
  </si>
  <si>
    <t>X97721</t>
  </si>
  <si>
    <t>ATGCCGTCCCGGCCACGTACCGATTCGCCCCACCGGCACGAGGGGCCGGCCGGCCCGGCCCGTCTCGACCGGGACGAGGCCCGCCGTGTATGGGGCCAGAATTTCTTCCGCTCGGCGGGTTCGGCCCGCCGTTTCGCCCGGCAGTTGACCGGCGCGGAATCGGCCGGAAACGACTCGGTCACCGTCGAGGTGGGTCCCGGGGCCGGCCGTATCACCAAGGAGTTAGTGAGGGACGGTCATCCGATCGTCGCGGTGGAGGTGGACCCCCATTGGGCCGACCGCCTCGCCGAACTGGAACTGCCGAACCTCACCGTCGTCAACGACGACTTCACGACCTGGCCGCTGCCCGACGGGCCGCTGCGGTTCATCGGCAATCTGCCCTTCGGCACCGGCACCAGGATGCTCCGCCGCTGCCTCGCCCTCGGCCCGGACCGCTGCCGCGAAGGCGTGTTCCTTCTCCAGAAGCAGTACACGCGCAAGCGCACCGGTGCCTACGGCGGCAATCTCTTCAACGCCCAGTGGGAGCCCTGGTACACGTTCCGCCGCGGACTGGGCTTCCCCCGGCAGGAGTTCGCCCCGGTCCCGGGCTCCGACACCGAGACCCTGCTGGTGAGATCGCGCCCGCGCCCGCTGGCGCCCTGGTCCCGCCATGCCGCCTACCAGCGGTTCGTGGAGGACGTGTTCAACACCTCCCGGCTCACCATCGGTGAGGCCGCCCGCGCGCTGGACCGCCGGGCCGGCCCGGGCTGGCTCCGGGGCGCGCGGGTGCCTCCCGGGTTGCGGGTCAAGGACATCACGGCCGAGCAGTGGGCCGATCTCTTCCACGCGTGCACCCCGCCGCCCGCCCGGCGCATCTCGCCGCAGCGGAGGCGCTGA</t>
  </si>
  <si>
    <t>erm(O)</t>
  </si>
  <si>
    <t>ermO</t>
  </si>
  <si>
    <t>M74717</t>
  </si>
  <si>
    <t>ATGGCCCGCCCCACCCAGCGTGCCCGCACGCTCTCGCAGAACTTCCTCGCCGACCGCGCCACCGCCGAACGTGTGGCGCGCCTCGCCGTCCCCGACCGGGGGCGCCCGCCCCTCCTGCTCGAAGTGGGCGCGGGCAACGGCGCCCTCACCGAGCCGCTCGCCCGCCGCAGCCGCGAACTGCACGCCTACGAGATCGACCCCCGGCTCGTCCCCGGGCTCCGCGCCCGTTTCGCGCGCAGCCCCCACGTCCACGTCGTCGCCGGTGACTTCCTCACCGCCCGGCCCCCGCGCACCCCGTTCGCCGTCGCCGGGAACGTGCCCTTCTCGCGCACCGCCGACATCGTCGACTGGTGCCTGACCGCGCCCGGCCTCACCGACGCCACCCTCCTCACCCAGCTCGAGTACGCCCGCAAACGCACCGGCGACTACGGCCGCTGGACCCTGCTCACGGTCCTGACCTGGCCGCGCCACGAGTGGCGGCTGGTGGGCCGGGTGGGCCGCAGCCGCTTCTGCCCGGCGCCGCGCGTCGACGCCGGCATCCTCCGGATCGAACGCCGCCCCACTGCGCTGCTCACCGGCGCCGCCGCCCGCCGCGACTGGGCGGACCTGGTCGAGCTGGGCTTCTCCGGCGTCGGCGGCTCGCTGCACGCGTCCCTGCGCCGCGCCCACTCCCGGCGCCGGGTGGACGCGGCGTTCCGCGCCGCGCGGCTCGATCCCGGTGTCCTCGTCGGCGAGGTCGCCCCCGACCGGTGGCTGCGGCTGCACGAGGAGTTGACGGCATGA</t>
  </si>
  <si>
    <t>erm(Q)</t>
  </si>
  <si>
    <t>ermQ</t>
  </si>
  <si>
    <t>L22689</t>
  </si>
  <si>
    <t>ATGAAAGCTAAAAGTAATAATTATAGAGGAAAAGTTGATATTAGTGTATCGCAAAATTTTATTACTAGTAAAAATACTATATATAAATTAATAAAAAAAACAAATATATCCAAAAATGATTTTGTTATTGAAATTGGACCAGGAAAAGGTCATATAACAGAAGCTTTATGTGAAAAAAGTTATTGGGTTACAGCTATAGAACTAGATAGAAGTTTATATGGAAATTTAATAAATAAATTTAAAAGTAAAAATAATGTTACTCTTATTAATAAAGATTTTTTAAATTGGAAATTACCTAAAAAAAGAGAATATAAGGTATTTTCTAATATTCCTTTTTATATAACAACAAAGATTATTAAGAAATTATTATTAGAAGAGTTAAATTCACCAACTGATATGTGGCTAGTTATGGAGAAAGGTTCCGCAAAAAGATTTATGGGAATACCTAGAGAGAGTAAATTATCATTACTTTTAAAAACTAAATTTGATATTAAGATAGTGCACTATTTTAATAGAGAAGACTTCCATCCCATGCCTAGTGTAGATTGCGTCTTAGTATATTTTAAAAGAAAATATAAATATGATATATCTAAAGATGAATGGAATGAATATACAAGTTTTATATCTAAGTCTATTAATAACTTAAGAGATGTATTTACAAAAAATCAAATTCATGCAGTAATTAAATACCTAGGTATAAATCTTAATAATATTAGTGAAGTTTCTTATAATGATTGGATACAGTTATTTAGATATAAACAAAAGATAGATTAG</t>
  </si>
  <si>
    <t>erm(R)</t>
  </si>
  <si>
    <t>ermR</t>
  </si>
  <si>
    <t>AY623658</t>
  </si>
  <si>
    <t>ATGGCAGGTCCGCAAGACCGTCCGCGAGGGCGCGGACCCTCCTCCGGTCGCCCGCAGCGGCCGGTGGGCGGCCGCAGCCAGCGCGACCGCGACCGGCGGGTCCTCGGCCAGAACTTCCTGCGCGACCCGGCGACCATCCGGCGCATCGCCGACGCCGCCGACGTCGACCCCGACGGGCTCGTCGTCGAGGCGGGTCCCGGCGAAGGGCTGCTCACCCGCGAGCTCGCCCGACGCGCCGGGCGGGTACGCACCTACGAGCTGGACCAGCGCCTCGCGCGACGACTCTCGACCGACCTGGCCCAGGAGACGAGCATCGAGGTCGTCCACGCCGACTTCCTGACCGCGCCTCACCCCGAGGAGCCGTTCCAGTTCGTCGGCGCGATCCCCTACGGCATCACCTCCGCCATCGTCGACTGGTGCCTGACCGCCCCGACCCTGACGTCGGCGACCCTCGTGACCCAGCAGGAGTTCGCGCGCAAGCGGACGGGTGACTACGGACGGTGGACGGCCCTCACCGTCACCACGTGGCCGACCTTCGAGTGGCAGTACGTCGCCAAGGTCGACCGCACGCTGTTCACACCGGTGCCGCGCGTGCACTCCGCGATCATGCGGCTGCGCCGCCGCCCACAGCCCCTCCTGCGCGACGCGGCGGCGAGGTCGCGCTTCGCGGACATGGTGGAGATCGGCTTCGTCGGCAAGGGCGGCAGCCTCTACCGGTCGCTGACCCGGGAGTGGCCGCGCTCGAAGGTCGACAGCGCGTTCGCGCGCGCCGACGTCCACCACGACGAGATCGTCGCCTTCGTGCACCCCGACCAGTGGATCACGCTGTTCCAGCTCCTCGACGGGTCCCGTGGCGGCGCCGCGCGCGGACCGGGCGACCAGCGGGGGCGGCGCGGCCGCCCAGGCGGAGGCCCCCGGCCGGACGGTCGCGCGGGCGGCGGCCCGCGCCGCGACGCGGGCGGGCGCCGCACGGGTGACGGACGCGGAGGTCGCCCCCGTCCCCCGCGCGGCGGCCAGGCCTAG</t>
  </si>
  <si>
    <t>erm(S)</t>
  </si>
  <si>
    <t>ermS</t>
  </si>
  <si>
    <t>M19269</t>
  </si>
  <si>
    <t>GTGGCCCGTGCACCCCGATCGCCCCACCCTGCCCGCTCGCGGGAGACCTCCCGCGCCCACCCGCCGTACGGCACCCGTGCGGATCGCGCCCCCGGCCGTGGCCGTGACCGTGACCGCAGCCCCGACAGCCCCGGCAACACCAGCAGCCGCGACGGCGGCCGCAGCCCCGACCGCGCGCGGCGCGAGCTCTCGCAGAACTTCCTCGCCCGCCGGGCCGTCGCCGAGCGCGTCGCGCGCCTGGTCCGGCCGGCCCCCGGCGGTCTGTTGCTGGAGGTCGGCGCCGGGCGCGGCGTCCTGACCGAGGCGCTGGCCCCGTACTGCGGGCGGCTGGTCGCCCACGAGATCGACCCCCGTCTGCTGCCGGCGCTGCGCGACCGGTTCGGCGGCCCGCACCATGCCCATGTGCGGATCAGCGGCGGCGACTTCCTGGCAGCCCCCGTCCCCCGTGAGCCGTTCGCCCTCGCGGGGAACATCCCCTACTCCCGGACCGCGGGAATCGTGGACTGGGCGCTGCGGGCGCGCACGCTCACCTCGGCGACCTTCGTCACCCAGCTCGAGTACGCCCGCAAGCGGACCGGCGACTATGGACGCTGGAGCCTGCTGACGGTGCGGACCTGGCCCCGCCACGAGTGGCGGCTGCTCGGCAGGGTCTCCCGCCGGGAGTTCCGGCCGGTGCCCCGCGTGGACTCGGGCATCCTCCGGATCGAGCGGCGCGAGCGGCCCCTGCTGCCGTCCGCCGCCCTCGGCGACTACCACCGCATGGTGGAGCTGGGTTTCTCCGGCGTGGGCGGATCGCTGTACGCATCGCTGCGCCGGGCCCACCGGGCGGGGCCGCTCGACGCCGCGTTCCGTGCCGCGCGGCTGGACCGCTCCGTCGTCGTCGCGTATGTCACACCGGAGCAGTGGCTCACGGTCTTCCGCACGTTGCGGCCCGTCCGCAGCCGACCGGCCGGACGGTGA</t>
  </si>
  <si>
    <t>erm(T)</t>
  </si>
  <si>
    <t>ermT</t>
  </si>
  <si>
    <t>M64090</t>
  </si>
  <si>
    <t>ATGAACAAAAAAAATATAAAAGATAGTCAAAACTTTATTACTTCAAAGCATCATATAAATGAAATTTTGAGAAATGTACATTTAAATACAAATGATAATATTATTGAGATTGGTTCAGGGAAAGGTCATTTCTCGTTTGAATTAGCTAAAAGGTGTAATTATGTAACCGCCATTGAAATAGATCCTAAATTATGTAGGATAACTAAAAACAAACTTATTGAATATGAGAACTTCCAGGTTATCAATAAAGATATTTTACAATTTAAGTTTCCTAAAAATAAGTCATATAAGATATTTGGAAATATACCCTACAATATAAGTACAGATATAATTCGAAAAATTGTTTTTGAAAGCACAGCTACAGAAAGTTATTTAATAGTGGAATATGGATTTGCTAAAAGGTTGCTAAATACAAATCGTTCACTAGCACTATTTTTAATGACAGAAGTTGATATATCCATATTAAGTAAAATCCCTAGAGAATACTTTCATCCAAAACCTAGAGTTAATAGCTCGTTAATTGTATTAAAAAGACACCCTTCAAAAATATCACTCAAAGATAGAAAACAATATGAAAATTTTGTTATGAAATGGGTTAACAAAGAATACATAAAACTATTTTCCAAAAACCAATTTTATCAAGCCTTAAAATATGCAAGAATTGACGATTTAAACAATATTAGCTTTGAACAATTCTTGTCTCTTTTCAATAGCTATAAATTATTTAATAGATAA</t>
  </si>
  <si>
    <t>erm(U)</t>
  </si>
  <si>
    <t>ermU</t>
  </si>
  <si>
    <t>X62867</t>
  </si>
  <si>
    <t>GTGCCCAGCCGGTACGGCAGCCGGCAGGACCTCGGTCAGAACTTCCTCGTCGACCCCGACATCATCAAGCTGATCCGCCGAGCGCCGAACGAGCGGAAGGTCCCATCGTTGATCTGGCGCCGGAGAGGGCACGTGACGCTGCCCTTGAGTCGCTTGGGCCGCCCGGTCACCGCGGTTGAGCTCGACCCCCGCCGGGTCAAACGGCTCTCGGCGCGTGCCCCGGAAAACGTCAAGGTCGTCGGCGAGGACATCCTGCGCTTCCGGCTCCCGACCGTTCCGCACACCGTCGTGGGGAACATCCCCTTCCATGTCACGACGGCCACGATGCGCCGGATCCTCGTGGCTCCCGCATGGGTGTCGGCCGTCCTCGTGGTGCAGTGGGAAGTGGCGCGCCGCCGGGCCGGCATCGGCGGCTGCTCGCTGGTCACGGCGGAGTCCTGGCCGTGGTTCGACTTCTCGGTGCTCAAGCGGGTGCCGAGGTTCGCCTTCCGGCCCGCGCCCTCCGTGGACGGCGGGATCCTCGTCATCGAGCGGCGGCCCGAGCCACTGGTGCGGGAGCGCAGGGAGTACCAGGCATTCGTCAGACAGGTCTTCACCGGGCGCGGTCACGGGCTGCGGGAGATCCTCCAACGCATCGGGCGGGTCCAGGACAGCGACCTGTCCGCGTGGTTCAGGGCACATGGAGTCTCGCCGCAGGCGCTGCCGAAGGACCTCACCGCCGAGCAGTGGGCGTCGCTCTGGGGCATGGCGCGTGGCGGCCGGTCCGTGCCGCGGACGCGGCGACCCCGGGGCCTGCCGCCCCGCACGTCCCGCGGGCCGCGGCGCAACAGCGGCTGA</t>
  </si>
  <si>
    <t>erm(V)</t>
  </si>
  <si>
    <t>ermV</t>
  </si>
  <si>
    <t>U59450</t>
  </si>
  <si>
    <t>ATGGCCCGCCCCAGTCGCGTATCCCGCGCGCTCTCGCAGAACTTCCTCGCCGACCGCGCCGCCGCCGGACAGCTCGCCCGGCTCGCCGCGCCCCACGGCCTCCCCGTCCCGCTGCTGCTCGAAGTCGGCGCGGGCAAAGGCGCGTTGACCGAGCTGCTCGCCCCGCGCTGTCGCAGTCTCCTCGCCTACGAGATCGACCCACGGCTCGTCCCCGTCCTGCGCTCGCGCTTCGCGGACGCCCCGCACGTCCGCGTCCTCGGCGAGGACTTCCTGCGCGCCAGGGCGCCGCGCACCCCGTTCTCCGTCGCCGGGAACGTCCCCTTCTCCCGTACCGCCGCCGTCGTCGCGTGGTGTCTGCGGGCCCCGCACCTCACCGACGCCACCCTGCTCACCCAGCTGGAGTACGCCCGCAGACGCACCGGCGACTACGGCAGCTGGACGCGGCTGACCGTGCTGACTTGGCCCCGCCACGAGTGGCGGCTCGCCGGGCGGGTCGGGCGCCGCAGCTTCCGTCCCGTGCCCCGGGTGGACGCGGGGATCGTCCGTATCGAGCGGCGTCGCACCCCGCTGCTCGCGCCCGGTGCCGACGCCGGCTGGCGGGAGCTGGTCGACCTCGGCTTCTCCGGGGCCGGCGGCTCCCTGCACGCCTCGCTGCGGCGGGCCCGCCCGAGACGGCGGGTGGACGCGGCGTTCCGCGCGGCGGGGCTCGACCGGGACGTCCTGGTGGGGGAGGTGCCGCCGTGGACGTGGCTGAGGCTGCACGAGGTGCTGGGCTCGTGA</t>
  </si>
  <si>
    <t>erm(W)</t>
  </si>
  <si>
    <t>ermW</t>
  </si>
  <si>
    <t>D14532</t>
  </si>
  <si>
    <t>ATGTCATCAATCCGGCGCCGGCACGCCGCCGCTTCGCTCGACACCCCTGCCGTGGGCGGCAGGCACGAACTCGGTCAGAACTTCCTCGTCGACCGAGGTGTATGCACAAGGATCGCCGAGGTCGTCTCCTCGACGACGGCCCATCCGGTCCTCGAACTGGGCGCCGGTGACGGTGCCATCACCCGGGCCCTGGTCGCGGCGAATCTCCCGGTCACCGCGCTGGAACTCGACCCCCGGCGGGTCCGGCGGCTCCAGCGGACCTTCGCCGACGGGGTCACCGTCGTGCACGGGGACATGCTCCGGTACGACTTCGGGCCGTACCCGCACCACGTGGTGTCGACCGTGCCGTTCTCCATCACCACGCCGCTGCTCCGGCGCCTGATCGGCCAGCGGTTCTGGCACACCGCGGTGCTGTTGGTGCAGTGGGAGGTGGCCCGTAAGCGGGCCGGTGTGGGCGGCACCACGATGCTCACCGCAGCCAGTTGGCCGTGGTACGAGTTCACCCTGGTGGAGCGGGTGCCGAAGACCTCGTTCGACCCGGTGCCGAGCGTCGACGGCGGCATCCTCGTCATCGAGCGTCGATCCGCGCCGCTGCTCGACGACCGCTGCGTGGGTGACTACCAGAACCTGGTACGCGAGGTGTACACCGGTCCCGGTCGTGGTCTGGCCGCGATTCTCCGTACCCGTCTGCCCGGTCGTGAGGTGGACGCCTGGCTCCGCCGCGAGCGGGTGGACCCGGCGGCCCTGCCCCGCGACCTCAAGGCCGGGCACTGGGCATCCCTCTACCGGCTCTACCGGGAGGTGGGTACTCGGCCCGCCCCTGCCGGCCGGTCCGTCCGGGCCCGGCCCGGATCCGTCGGCCCCGACCGCTCGCTCCCTCCGCGCGGCCTGCGATCCGGTCCGCCGAGGGCTCGACGACGTGGTGGAGGCGCCTGA</t>
  </si>
  <si>
    <t>erm(X)</t>
  </si>
  <si>
    <t>ermX</t>
  </si>
  <si>
    <t>M36726</t>
  </si>
  <si>
    <t>ATGTCTGCATACGGACAGGGCCGTCACGAGCATGGCCAAAATTTTCTCACCAACCACAAGATCATCAACTCCATCATCGACCTTGTGAAACAAACCTCCGGCCCCATCATTGAGATCGGACCAGGAAGCGGTGCCCTCACTCACCCGATGGCCCACTTGGGGAGGGCGATAACGGCAGTTGAAGTGGACGCAAAACTAGCTGCCAAAATCACACAAGAAACCTCCTCGGCGGCGGTCGAAGTGGTCCATGATGATTTCCTTAACTTCCGGTTACCCGCCACTCCCTGCGTCATTGTGGGAAACATTCCCTTTCACCTCACCACTGCCATTCTTCGAAAGTTGCTGCATGCGCCAGCATGGACTGACGCTGTACTCCTCATGCAGTGGGAAGTCGCTCGCCGCCGGGCCGGGGTAGGCGCAACGACGATGATGACGGCTCAGTGGTCCCCATGGTTCACATTTCACCTGGGTTCTCGGGTACCAAGGTCTGCTTTCCGGCCACAGCCAAACGTTGACGGGGGGATCTTAGTGATCCGCCGGGTGGGTGACCCGAAGATTCCGATAGAGCAGCGCAAAGCCTTTCAGGCGATGGTGCACACCGTTTTCACTGCCCGGGGACGCGGGATAGGGGAAATTCTCCGAAGGCAGGGTTGTTTTCATCACGTTCAGAAACATAATCATGGTTGCGCTCGCGAGGAATCGACCCCGCGACCCTACCTCCCAGATTGCTACACCAACGACTGGATCGATCTCTTCCAGGTGACTGGTTCCTCTCTACCTCACCATCGACCCATTTCACCATCGGGAAGTAGTCAACGACCTCCTCAACGGAAAAACCGAAGCCGGCGGCGTTAA</t>
  </si>
  <si>
    <t>erm(Y)</t>
  </si>
  <si>
    <t>ermY</t>
  </si>
  <si>
    <t>AB014481</t>
  </si>
  <si>
    <t>ATGAACAAAAAAGATATAAAATTTAGTCAAAATTTTATTACTTCGAAACGACATATAAATAAAATAATGAGTAATTTAGAATTAAATAGAAATGATAATGTTTTTGAAATTGGTTCAGGAAAAGGGCATTTCACACTAGAACTGGTTCAAAAATGTAATTATGTAACAGTTATCGAGATAGATTCAAATTTATGTATTCAAACACAAAATAAAGTTACAAATTACGATAACTTTCGAATTATAAATAAGGATATATTACAGTTTAAGTTCCCAAACAACAAAGCATATAAAATCTACGGTAATATACCTTATTATATAAGTACGGATATAGTACGAAAAATTGTCTTTGAAAGTGAAGCAACAGTTAGTTACTTAATAGTTGAAGAAGGATTTGCTAAAAGGCTACTCAATACAAATCGTTCTCTAGCGTTACTTTTAATGACTGAAGTAGATATATCCATATTAAGTAAAATCCCTAAAGAATACTTTCATCCAAAGCCTAAAATTAATAGCTCTTTAATTATATTAAAAAGACACCCGTCAAAAATATCATACAAAGATAAAAAAATGTATAATAATTTTGTTATGAAATGGGTTAACCAAGAATACAGCAAACTATTTACCAAAAATCAGTTTAATAAAGCCTTAAATTATGCAAAAATAAAGGATTTAAAGAACATTAACTTCGAACAATTTTTATCAGTATTTAATAGCTATAAATTGTTTAATAACTAA</t>
  </si>
  <si>
    <t>erm(Z)</t>
  </si>
  <si>
    <t>ermZ</t>
  </si>
  <si>
    <t>AM709783</t>
  </si>
  <si>
    <t>GTGACATTGAAATCCCCACTGCCACCGCAATCCGTCTCCGCACCCGCTGATTCACGCAGCACCGCGCGGAGAGAATGGGGTCAGAACTTCTTTCGTACAGCCGCCGCGGCCTGTCGTTTCTCCGCTCAGCTGGACGGTTCGGACACCATTCCGCCCGATTCTCCGAATGACCTGATGACCGTCGAAATAGGCGCGGGATCAGGGCGGGTGACCAAAGTGCTCGCCTCACCCGGGACGCCTTTACTCGCGGTGGAAATAGATCCCCGCTGGGCTCGGCGGCTGGCCGCCGAATCGCTGCCGGACGTCACGGTGGTGAACGAGGATTTCCTGACCCTGCAACTGCCCGGGCAGCCGGTCAGACTCATCGGGAATCTTCCCTTCGTCACCGGCACCAGAATGCTGAGGCGCTGCCTCGACATGGGTCCGGCGCGCATGCGGCAGGGCGTGTTCCTGTTGCAGCGGGAGTACGTGGGAAAGCGGACCGGAGCCTGGGGCGGAAACCTCTTCAACGCCCAGTGGGAGCCGTGGTACTCGTTCGACCGGGGCCTGGCCTTCTCACGCCAGGACTTCACCCCCGTACCGCGCGCGGACACCCAGACCCTGATGGTCGCCCCGCACCGCAGGCCGTCCGTGCCCTGGCGTGAGAAGGCCGCCTACCAGCGGTTCGTCCAACGGGTCTTCGACACCGGCCAGATGACGGTGGGCGACGCCGCGCGGAAGGTGCTGCGCCGCGGACACGCCCAGTTCGTGCGCGGGGCGGGCGTGAGGCCGGCCGACCGGGTCAAGGACCTCACGGTCCCGGAGTGGACCGCACTCTTCCGCGCCTACGGGCGGACGGCCGACCGCTGA</t>
  </si>
  <si>
    <t>lsa</t>
  </si>
  <si>
    <t>lsa(A)</t>
  </si>
  <si>
    <t>lsaA</t>
  </si>
  <si>
    <t>AY225127</t>
  </si>
  <si>
    <t>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AAATTAGAACGAGAATTAACGCTTTTAAACGTTGATCCTGAAGTTTTATGGCGGCCCTTTTCTTCTTTATCAGGCGGCGAAAAGACGAAAGTTTTATTAGGTCTTCTTTTTATTGAAGAAAATGCCTTTCCTTTAATTGACGAGCCAACAAATCATTTAGATCTAGCTGGCAGACAACAAGTGGCTGAATATTTGAAGAAAAAGAAACACGGGTTTATTTTAGTCAGCCACGATCGGGCATTTGTTGATGAAGTGGTTGATCATATTTTGGCGATTGAAAAAAGTCAATTGACACTGTATCAAGGGGATTTTTCTATTTATGAAGAGCAAAAAAAATTAAGAGATGCTTTTGAACTAGCAGAAAATGAAAAAATCAAAAAAGAAGTCAATCGCTTGAAAGAAACCGCTCGTAAAAAAGCGGAATGGTCGATGAACCGTGAAGGTGATAAGTACGGCAATGCTAAAGAAAAAGGGAGCGGGGCGATTTTTGATACAGGAGCCATTGGTGCCCGGGCAGCGCGCGTAATGAAGCGCTCGAAACACATTCAACAACGTGCCGAAACACAATTAGCAGAAAAAGAAAAACTATTAAAAGATCTTGAGTATATTGATCCTTTGTCAATGGATTATCAGCCAACGCATCACAAAACATTATTGACGGTGGAAGAGCTTCGTCTAGGCTACGAGAAAAATTGGCTATTTACGCCAATTTCTTTTTCAATAAACGCGGGAGAAATTGTCGGAATAACAGGAAAAAATGGCTCAGGAAAATCGAGCTTGATTCAGTATTTGTTGGGGGATTTTTCTGGAGATTCAGAAGGAGAAGCCACTC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GGCCTGCAATGCTAGTGATTGAGCATGATGCACATTTCATGAAGAAAATAACGGATAAAAAAATTGCCTTGAAATCATAA</t>
  </si>
  <si>
    <t>lmr</t>
  </si>
  <si>
    <t>lmr(A)</t>
  </si>
  <si>
    <t>lmrA</t>
  </si>
  <si>
    <t>X59926</t>
  </si>
  <si>
    <t>ATGTCTGTCTTCGCTCGTGCCACCTCGCTCTTCTCCCGTGCCGCGCGGACCCGCGCGGCCGATGAGGCGGCCCGTTCCCGGTCTCGCTGGGTCACCCTCGTCTTCCTCGCCGTGCTCCAGCTCCTCATCGCGGTCGACGTGACCGTAGTGAACATCGCCCTGCCTGCGATCCGCGACAGCTTCCACGTCGACACCCGTCAACTCACCTGGGTAGTCACGGGTTACACCGTCGTGGGCGGCGGCCTGCTCATGGTGGGCGGGCGCATCGCCGACCTCTTCGGGCGGCGCCGGACCCTCCTTTTCGGGGCCTTCCTCTTCGGTGCGTCGTCCCTCGCCGCGGGCCTCGCCCCGAACCTGGAGCTGCTCGTGCTCGCACGGTTCGGGCAGGGCGCAGGAGAGGCCCTCTCCCTGCCGGCCGCGATGTCGCTCATCGCCTGCTCTTCCCGAACCGCGCCGTTCCAAGGCGTTGAGCGTCTGGCGTCGGTCGCCAGCGTCGGCCTCGTCCTCGGCTTCCTGCTCTCCGGGGTCATCACCCAGCTCTTCAGCTGGCGTTGGATCTTCCTGATCAACATCCCCCTCGTCAGCCTCGTGCTCGTCGCCGTACTGCTGCTGGTCAAGAAGGACGAGACGACCGCACGCAATCCCGTCGACCTCCCCGGCGCGCTCCTCTTCACGGCCGCGCCGCTGCTGCTCATCTTCGGCGTCAACGAGCTGGGCGAGGACGAGCCCCGGCTGCCGCTCGCCGTCGGGAGCCTGCTCGCGGCCGCGGTGTGCGCGGCCGCGTTCGTCGCCGTCGAGCGGCGCACGGCCCATCCCCTGGTTCCCCTGACGTTCTTCGGGAACCGCGTCCGCCTGGTCGCCAACGGCGCCACGGTCCTCCTCAGCGCCGCCCTCTCGACCTCCTTCTTCCTGCTGACCATGCACTTGCAGGAGGAGCGCGACCTGTCCCCCATCGAGGCGGGACTGTCCTTCCTGCCCCTGGGCCTCAGCCTCATCCTCGCCTGCGTCCTCGTCCGGGGCCTCATCGAGCGCATCGGCACCACCGGCGCGGCGGTGCTCGGCATGGCGCTCGCGGGCCCTCGGCATCGGCTCTTCGCGCTGCTGCCCAGCGACAACTCGCTGCTCACCAGCGTCTTCCCCGGCATGATCCTGCTCCTGCGGATGGCCACCGGCCTGGTCGCATTGCAGAACGCCGCCCTGCACGCGGTCACCGAGGCCGACGCGGGCGTGGCCTCCGGCGTGCAACGCTGCGCCGACCAGCTCGGCGGCGCGAGCGGTATCGCCGTCTACGTCAGCATCGGGTTCTCGCCCCACCTCGGCGGCGACTGGGACCCGTTCACCGTGGCGTACAGCCTCGCCGGCATCGGCCTGATCGCGGCCGTCCTCGCCGTCCTCGCCCTGTCTCCGGACCGCCGTCTCGCCGCCCCCCGGGAGCAGGAGGACTGA</t>
  </si>
  <si>
    <t>lnu</t>
  </si>
  <si>
    <t>lnu(A)</t>
  </si>
  <si>
    <t>lnuA</t>
  </si>
  <si>
    <t>M14039</t>
  </si>
  <si>
    <t>ATGAAAAATAATAATGTAACAGAAAAAGAATTATTTTATATTTTAGATTTATTTGAACACATGAAAGTAACTTATTGGTTAGATGGTGGCTGGGGGGTAGATGTATTAACTGGAAAACAACAAAGAGAACACAGAGATATAGATATAGATTTTGACGCTCAACACACTCAAAAAGTTATACAAAAATTAGAAGATATAGGATACAAAATAGAAGTTCATTGGATGCCTTCACGTATGGAACTTAAGCATGAAGAATATGGGTATTTAGATATTCATCCTATAAATCTAAATGATGATGGATCAATTACCCAAGCAAACCCAGAAGGTGGTAATTATGTTTTCCAAAATGACTGGTTTTCAGAAACTAATTACAAAGATCGAAAAATACCATGTATTTCAAAAGAAGCTCAACTTCTTTTTCATTCTGGTTATGATTTAACAGAAACAGACCATTTTGATATAAAAAATTTAAAATCAATAACATAA</t>
  </si>
  <si>
    <t>lnu(B)</t>
  </si>
  <si>
    <t>lnuB</t>
  </si>
  <si>
    <t>AJ238249</t>
  </si>
  <si>
    <t>ATGTTAAAACAAAAAGAATTAATTGCAAACGTTAAGAATCTTACTGAGTCAGATGAACGAATTACAGCTTGTATGATGTATGGATCGTTTACCAAAGGAGAAGGTGACCAATACTCTGATATAGAGTTCTATATATTTTTGAAACATAGTATAACCTCGAACTTTGATTCATCCAACTGGTTGTTTGACGTAGCTCCGTACTTGATGCTTTATAAAAATGAGTACGGAACAGAGGTAGTTATTTTTGATAATCTTATACGTGGGGAATTTCATTTCCTTTCTGAAAAAGATATGAACATAATCCCCTCGTTTAAAGATTCAGGTTATATTCCTGATACGAAGGCTATGCTTATTTACGATGAAACAGGGCAATTAGAAAATTATTTATCAGAGATAAGTGGTGCAAGACCAAATAGACTTACTGAAGAAAATGCTAATTTTTTGTTGTGTAATTTCTCTAATCTATGGTTGATGGGAATCAACGTTCTAAAAAGAGGAGAATATGCTCGTTCATTAGAACTCTTATCACAACTTCAAAAAAATACACTACAACTTATACGTATGGCAGAAAAAAATGCTGATAATTGGCTAAACATGAGTAAAAACCTTGAAAAAGAAATTAGCCTTGAAAATTATAAAAAATTTGCAAAGACCACTGCTCGATTAGATAAGGTAGAATTATTTGAAGCCTATAAAAATTCTTTGCTATTAGTTATGGATTTGCAAAGTCACCTTATTGAACAATACAACTTAAAAGTTACACATGACATTTTAGAAAGATTGTTGAATTACATTAGTGAATAG</t>
  </si>
  <si>
    <t>lnu(C)</t>
  </si>
  <si>
    <t>lnuC</t>
  </si>
  <si>
    <t>AY928180</t>
  </si>
  <si>
    <t>ATGGTCAATATAACAGATGTAAACCAGATTTTCCAATTTGCAATAGATGCGGAGATTAAAGTCTTTCTTGATGGTGGCTGGGGTGTAGATGCTCTTCTTGGATATCAGTCAAGAGCCCATAATGATATTGACATTTTTGTAGAAAAGAACGATTATCAGAACTTTATAGAAATAATGAAAGCTAATGGCTTTTATGAGATTAAGATGGAATATACAACATTGAACCATACTGTATGGGAAGATTTGAAAAACAGAATTATTGATTTGCATTGTTTTGAATATACGGACGAAGGTGAAATTCTTTATGATGGGGATTGTTTTCCGGTAGAAACTCTTTCGGGTAAAGGAAGAATTGAGGAAATAGAGGTTTCCTGTATTGAACCATATAGTCAAGTAATGTTCCATCTGGGATACGAGTTTGATGAAAATGATGCACATGATGTGAAGTTATTGTGTGAGACACTTCATATCGAAATTCCAAATGAGTATAGATAA</t>
  </si>
  <si>
    <t>lnu(D)</t>
  </si>
  <si>
    <t>lnuD</t>
  </si>
  <si>
    <t>EF452177</t>
  </si>
  <si>
    <t>ATGGTAAATAAAGCAGATGCTATTGAGATAATTTTATATGCCGAAGAAAATGAGATTGACATTTGGCTAGATGGTGGTTGGGGGGTTGATGCTCTATTAGGAGAAGAAACAAGGTCCCACAACGATATTGATTTATTTGTAGAAGAAAAAAACGGCAAAACGTTTATTGAAATATTGAAAGAAAAAGGCTTTACCGAAGTTATTGAAGCTTATACCACTACAGATCACACGGTTTGGAAGGACGATAAAGACAGGATAATCGATCTTCATGTATTTGAATTCAACGAACAAGGAGACCTTGTTTTTGAAGGAGAATCGTATCCATCAAACGTGTTTAGTGGAATTGGGAAAATAGGTAACAAAGTTGTAAAATGTATAGATGCTGAAAATCAGGTTTTATTTCACCTGGGATATGAGCATGATGAAAATGATGTTCATGACGTAAGGTTATTATGCGAGAGATATAATATTCCTGTTCCTAGTGAATACAAGTAA</t>
  </si>
  <si>
    <t>lnu(F)</t>
  </si>
  <si>
    <t>lnuF</t>
  </si>
  <si>
    <t>EU118119</t>
  </si>
  <si>
    <t>ATGCTTCAACTGAAAATGATCGAACTCTTCAAGGAAGGTTGTCATGAGGATGCACGAATAATCGCGGCATTGATGTTCGGCTCATTTGCTATCGGAGAGGGTGACGAGTTCTCTGATATCGAATTCGCAGTGTTCATCCAGGATGACCATTTTGAAAATTTCGATCAGCGCTCGTGGCTTAATGCCGTAAGTCCGGTTGCTGCTTACTTTCCGGACGACTTCGGCCACCACACCGCACTTTTTGAAAACGGCATTCGCGGTGAATTCCATTTCATGCGAAAATCGGACATACCGGTCATTTCCACTTGGCAAGGCTATGGGTGGTTTCCCTCGCTTGAGGCGGCTGTTTTGTTGGACCGATCAGGAGAGTTGTCAAGGTACGCAAGCGCTCTCGTGGGCGGTCCCCCGATACGTGAAGGCGCGCCGCTGGTGGAAGGGCTTGTGTTGAACCTCATCAGCCTGATGCTCTTTGGGGCCAATCTTTTAAATCGGGGAGAGTACGCTCGCGCCTGGGCTTTGCTCAGCAAAGCACATGAAAACCTACTCAAGCTGGTTCGACTCCACGAAGGGGCAACAGACCACTGGCCGACACCTTCACGCGCGCTCGAAAAGGATATCTCGGAGGACTCGTATAATCGCTATCTGGCATGCACAAGCAGTGCAGAACCAAGAGCACTATGTGCAGCCTATCATCAAACGTGGACGTGGAGTCTCGAATTGTTCAAGAGCGTGACAGAACCTCTGAATATCGAGCTTCCGAGAACTGTAATTGCGCAGGCAAAAAGGTTGCTCAATGAGTCTGCGACGCCGCACAACAAGTAA</t>
  </si>
  <si>
    <t>lsa(B)</t>
  </si>
  <si>
    <t>lsaB</t>
  </si>
  <si>
    <t>ATGTCAATGATACATGTACAAAATTTAACTTTCTCTTATCCGAGTAGTTTTGATAATATCTTTGAAGATGTAAGCTTTCAAATTGATACAGATTGGAAGCTTGGATTTATTGGTCGAAATGGACGAGGGAAAACAACCCTTTTTAATTTATTACTAGATAAATTTGAATATAGGGGGAAAATCATTTCTTCGGTCGATTTTAACTACTTCCCATATCCAGTAGAAGATAAAAGTAAGTATACACATGAAATTTTAGAAGAAATATGCCCTCAAGCTGAGGACTGGGAATTTCTTCGAGAAATAGCTTATTTAAATGTGGATGCCGAAGCCATGTACCGTCCTTTTGAAACTTTATCAAACGGTGAACAAACAAAGGTATTGCTTGTTGCTCTATTTTTAAACGAAGGACAATTTTTATTAATTGATGAACCAACAAATCATTTAGATACTGAAGCTCGTAAGACGGTTTCGAATTACTTGAGGAAGAAAAAAGGGAATATTTTAATTTCTCATGACCGTAACTTTTTAGATGGCAGTGTTGATCATATCTTGTCTATAAATAGAGCAGATATTGAGGTTCAAAGTGGAAATTATTCCTCATGGAAGTTGAACTTTGACCGACAGCAGGGACATGAACAAGCAACAAATGAACGCTTGCAGAAGGATATTGGAAGGTTAGAACAATCTACAAAACGTTCGGCTGGTTGGTCTAACCGAGTCGAAGCTTCAAAAAATGGAACAACGAATTCTGGTTCTAAATTGGACAAAGGTTTTGTAGGACATAAAGCAGCAAAAATGATGAAACGATCTAAGAACCTTGAGGCTCGACAGCAAAAATCGATTGAAGAAAAGTCAAAGCTTCTAAAAAACATTGAAAAAACGGAGTCCCTACAGTTTGAACCAGTGGAATATAAATCGAAGGAACTCATTCAATTAACAGATGTGTCTGTCATATATGATGGGCAAGTTGTCAACAAACCAATAAGTTTTAATGTTGAACAAGGAGATAGAATTGTACTGGATGGAAAGAACGGCAGTGGAAAAAGTAGTATTTTAAAATTAATCTTAGGCGATCCAATACAGTATACAGGCACGTTAAATACGGGTTCTAACCTGATAACTTCTTATGTTCAGCAAGACACCTCTCATTTAAAGGGGATGCTAGCTGACTTTATTGAAGAAAATGAGATTGATGAATCGTTGTTTAAGGCCATCCTGAGAAAGCTAGATTTTGACCGAGTACAGTTTGAAAAAGATATATCTCATTATTCAGGTGGTCAGAAGAAAAAATTGCTTATCGCTAAAAGTTTATGTGAAAAAGCTCACCTATATATTTGGGATGAACCATTAAACTTTATTGATATTTACTCTCGAATGCAAATTGAAGAGCTTATTCAAACCTTTAATCCGACTATGGTTTTTGTTGAACATGACCAGACCTTCCAAGAGACAATATCAACAAAAATAATAAAAATATAA</t>
  </si>
  <si>
    <t>lsa(C)</t>
  </si>
  <si>
    <t>lsaC</t>
  </si>
  <si>
    <t>HM990671</t>
  </si>
  <si>
    <t>ATGTCAACAATTAAAATTGAAAACCTTACTTTCTCATATTATGGCTATGTAAAACCTGTATTTGAAAATGTATCATTTTCATTTGATACGAACTGGAAAACAGGACTAATAGGAAGAAACGGAATTGGGAAATCAACACTATTTAAGCTGCTTCTAAACCAAGAAGTTTATAAGGGGAAAATCAGCAAAAGTGTTGACTTTATTAAATTCCCACCCAATTTAAGTGATACTTCAAAATTAGGGATTGAGTTATATAGAGAACTAATATCAGATGAGGAAGAATGGAAATTATTTAGAGAACTTCATTTGCTAAAGGTAGATGAGAGTCTTATTTACAGAAAGTTTGAAACGCTTTCTAAAGGAGAACAAACAAAAATCCTTTTAGCTATTTTGTTTACAAGAGAAGATGGTTTTTTACTTATAGATGAACCAACAAACCATTTAGATATGGACGGAAGAAAAATTGTCAGTGAATATCTGAAAAATAAAAAAGGTTTTTTGCTTATATCACATGATAGAGATTTTTTAGATGGTTGTATCAATCATATTATTTCTATTAACAGGAATTCTATTGATGTCCAATCAGGAAATTTTACATCGTGGTATGAAAATAAATTGATGAAAGACCAATTTGAGATTAGTCAAAATGAGAAATTAAGAAAAGATATTAAACGATTAAAAGAAGCTGCAAGACAAAGTCAAATTTGGTCTGATAAAGTTGAAAATACTAAAAACGGCGTGAAAGTATCAGGTGTAAAACCAGACAAGGGGCATATAGGTCATCAGTCAGCTAAGATGATGAAAAAATCTAAGAATTTGGAGAATAGACAAAATAAGGCAATAGAAGAAAAACAGAATTTACTAAAAGATATTGAAACAAAGGAAAGTCTATTATTGCATCCGTTACATCACCACAAAAATCCTCTAATATCAGTTTGCGATTTATCATCATATTATGGAAAAAAGCAGATATTAAGTAATATAAGTTTTGATATAAAGCAAGGTGATATAGTGGCTATATATGGGGGTAATGGTAGCGGAAAATCAACCTTGATTAAAATTTTATTAGGTCTAAATCACGAGTATTCAGGTGATGTAAAATTAGCAAGTAATTTAAAAATATCATATGTTCCTCAAGATACATCCAATTTAACAGGTAGCCTAAACGAGTATATTCATAAGCAAGGTGTTGATGAAACATTGTGCAAAACAATTCTTAGAAAATTAGATTTTGCAAGAGAATTATTTGAAATAGATATGAAGAACTATAGCGATGGACAAAAAAAGAAAGTTTTAATTGCTGTAAGTTTGTCAAAGTCAGCTCATATATTTATTTGGGACGAACCACTGAATTATTTAGATGTAATATCAAGAATACAGATTGAGGAAATTATAAAAGAAGCAAATCCTACACTCATATTTGTGGAACACGATAAGAGTTTTGTAGAAGATATAGCGAATAAAATAATACGATTATAA</t>
  </si>
  <si>
    <t>mdf</t>
  </si>
  <si>
    <t>mdf(A)</t>
  </si>
  <si>
    <t>mdfA</t>
  </si>
  <si>
    <t>Y08743</t>
  </si>
  <si>
    <t>ATGCAAAATAAATTAGCTTCCGGTGCCAGGCTTGGACGTCAGGCGTTACTTTTCCCTCTCTGTCTGGTGCTTTACGAATTTTCAACCTATATCGGCAACGATATGATTCAACCCGGTATGTTGGCCGTGGTGGAACAATATCAGGCGGGCATTGATTGGGTTCCTACTTCGATGAACGCGTATCTGGCGGGCGGGATGTTTTTACAATGGCTGCTGGGGCCGCTGTCGGATCGTATTGGTCGCCGTCCGGTGATGCTGGCGGGAGTGGTGTGGTTTATCGTCACCTGTCTGGCAATATTGCTGGCGCAAAACATTGAACAATTCACCCTGTTGCGCTTCTTGCAGGGCATAAGCCTCTGTTTCATTGGCGCTGTGGGATACGCCGCAATTCAGGAATCCTTCGAAGAGGCGGTTTGTATCAAGATCACCGCGCTGATGGCGAACGTGGCGCTGATTGCTCCGCTACTTGGTCCGCTGGTGGGCGCGGCGTGGATCCATGTGCTGCCCTGGGAGGGGATGTTTGTTTTGTTTGCCGCATTGGCAGCGATCTCCTTTTTCGGTCTGCAACGAGCCATGCCTGAAACCGCCACGCGTATAGGCGAGAAACTGTCACTGAAAGAACTCGGTCGTGACTATAAGCTGGTGCTGAAGAACGGCCGCTTTGTGGCGGGGGCGCTGGCGCTGGGATTCGTTAGTCTGCCGTTGCTGGCGTGGATCGCCCAGTCGCCGATTATCATCATTACCGGCGAGCAGTTGAGCAGCTATGAATATGGCTTGCTGCAAGTGCCTATTTTCGGGGCGTTAATTGCGGGTAACTTGCTGTTAGCGCGTCTGACCTCGCGCCGCACCGTACGTTCGCTGATTATTATGGGCGGCTGGCCGATTATGATTGGTCTATTGGTCGCTGCTGCGGCAACGGTTATCTCATCGCACGCGTATTTATGGATGACTGCCGGGTTAAGTATTTATGCTTTCGGTATTGGTCTGGCGAATGCGGGACTGGTGCGATTAACCCTGTTTGCCAGCGATATGAGTAAAGGTACGGTTTCTGCCGCGATGGGAATGCTGCAAATGCTGATCTTTACCGTTGGTATTGAAATCAGCAAACATGCCTGGCTGAACGGGGGCAACGGACTGTTTAATCTCTTCAACCTTGTCAACGGAATTTTGTGGCTGTCGCTGATGGTTATCTTTTTAAAAGATAAACAGATGGGAAATTCTCACGAAGGGTAA</t>
  </si>
  <si>
    <t>mdt</t>
  </si>
  <si>
    <t>mdt(A)</t>
  </si>
  <si>
    <t>mdtA</t>
  </si>
  <si>
    <t>X92946</t>
  </si>
  <si>
    <t>ATGAACACATCAGTCCCGCCAAATTGGCGGAAAAATTTTTATTTGTTTTTGATAGGTCAGCTCCTAACGGGCGTGACTTCAATGATTGTCCAGTATGCGATTATTTGGTATTTGACCCTTGAAACAGGTGAAGAATCTGTCCTTGCAATTGCTACACTTGTAGGTATGTTACCAATGGCGCTTCTAAGCCCGTTTGTTGGGCCATTCATTGACCGTATCAACAAGAAGTTCTTACTTATTTCATATGATGCTGTGGTGGCAGTAATAGCCTTGGGTCTTTTTATTTACGGGATTAATAATGATGTTTATCCACTTTGGATGGTCTTTGTGACTATTGGTATTCGTGCGGTTGCACAGACCGCTCAGATGCCAACAGTCCAATCTATTATGCCCACAATGGTACCAGAAGACGAAATTACTCGAGTCAACGGACAGTTCGGTATTATTCAATCTTTGATAGTTATTGTTTCACCTGGGATTGGAGCTTTCATGGTAGCAACTATGCCGATTCATTGGGTTATTTTACTTGATGTGATTGGCTTCATTCTTGGTGCTGGAATGTTGCTTTTAGTCAGGATACCAGAAGTCGCTTCACAGGGCGAAAAGATCTCTGTGATTAGGGATACGCTTGAAGGGTTTAAAATTCTCCGTGAGAATAAACCGATGTGGAAAATGACACTCATCGGTGCCCTATTTATGTTACTTTTTATGCCTGCAATGAGTCTTTATCCTCTAGTGACCACAAAATATTTTGGCGGCACGATTGTCCACGCGGGTTGGGTTGAAGTTCTATTTGCTGCTGCGATGCTGATTGGCTCTTTTGCTGTTGGTATTTTTGGAAAAACTAAGGACCGTATGCCCTGGATTATTGCGGCTTATCTTATCATTGGCTTGAGCATCGGTGGTTCAGGCTTTCTTCCTGGCAATATGAACGGGTTTTGGGTTTTCCTTGTTTTGAATGTTTTTGCTGGAATTGTGGGACAGATTTATACCACAATGAATATGGCAATCACGCAGCAATCATTTGAAGCCCAATACTTAGGACGGGTTATGGGAATAGTCTCTGCATTGATGAGTATTGCCGGACCAGTTGGGCTAATCTTCGCAGCTCCAGTAGCGGAATCCATAGGTGTTCAAAACATGCTTGTGATTGCAGGCTTTGGAGGCATATTAGCTGCAGCTCTATTATATTGTACGCCCTCAGTTCGGAACTATGATAAACATTTGCAAAGAAAGTTAGAAAATGAAGGACAATGA</t>
  </si>
  <si>
    <t>mef</t>
  </si>
  <si>
    <t>mef(A)</t>
  </si>
  <si>
    <t>mefA</t>
  </si>
  <si>
    <t>AF227521</t>
  </si>
  <si>
    <t>ATGGAAAAATACAACAATTGGAAACTTAAGTTTTATACAATATGGGCAGGGCAAGCAGTATCATTAATCACTAGTGCCATCTTGCAAATGGCGATTATTTTTTACCTTACAGAAAAAACTGGATCCGCGATGGTCTTGTCTATGGCTTCACTATTAGGTTTTTTACCCTATGCGGTCTTTGGACCTGCAATTGGTGTGCTAGTGGATCGTCATGATAGGAAGAAGATAATGATTGGTGCTGATTTAATTATCGCAGCAGCTGGTTCGGTGCTTACTATTGTTGCATTCTATATGGAGCTACCTGTCTGGATGGTTATGATAGTATTGTTTATCCGTAGCATTGGAACAGCTTTTCACACCCCGGCTCTCAATGCGGTTACGCCACTTTTAGTACCAGAAGAACAGCTTACGAAATGTGCAGGCTATAGTCAGTCTTTGCAGTCTATAAGCTATATTGTTAGTCCGGCGGTTGCAGCACTCTTATACTCCGTTTGGGAACTAAATGCTATTATTGCCATCGATGTATTGGGTGCTGTGATTGCATCTATTACGGTAGCAATTGTACGTATTCCTAAGCTGGGTGATCGCGTGCAAAGTTTGGACCCAAATTTCATAAGAGAAATGCAAGAAGGAATGGCTGTACTACGGCAAAATAAAGGATTATTTGCTTTATTACTCGTTGGAACATTATATATGTTTGTTTATATGCCAATTAATGCACTATTCCCTTTAATTAGCATGGATTACTTTAATGGAACACCTGTGCATATTTCTATTACGGAAATTTCCTTTGCATCTGGAATGTTGATAGGGGGTCTATTATTAGGGTTATTTGGGAATTACCAAAAGCGAATCTTATTAATAACGGCATCCATTTTTATGATGGGGATAAGCTTAACCATTTCAGGATTACTTCCCCAAAGTGGATTTTTCATTTTTGTAGTCTGCTGTGCAATAATGGGGCTTTCTGTTCCGTTTTACAGCGGTGTGCAAACAGCTCTTTTTCAGGAGAAAATTAAGCCTGAATATTTAGGACGTGTATTTTCTTTAACTGGAAGTATCATGTCTCTTGCTATGCCAATTGGATTAATTCTTTCTGCACTCTTTGCTGATAGAATCGGTGTAAATCATTGGTTTTTACTATCAGGTACTTTAATTATTTGCATTGCAATAGTTTGCCCAATGATAAATGAGATTAGAAAATTAGATTTAAAATAA</t>
  </si>
  <si>
    <t>mef(B)</t>
  </si>
  <si>
    <t>mefB</t>
  </si>
  <si>
    <t>FJ196385</t>
  </si>
  <si>
    <t>ATGAACAGAATAAAAAATTGGAAGAAACAATTTGCTGTAATATACACAGGGCAGGCTTTTTCAATCTTGGGTTCTGCCGCAGTGCAGTTCGCTGTTATCTGGTGGCTGACCATCCAGACTGAATCCGCAATCACCTTGACGATTGCATCCTTAGTTGCCTTTCTCCCCAATATGTTAATCGGACCCTTTGCCGGTGTGTGGATCGACCGATACAACCGCCGAACAGTAATGATTTTAGCTGACGGTCTGGTAGCTGTATCCAGCATCATCCTTGGGGCAGCATTTTTACTTGTGGAAACACCCCCTATTTGGTTTATCTACATTGTTTTATTTTTGCGTGGATTGGGGAATACCTTTCACGGTCCAGCTATGCAAGCGGCGATACCCATGTTTGTGCCAGCAGATATGTTGACCAAAGCAGGGGGCTGGGGAAATATGATCCAATCAATATCCAACATGATGGGGCCTGTGCTGGGTGCTGCGCTTATGTCATTTCTACCTATTTCCTCCATTATGATTGTGGATATACTGGGAGCCGCTTTTGCGATAGTTTGCCTCCTATTTGTTATAATTCCAGACATTACGCAAACCAATGAGAAGATGAGTGTATTGTCTGACATGAAGCAGGGCTTTATCGCAATGAAAGCAAATAAACCTTTAATGGCTGTGTTTTCCCCCATGCTGCTGATGACCATACTTTATATGCCATTAGGTTCTCTGTTCCCTCTACTGGCACGCAGCCACTTTATGGGTGAAGCCTGGCACAATAGCATTGTGGAATTTGTCTTTGCAGGTGGATTGCTTCTTTCATCTTTGGTTATCGGTGTATGGGGCGGCATGAAAAGAAGGTTTTTCATGGCATCCTTAGCTATTGGCTTAATGGGTCTGGCTACACTGATTAGCGGAGCGCTACCGACAAGCGGTTTTTGGATATTTGTTATATGCTGCTTCTTCTTGGGCGCCTCTGGCACATTTATGAATGTTCCTGTTATGGCTTATGTTCAAGAAAGCATTGCCCCTGAAATGATGGGCAAGGTGTTTTCCCTTTTGATGACCGCCATGACTCTTTCTATGCCGATAGGCTTACTTGTTGCAGGTCCGGTTGTTGAGGTTATAGGTGTTAATACATGGTTTTTCTGGTCTGGTGTTGCGTTGATAGTAAACGCTGTTCTCTGCCGCATTCTGACACGACGCTATGACAAAGTAACAATGAAACCGCAAGTGGACTGA</t>
  </si>
  <si>
    <t>mef(E)</t>
  </si>
  <si>
    <t>mefE</t>
  </si>
  <si>
    <t>AF376746</t>
  </si>
  <si>
    <t>ATGGAAAAATACAACAATTGGAAACGAAAATTTTATGCAATATGGGCAGGGCAAGCAGTATCATTAATCACTAGTGCCATCCTGCAAATGGCGATTATTTTTTACCTTACAGAAAAAACAGGATCTGCGATGGTCTTGTCTATGGCTTCATTAGTAGGTTTTTTACCCTATGCGATTTTGGGACCTGCCATTGGTGTGCTAGTGGATCGTCATGATAGGAAGAAGATAATGATTGGTGCCGATTTAATTATCGCAGCAGCTGGTGCAGTGCTTGCTATTGTTGCATTCTGTATGGAGCTACCTGTCTGGATGATTATGATAGTATTGTTTATCCGTAGCATTGGAACAGCTTTTCATACCCCAGCACTCAATGCGGTTACACCACTTTTAGTACCAGAAGAACAGCTAACGAAATGCGCAGGCTATAGTCAGTCTTTGCAGTCTATAAGCTATATTGTTAGTCCGGCAGTTGCAGCACTCTTATACTCCGTTTGGGATTTAAATGCTATTATTGCCATCGACGTATTGGGTGCTGTGATTGCATCTATTACGGTAGCAATTGTACGTATACCTAAGCTGGGTAATCAAGTGCAAAGTTTAGAACCAAATTTCATAAGGGAGATGAAAGAAGGAGTTGTGGTTCTGAGACAAAACAAAGGATTGTTTGCCTTATTACTCTTAGGAACACTATATACTTTTGTTTATATGCCAATCAATGCACTATTTCCTTTAATAAGCATGGAACACTTTAATGGAACGCCTGTGCATATTTCTATTACGGAAATTTCCTTTGCATTTGGGATGCTAGCAGGAGGCTTATTATTAGGAAGATTAGGGGGCTTCGAAAAGCATGTATTACTAATAACAAGTTCATTTTTTATAATGGGGACCAGTTTAGCCGTTTCGGGAATACTTCCTCCAAATGGATTTGTAATATTCGTAGTTTGCTGTGCAATAATGGGGCTTTCGGTGCCATTTTATAGCGGTGTGCAAACAGCTCTTTTTCAGGAGAAAATTAAGCCTGAATATTTAGGACGTGTATTTTCTTTGATCGGAAGTATCATGTCACTTGCTATGCCAATTGGGTTAATTCTTTCTGGATTCTTTGCTGATAAAATCGGTGTAAATCATTGGTTTTTACTATCAGGTATTTTAATTATTGGCATTGCTATAGTTTGCCAAATGATAACTGAGGTTAGAAAATTAGATTTAAAATAA</t>
  </si>
  <si>
    <t>mef(G)</t>
  </si>
  <si>
    <t>mefG</t>
  </si>
  <si>
    <t>AY355405</t>
  </si>
  <si>
    <t>ATGGAAAAATACAACAATTGGAAATTTAAGTTTTATACTATATGGGCAGGGCAGGCGGTATCTTTAATCACTAGTGCCATCCTGCAAATGGCGATAATTTTTTACCTTACAGAAAAAACAGGATCTGCGATGGTTTTGTCTATGGCTTCACTAGTAGGGTTTTTACCCTATGCGGTCTTTGGACCAGCCATTGGTGTATTAGTGGATCGTCATGATAGGAAGAAGATAATGATTGGTGCTGATTTAATTATAGCAGCAGCTGGAGCAGTGCTCGCTATTGTTGCATTGTATACGGAGTTATCTGTATGGATGGTTATGGTAGTATTGTTTATCCGTAGCATTGGAACGGCTTTTCATTCTCCGGCTCTCAATGCGGTTACGCCGCTTTTAGTACCAGAAGAACAGCTTACGAAATGTGCAGGTTATAGTCAGTCTTTGCAGTCGATAAGTTATATTATTAGTCCGGCTGCTGCGGCATTGTTATACTCCGTTTGGAAATTAAATGCAATTATTGCTATCGATATATTGGGTGCTATGATTGCATCTATTACGGTAGCAATTGTAAGTATTCCTAAGCTGGGCGATCAAGTGCAAAGTTTGAAACCAAATTTCTTAAGAGAAATGAAAGAAGGAATTGTCGCATTGAGACAAAACAAAGGCTTATTTGCCTTATTACTCTTAGGAACGCTATATACGTTTGTGTATATGCCAATTAATGCACTATTTCCTTTAATTAGCATGGAATATTTTAATGGAACACCTGTGCATATTTCCATTACCGAAATCGCTTTTGCATCTGGAATGCTAGTAGGCGGTCTACTATTAGGAAGGTTGGGGAACTTTGAAAAGCGTGTATTGCTAATAACAGGTTCATTCTTTATAATGGGAGCCAGTTTAGCCGTTTCAGGATTACTTCCGCCAAGTGGATTTGTTATATTTGTAGCTTGCTGTGCAGTAATGGGGCTTTCGGTGCCATTTTATAGCGGTGTGCAAACAGCTCTTTTTCAGGAGAAGATTAAGCCTGAATATTTAGGACGTGTATTTTCTTTGACCGGAAGTATTATGTCATTTGCAATGCCAATTGGATTAATTCTTTCTGGATTCTTTGCTGATAGAATTGGTGTAAATCATTGGTTTTTACTATCAGGTATTTTAATTATTGGCATTGCTATAGTTTGCCCGATGATAACAGAGGTTAGAAAATTAGATTTAAAATAA</t>
  </si>
  <si>
    <t>mph</t>
  </si>
  <si>
    <t>mph(A)</t>
  </si>
  <si>
    <t>mphA</t>
  </si>
  <si>
    <t>ATGACCGTAGTCACGACCGCCGATACCTCCCAACTGTACGCACTTGCAGCCCGACATGGGCTCAAGCTCCATGGCCCGCTGACTGTCAATGAGCTTGGGCTCGACTATAGGATCGTGATCGCCACCGTCGACGATGGACGTCGGTGGGTGCTGCGCATCCCGCGCCGAGCCGAGGTAAGCGCGAAGGTCGAACCAGAGGCGCGGGTGCTGGCAATGCTCAAGAATCGCCTGCCGTTCGCGGTGCCGGACTGGCGCGTGGCCAACGCCGAGCTCGTTGCCTATCCCATGCTCGAAGACTCGACTGCGATGGTCATCCAGCCTGGTTCGTCCACGCCCGACTGGGTCGTGCCGCAGGACTCGGAGGTCTTCGCGGAGAGCTTCGCGACCGCGCTCGCCGCCCTGCATGCCGTCCCCATTTCCGCCGCCGTGGATGCGGGGATGCTCATCCGTACACCGACGCAGGCCCGTCAGAAGGTGGCCGACGACGTTGACCGCGTCCGACGCGAGTTCGTGGTGAACGACAAGCGCCTCCACCGGTGGCAGCGCTGGCTCGACGACGATTCGTCGTGGCCAGATTTCTCCGTGGTGGTGCATGGCGATCTCTACGTGGGCCATGTGCTCATCGACAACACGGAGCGCGTCAGCGGGATGATCGACTGGAGCGAGGCCCGCGTTGATGACCCTGCCATCGACATGGCCGCGCACCTTATGGTCTTTGGTGAAGAGGGGCTCGCGAAGCTCCTCCTCACGTATGAAGCGGCCGGTGGCCGGGTGTGGCCGCGGCTCGCCCACCACATCGCGGAGCGCCTTGCGTTCGGGGCGGTCACCTACGCACTCTTCGCCCTCGACTCGGGTAACGAAGAGTACCTCGCTGCGGCGAAGGCGCAGCTCGCCGCAGCGGAATGA</t>
  </si>
  <si>
    <t>mph(B)</t>
  </si>
  <si>
    <t>mphB</t>
  </si>
  <si>
    <t>D85892</t>
  </si>
  <si>
    <t>ATGAGTAAAGATATTAAACAAGTAATCGAGATAGCAAAAAAACACAATCTTTTTCTAAAAGAAGAAACGATACAGTTTAATGAATCAGGGCTTGATTTTCAAGCTGTTTTTGCACAAGATAATAATGGAATTGATTGGGTTCTAAGATTGCCTAGACGGGAAGATGTGATGCCTAGAACAAAGGTAGAAAAACAAGCTTTGGATTTGGTAAATAAGTACGCTATATCCTTTCAGGCACCAAACTGGATCATTTACACAGAGGAACTAATAGCTTATAAAAAGTTAGATGGTGTGCCAGCAGGTACGATAGATCATAACATAGGTAACTATATTTGGGAGATAGACATAAATAATGTTCCAGAATTATTTCACAAGTCGCTAGGCAGGGTGTTAGCAGAGCTTCATAGCATACCTAGTAATAAAGCCGCAGCGCTTGATCTTGTAGTACACACACCAGAAGAAGCAAGAATGTCAATGAAGCAGCGTATGGATGCAGTAAGAGCAAAGTTCGGAGTAGGTGAGAATCTATGGAACAGATGGCAAGCGTGGTTGAATGATGATGATATGTGGCCTAAGAAAACTGGACTGATTCATGGAGATGTACATGCCGGACATACTATGATTGATAAGGATGCCAATGTGACTGGATTAATCGATTGGACTGAAGCGAAGGTTACAGATGTTTCGCATGACTTTATTTTCAACTATAGAGCTTTTGGGGAAGAAGGGTTAGAAGCTTTAATTCTCGCTTATAAGGAAATTGGTGGATATTACTGGCCTAAAATGAAAGAGCATATTATCGAACTTAATGCAGCATACCCAGTTTCAATCGCTGAGTTTGCATTAGTGTCTGGAATTGAGGAATATGAGCAGATGGCAAAGGAAGCATTGGAAGTACAAGGTTCGTAA</t>
  </si>
  <si>
    <t>mph(C)</t>
  </si>
  <si>
    <t>mphC</t>
  </si>
  <si>
    <t>AF167161</t>
  </si>
  <si>
    <t>ATGACTCGACATAATGAAATTATTAAATGTGCAGAAAAATATCAATTACACATCCAACCTCAAACAATCTCATTGAATGAATCGGGACTTGATTTTCAAGTTGCATTTGGAAAAGATAAACATGGAGTAGAATGGGTTTTGAGACTACCAAGAAGACCTGACGTTTATAAACGAACAAAACCCGAAAAACAAACGGTAGACTTCTTACAGAAGAATGTTTCATTTGAAATACCGAAGTGGAAAGTACATGCAAAAGACCTTATTGCTTACCCAAAACTTACAGGTAAACCCGCAGCCACAATAGATCCAGAAATACAAAATTATGTATGGGAAATTGAACACAAACCATTACCAGAAAACTTTATTAACACATTAGCTGAAACACTCGTAGATTTACACAACATACCAGAAGAAAACATTAACGTTCAGCATATAAATATCAAAACCATACAAGAAATAAAAAATGACTTTCAAAGAAGAATGAATAAAGTTAAAGAAACTTATGGCGTATCAGATGAATTATGGAACAGATGGAAACAATGGTTAGAAAACGACGAACTATGGCCTCGACATGCGACCATGATACATGGGGACTTACATCCAGGACATATAATGGTAGATAACCAAGCAAACGTCACAGGTCTCATAGACTGGACTGAAGCAACCCACTCCGACCCATCAATGGACTTTATAGGACACCATCGTGTATTCGACGACGAAGGATTAGAGCAACTTATAACAGCATACGGTAAAGCTGGAGGTGAAATATGGCCACGAATGAAAGAGCATATAATAGAACTCAATGCAGTATTCCCAATGTTTATCGCTGAGTTTGCTATGGAATCAGGAGAATCGGCGTATGAAACGATGGCATTGAAAGAGTTAGGTATGAAAGAGTAG</t>
  </si>
  <si>
    <t>mph(E)</t>
  </si>
  <si>
    <t>mphE</t>
  </si>
  <si>
    <t>AF550415</t>
  </si>
  <si>
    <t>ATGACAATTCAAGATATTCAATCACTTGCTGAAGCACACGGCTTGTTGCTTACGGACAAAATGAATTTCAATGAAATGGGCATTGATTTTAAGGTCGTTTTTGCTCTTGATACAAAGGGGCAACAATGGTTGCTGCGTATTCCTCGTCGTGATGGCATGAGGGAACAAATCAAGAAAGAAAAACGCATTTTAGAATTGGTAAAAAAACATCTTTCTGTAGAGGTTCCTGATTGGTGA</t>
  </si>
  <si>
    <t>mre</t>
  </si>
  <si>
    <t>mre(A)</t>
  </si>
  <si>
    <t>mreA</t>
  </si>
  <si>
    <t>U92073</t>
  </si>
  <si>
    <t>ATCATGAAAATCCATTACATTAATGATTATAAAGATATTCAAGCTAAAGAAGATTGCGTCTTAGTTTTGGGCTATTTTGATGGCTTACATCTGGGACATAAAGCCCTCTTTGATAAAGCTAAAAAAATCGCGACCGAAAAAAATTTGAAAATTGTCGTCTTAACGTTTAATGAGACACCTCGTCTAACCTTCGCTCGCTTCCAACCTGAATTATTGCTACATCTTACCTCTCCAGAAAAACGTTCTGAAAAATTTCAAGAGTATGGCGTCGATGAGTTATATTTAATGAATTTTACCAGTCATTTTTCAAAAGTATCTTCTGACCTTTTTATTAAGAAATATATTTATGGTCTCAGAGCAAAAGCTGCTGTTGTCGGTTTTGATTATAAGTTCGGTCATAATCGTACCAGTGGTGATTATCTAGCGCGTAATTTCAAGGGACCAGTCTATATTATTGATGAAATTTCTGAAGGTGGTGAAAAAATCTCTTCTACACGTATTCGTCAATTGATTACAGAGGGTAATGTTGAGAAAGCTAACCAACTTTTGGGTTATGAGTTTTCAACCTGTGGCATGGTAGTACATGGAGATGCTAGAGGACGAACTATAGGGTTCCCAACTGCTAATCTAGCTCCTATTAATCGCACTTACTTACCTGCAGACGGTGTTTATATTTCCAATGTTCTGATTAATGGAAAATATTATAGAGCAATGACGAGCATTGGAAAAAATATCACTTTTGGTGGTACAGAACTTCGTTTAGAAGCTAATATCTTTGATTTTGATGGCGACATTTATGGAGAAACTATTGAAATTTTCTGGTTAAAAAGAATCAGAGAAATGGTAAAGTTTAATGGTATTGACGATCTTGTAAAACAACTTAAAAAAGATAAAGAAATTGCTTTAAATTGGAAAAAAGATAGTCAAACTCTTTAA</t>
  </si>
  <si>
    <t>msr</t>
  </si>
  <si>
    <t>msr(A)</t>
  </si>
  <si>
    <t>msrA</t>
  </si>
  <si>
    <t>X52085</t>
  </si>
  <si>
    <t>ATGGAACAATATACAATTAAATTTAACCAAATCAATCATAAATTGACAGATTTACGATCACTTAACATCGATCATCTTTATGCTTACCAATTTGAAAAAATAGCACTTATTGGGGGTAATGGTACTGGTAAAACCACATTACTAAATATGATTGCTCAAAAAACAAAACCAGAATCTGGAACAGTTGAAACGAATGGCGAAATTCAATATTTTGAACAGCTTAACATGGATGTGGAAAATGATTTTAACACGTTAGACGGTAGTTTAATGAGTGAACTCCATATACCTATGCATACAACCGACAGTATGAGTGGTGGTGAAAAAGCAAAATATAAATTACGTAATGTCATATCAAATTATAGTCCGATATTACTTTTAGATGAACCTACAAATCACTTGGATAAAATTGGTAAAGATTATCTGAATAATATTTTAAAATATTACTATGGTACTTTAATTATAGTAAGTCACGATAGAGCACTTATAGACCAAATTGCTGACACAATTTGGGATATACAAGAAGATGGCACAATAAGAGTGTTTAAAGGTAATTACACACAGTATCAAAATCAATATGAACAAGAACAGTTAGAACAACAACGTAAATATGAACAGTATATAAGTGAAAAACAAAGATTGTCCCAAGCCAGTAAAGCTAAACGAAATCAAGCGCAACAAATGGCACAAGCATCATCAAAACAAAAAAATAAAAGTATAGCACCAGATCGTTTAAGTGCATCAAAAGAAAAAGGCACGGTTGAGAAGGCTGCTCAAAAACAAGCTAAGCATATTGAAAAAAGAATGGAACATTTGGAAGAAGTTGAAAAACCACAAAGTTATCATGAATTCAATTTT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GCGTTCTTGTAATGTTTTGAGTGGTGGGGAAAGAACGAAATTATCGTTAGCAGTATTATTTTCAACGAAAGCGAATATGTTAATTTTGGATGAACCAACTAATTTTTTAGATATTAAAACATTAGAAGCATTAGAAATGTTTATGAATAAATATCCTGGAATCATTTTGTTTACATCACATGATACAAGGTTTGTTAAACATGTATCAGATAAAAAATGGGAATTAACAGGACAATCTATTCATGATATAACTTAA</t>
  </si>
  <si>
    <t>msr(C)</t>
  </si>
  <si>
    <t>msrC</t>
  </si>
  <si>
    <t>AY004350</t>
  </si>
  <si>
    <t>ATGGAAAATTTAGCAGTAAATATAACAAATCTACAAGTCAGCTTTGGCAACCAGCTAGAACTATCTATTGATTCTCTTCGTGTCTATCAGCAAGATCGTATAGGGATCATAGGAGAAAATGGTGTCGGTAAATCGACTTTGCTCAAACTAATAGCCGGTGAACTTTTTCCCGATCATGGGAAAATCCAAACAGAGATCACCTTCAACTACCTGCCTCAATTAACCTATCTCGCTGAAGCAAAGGACCTAAATTTGGAATTAGCCAGTCATTTCCAGTTAAGACTGGAAGAAACTTCAGAGCGGAAATGGAGCGGAGGGGAAGAACGAAAGATCGAGTTGATACGTCTTCTTTCTTCTTATGAACAAGGGATGCTTCTAGACGAGCCAACAACCCATCTAGATAGAAAAAGTATTGATCGACTGATTGAAGAGCTTCGTTATTATTATGGTACGCTGGTTTTTGTTAGTCATGATCGCTATTTTCTAGATGAGCTAGCATCGAAAATCTGGGAAGTAAAAGACGGAGAAATCCGAGAGTTTTCGGGGAATTATAGTGCCTATCTCACTCAAAAGGAATTGGAGAAAAAGACTCAGCTACGAGAAGCAGAGTCGATCATGAAAGAGAAAAAACGATTGGAAAAATCGATCCAAGAAAAGAAAAAACAAGCGGAAAAGTTGGAAAAAGTGTCCAGTAAAAAGAAAAAGCAACAAATCAGACCGGATCGGTTGTCTTCCTCTAAACAAAAAGACAGTGTACAAAAAGCCATCCAAAAGAATGCGAAAACATTAGAGAGAAGACTCCAAAAAATAGGAGAAACAACCAAGCCGCAGCAGATGAAACAAATCCGTTTTCCAGTACCAAAATCTCTTGAACTCCACAGCCGCTATCCCATCATGGGACAAAATGTCCAATTGGAAAGAAGTGGGAGAACATTACTGGTAAATGGTGATTTTCAGTTTTCTTTAGGTAAAAAAATCGCGATTGTCGGTGAAAATGGTTCAGGTAAGACAACCTTATTGGAACATATCCGCAAACAAGGAGAAGGAATCCTTCTCTCTCCGAAAGTAAGCTTTCAAGTCTATCAGCAAAAGGATTATCAAATGACATCTGAAGAATCCGTCATTCGTTTTGTCATGAGACAAACAGAGTTTTCGGAATCGCTTGTCCGCAGTTTGCTGAATCACTTAGGGTTTGCTCAGGAAACTCTGGCGAAACCGTTGTGTACGTTAAGTGGGGGAGAAGCGACCCGTTTGATGATTGCTTTGCTTTTTACTAAGCCAAGTAATGTGTTGCTGTTAGATGAACCGACTAATTTCATTGATATGGCAACGATCGAAGCTTTAGAGAAGCTGATGCAAGTATATCCGGGAACGATTTTGTTTACTTCTCATGATTCTTACTTTGTCGAGCGTACGGCTGATGAAGTTTATGAAATAAAAGGGCAGAAAATAAAAAAAGTACTTACGAGAAATTTTTAA</t>
  </si>
  <si>
    <t>msr(D)</t>
  </si>
  <si>
    <t>msrD</t>
  </si>
  <si>
    <t>ATGGAATTAATATTAAAAGCAAAAGACATTCGTGTGGAATTCAAAGGACGCGATGTTTTAGATATAAATGAATTAGAAGTATATGATTATGACCGTATTGGTTTAGTAGGAGCAAATGGTGCTGGAAAAAGCACTTTACTCAGGGTACTTTTAGGAGAATTAACTCCCCCAGGATGTAAAATGAATCGTCTGGGTGAACTTGCCTATATTCCCCAGTTGGACGAAGTAACTCTGCAGGAGGAAAAAGATTTTGCACTTGTAGGCAAGCTAGGTGTTGAGCAATTAAATATACAGACTATGAGCGGTGGTGAAGAAACAAGGCTTAAAATAGCACAGGCCTTATCGGCACAGGTTCATGGTATTTTAGCGGATGAACCTACGAGCCATTTAGACCGTGAAGGAATTGATTTTCTAATAGGACAGCTAAAATATTTTACAGGTGCACTGTTAGTTATTAGCCATGACCGCTATTTTCTTGATGAAATAGTAGATAAAATATGGGAACTGAAAGATGGCAAAATCACTGAGTATTGGGGAAACTATTCTGATTATCTTCGTCAGAAAGAGGAAGAACGTAAGAGCCAAGCTGCAGAATACGAACAATTTATTGCGGAACGTGCCCGATTGGAAAGGGCTGCGGAGGAAAAGCGAAAACAGGCTCGTAAAATAGAACAGAAGGCAAAAGGTTCTTCAAAGAAAAAAAGTACTGAAGACGGAGGGCGTTTAGCTCATCAAAAATCAATAGGAAGTAAGGAAAAAAAGATGTATAATGCTGCTAAAACCCTAGAGCACAGGATTGCGGCCTTAGGAAAAGTAGAAGCTCCGGAAGGCATTCGCAGAATTCGTTTCAGGCAAAGTAAAGCATTGGAGCTCCATAATCCATACCCTATAGTCGGTGCAGAAATTAATAAAGTATTTGGGGATAAGGCTCTGTTTGAAAATGCATCTTTTCAAATTCCGTTAGGAGCAAAAGTGGCGTTAACTGGTGGTAATGGAATCGGAAAAACAACTTTAATCCAAATGATCTTAAACCATGAAGAAGGAATTTCTATTTCGCCTAAGGCAAAAATAGGTTACTTTGCACAGAATGGTTACAAGTACAACAGTAATCAGAATGTTATGGAGTTTATGCAGAAGGATTGTGACTACAATATATCAGAAATTCGTTCAGTGCTAGCATCTATGGGGTTCAAACAGAACGATATTGGAAAAAGTTTATCTGTTTTAAGCGGTGGAGAAATTATAAAATTGTTGCTTGCTAAAATGCTCATGGGTAGATATAACATCCTAATAATGGATGAACCCAGTAACTTCCTTGACATACCAAGTTTAGAGGCTTTGGAAATACTAATGAAGGAGTACACCGGAACTATCGTGTTTATCACCCACGATAAACGATTACTCGAAAATGTAGCAGATGTAGTTTATGAAATTAGAGATAAGAAAATAAATCTGAAACATTAA</t>
  </si>
  <si>
    <t>msr(E)</t>
  </si>
  <si>
    <t>msrE</t>
  </si>
  <si>
    <t>EU294228</t>
  </si>
  <si>
    <t>ATGAGTTTAATTATTAAAGCGAGAAACATACGCTTGGATTATGCTGGGCGTGATGTTTTGGATATTGATGAATTGGAAATTCACTCTTATGACCGTATTGGTCTTGTGGGTGATAACGGAGCAGGAAAGAGTAGTTTACTCAAAGTACTTAATGGCGAAATTGTTTTAGCCGAAGCGACATTACAGCGTTTTGGTGATTTTGCACATATCAGCCAACTGGGCGGAATCGAAATAGAAACGGTCGAAGACCGGGCAATGTTATCTCGCCTTGGTGTTTCCAATGTACAAAACGACACAATGAGTGGCGGAGAGGAAACTCGTGCAAAAATTGCTGCCGCATTTTCCCAACAAGTACATGGCATTCTAGCGGATGAACCAACCAGCCACCTTGATCTCAATGGAATAGATCTACTTATTGGTCAACTTAAAGCATTTGATGGAGCATTACTTGTTATCAGTCATGACCGATATTTTCTTGATATGGTTGTAGACAAGATATGGGAGTTAAAAGACGGTAAAATTACGGAATATTGGGGTGGTTACTCGGATTACTTGCGTCAAAAAGAAGAAGAGCGACAACACCAAGCCGTAGAATATGAGCTGATGATGAAGGAACGGGAGCGATTAGAATCTGCTGTGCAAGAAAAACGCCAGCAAGCTAATCGATTAGACAATAAGAAAAAAGGAGAAAAATCCAAAAACTCTACCGAAAGTGCTGGACGACTTGGGCATGCAAAAATGACTGGCACCAAGCAAAGAAAACTGTATCAGGCAGCTAAGAGTATGGAAAAGCGTTTGGCTGCATTAGAAGATATTCAAGCACCAGAGCATTTGCGTTCTATTCGTTTTCGTCAAAGTTCAGCCCTAGAACTGCACAATAAGTTCCCGATTACGGCAGATGGTCTGAGCTTAAAATTTGGTAGCCGTACTATCTTTGATGACGCTAACTTTATAATACCGCTTGGCGCTAAAGTCGCTATAACTGGATCGAATGGAACAGGGAAAACGTCCTTGTTAAAAATGATATCAGAACGTGCTGATGGATTAACCATATCTCCAAAAGCTGAAATTGGCTACTTTACACAAACAGGATATAAATTTAACACGCATAAATCTGTGCTCTCCTTTATGCAGGAAGAGTGCGAGTACACAGTTGCGGAAATTCGTGCAGTATTGGCTTCAATGGGGATCGGAGCGAATGATATTCAAAAAAACTTATCCGACTTATCGGGAGGTGAAATCATCAAACTGCTTTTATCCAAAATGCTTTTAGGAAAATATAATATTTTGCTTATGGATGAACCAGGAAACTATCTTGACCTAAAAAGTATTGCCGCATTAGAAACAATGATGAAGTCCTATGCAGGAACTATTATCTTCGTATCTCATGACAAGCAATTGGTCGATAATATTGCTGACATTATCTACGAGATCAAAGACCACAAAATCATCAAGACTTTTGAGAGAGATTGTTAA</t>
  </si>
  <si>
    <t>ole</t>
  </si>
  <si>
    <t>ole(B)</t>
  </si>
  <si>
    <t>oleB</t>
  </si>
  <si>
    <t>L36601</t>
  </si>
  <si>
    <t>ATGCAGAACGCACACCGTTCCGATACCGGCGCCGCGGCGCTCACCGGCACGCCGGAAAAGCTCCTTCCCACGCAACCTGAGACCGGTTCCTTCCAGGTCGTCCTCGACGACGTCGTCCGGGCACCCGGCGGACGGCCGCTGTTGGACGGCGTCAACCAGTCGGTGGCACTCGGCGAGCGCGTCGGCATCATCGGTGAGAACGGATCGGGCAAGTCGACCCTGCTCCGCATGCTCGCCGGCGTGGACCGCCCGGACGGTGGCCAGGTCCTCGTCCGGGCTCCCGGCGGCTGCGGCTACCTCCCCCAGACACCGGACCTGCCCCCGGAGGACACCGTTCAGGACGCCATCGACCACGCCCTCGCCGAACTGCGCTCCCTGGAGCGGGGGTTGCGTGAGGCGGAGCAGGCGCTGGCCGGGGCGGAGCCCGAGGAGCTGGAGGGCCTGCTCGGCGCCTACGGCGACCTGCTGGAGGCGTTCGAGGCCCGCGACGGCTACGCGGCGGACGCCCGTGTCGACGCGGCGATGCACGGCCTCGGTCTGGCGGGCATCACGGGCGACCGGCGGCTCGGCAGCCTCTCCGGAGGTGAGCAGGCGCGTCTCAACCTGGCCTGCCTGCTGGCCGCGTCCCCGCAGCTGATGCTGCTCGACGAACCCACCAACCACCTCGACGTCGGGGCGCTGGAGTGGCTGGAGGAGCGCCTGCGGGCCCACCGCGGCAGCGTGCTGGTCGTCTCGCACGACCGGGTCTTCCTGGAGCGCGTGGCCACCGCCCTGTGGGAGGTGGACGGCGAGCGGCGCACCGTCAACCGGCACGGCGGCGGTTACGCGGGATACCTGCAAGCCAAGGCGGCCGCGCGGCGCCGCTGGGAGCAGGCTTACCAGGACTGGCTGGAGGACCTGGCACGCCAGCGGGAACTGGCCCGCAGCGCCGCCGACCACCTGGCCACCGGCCCGCGGCGCAACACCGAGCGGTCGAACCAGCGCCACCAGCGCAACGTGGAGAAGCAGATCTCCGCGCGGGTCCGCAACGCCAAGGAGCGGGTCCGCCGGCTGGAGGAGAACCCGGTGCCGCGGCCCCCTCAACCCATGCGTTTCCGGGCCCGGGTGGAGGGTGGCGGCACGGTCGGGCGCGGCGGGGCACTCGCCGAGCTGTACAAGGTCACCGTCGGCACGCGGCTCGACGTCCCGTCCTTCACCGTCGACCCCGGTGAGCGCATCCTGATCACGGGGCACAACGGCGCGGGCAAGAGCACCCTGCTGCGCGTGCTGGCCGGTGACCTGGCGCCCGATCAGGGCGAGTGCGAGCGCCCGGAGCGCATCGGCTGGCTGCCGCAGGAGACGGAGATCACCGACCGGCAGCAGAGCCTGCTGGCGGCCTTCGCGGCGGGGCTGCCCGGCATCGCGGAGGAACACCGGGGCGCGCTCCTGGGATTCGGGCTCTTCCGGCCCTCGGCGCTGGGCACCGCGGTGGGAGACCTGTCCACCGGGCAGTTGAGGCGGCTGGCCCTGGCCCGTCTGCTGCGCGACCCGGCGGACCTGCTGCTGCTCGACGAGCCGACGAACCACCTGTCGCCCGCGCTCGTGGAGGACCTGGAGGAGGCGCTGGCGCACTACCGGGGCGCACTGGTCGTGGTCTCCCACGACCGCATGTTCGCGCAGCGGTTCACCGGTCGCCGCATGCACATGGAGGGTGGCCGCTTCGTGGAGTGA</t>
  </si>
  <si>
    <t>ole(C)</t>
  </si>
  <si>
    <t>oleC</t>
  </si>
  <si>
    <t>L06249</t>
  </si>
  <si>
    <t>GTGACCGTACGGGGGCTGGTCAAGCACTACGGCGAGACCAAGGCGCTGGACGGCGTCGACCTGGACGTGCGCGAGGGCACCGTGATGGGTGTGCTCGGGCCGAACGGCGCCGGCAAGACCACCCTCGTCCGCATCCTGTCCACCCTGATCACCCCGGACTCCGGGCAGGCCACCGTGGCCGGCTACGACGTCGTACGCCAGCCCCGGCAGCTGCGCCGGGTCATCGGGCTCACCGGCCAGTACGCGTCGGTGGACGAGAAGCTCCCGGGCTGGGAGAACCTCTACCTGATCGGCCGGCTGCTGGACCTGTCCCGCAAGGAGGCCCGGGCCCGCGCCGACGAGCTGCTGGAGCGGTTCTCGCTGACCGAGGCCGCCCGGCGCCCGGCCGGCACCTACTCCGGCGGTATGCGGCGCCGACTGGACCTGGCCGCCTCGATGATCGGCCGGCCGGCCGTGCTGTACCTGGACGAGCCGACCACCGGCCTCGACCCGCGCACCCGCAACGAGGTGTGGGACGAGGTCAAGGCGATGGTCGGCGACGGCGTCACCGTGCTGCTCACCACCCAGTACATGGAGGAGGCCGAGCAGCTCGCCTCGGAACTGACCGTGGTGGACCGCGGCCGGGTCATCGCCAAGGGCGGCATCGAGGAGCTGAAGGCCCGCGTCGGCGGGCGCACCCTGCGGGTGCGGCCGGTCGACCCGCTCCAGCTGCGCCCGCTCGCCGGCATGCTGGACGAGCTGGGCATCACCGGGCTGGCTTCCACCACCGTGGACACCGAGACCGGGGCCCTGCTGGTGCCGATCCTCAGCGACGAGCAGCTGACCGCCGTGGTCGGCGCGGTCACCGCGCGCGGCATCACGCTGTCCTCCATCACCACCGAACTGCCCAGCCTGGACGAGGTGTTCCTGTCCCTCACCGGCCACCGCGCCAGTGCCCCGCAGGACGCCGAGCCCGCCCGCCAGGAGGTCGCCGTATGA</t>
  </si>
  <si>
    <t>srm</t>
  </si>
  <si>
    <t>srm(B)</t>
  </si>
  <si>
    <t>srmB</t>
  </si>
  <si>
    <t>X63451</t>
  </si>
  <si>
    <t>GTGTCGATTGCGCAATACGCCCTACACGACATCACGAAGCGCTACCACGACTGTGTCGTGCTCGACCGGGTCGGTTTCAGCATCAAGCCGGGCGAGAAGGTCGGCGTGATCGGCGACAACGGTTCCGGCAAGTCCACGCTGCTCAAGATCCTCGCCGGCCGCGTGGAGCCCGACAACGGCGCGCTCACCGTGGTCGCTCCCGGCGGCGTCGGCTACCTGGCGCAGACACTGGAACTGCCCCTCGACGCCACCGTCCAGGACGCCGTCGACCTGGCCCTGTCCGACCTGCGCGAGCTCGAAGCGGCGATGCGCGAGGCCGAGGCGGAGCTGGGCGAGAGCGACGAGAACGGCTCCGAGCGCGAGCTGTCCGCCGGCCTCCAGCGCTACGCCGCTCTGGTCGAGCAGTACCAGGCGCGTGGCGGCTACGAGGCCGACGTGCGCGTGGAGGTCGCGCTGCACGGCCTCGGACTGCCGAGCCTGGACCGCGACCGCAAGCTCGGAACCCTCTCCGGTGGCGAACGCTCCCGCCTCGCGCTCGCCGCGACCCTCGCCTCGTCGCCGGAGCTGCTGCTCCTGGACGAACCGACCAACGACCTCGACGACCGGGCGATGGAATGGCTGGAGGACCACCTGGCCGGCCACCGCGGCACGGTGATCGCGGTCACCCACGACCGGGTCTTCCTCGACCGGCTCACCACCACGATCCTGGAGGTCGACTCCGGCAGCGTCACCCGCTACGGCAACGGCTACGAGGGCTACCTGACGGCCAAGGCCGTGGAACGCGAGCGGCGGCTGCGGGAGTACGAGGAGTGGCGTGCCGAACTCGACCGCAACCGCGGGCTGATCACCTCCAACGTGGCGCGGATGGACGGCATCCCGCGCAAGATGTCCCTCTCCGTGTTCGGCCACGGCGCCTACCGCAGGCGAGGGCGCGACCACGGCGCGATGGTGCGGATCCGCAACGCGAAGCAACGCGTGGCGCAGCTGACCGAGAACCCGGTCCACGCTCCCGCCGACCCGTTGTCCTTCGCCGCCCGCATCGACACCGCGGGCCCGGAGGCGGAGGAGGCGGTGGCCGAACTCACCGACGTGCGCGTCGCGGGTCGGCTCGCCGTGGACTCCCTGACGATCCGGCCCGGCGAACGGCTGCTCGTCACAGGTCCCAACGGTGCGGGCAAGTCCACCTTGTTGCGGGTGCTGTCCGGGGAACTGGAGCCGGACGGCGGCTCGGTGCGCGTCGGCTGCCGGGTCGGTCATCTGCGGCAGGACGAGACGCCCTGGGCGCCCGGACTGACCGTGCTGCGGGCCTTCGCCCAGGGCCGGGAGGGCTACCTGGAGGACCACGCGGAGAAACTGCTGTCGCTCGGCCTGTTCAGCCCGTCCGACCTGCGGCGACGCGTGAAGGATCTGTCCTACGGGCAGCGCCGCCGGATCGAGATCGCCCGGCTGGTGAGCGACCCGATGGACCTGCTGCTGCTGGACGAGCCCACCAACCACCTCACCCCGGTGCTGGTGGAGGAGTTGGAGCAGGCACTCGCGGACTACCGCGGCGCCGTCGTGGTCGTCACCCACGACCGTCGGATGCGGTCCCGGTTCACCGGCGCCCGGCTGACCATGGGAGACGGGCGCATCGCCGAGTTCAGCGCCGGCTGA</t>
  </si>
  <si>
    <t>vat</t>
  </si>
  <si>
    <t>vat(A)</t>
  </si>
  <si>
    <t>vatA</t>
  </si>
  <si>
    <t>L07778</t>
  </si>
  <si>
    <t>TTGAATTTAAACAATGACCATGGACCTGATCCCGAAAATATTTTACCGATAAAAGGGAATCGGAATCTTCAATTTATAAAACCTACTATAACGAACGAAAACATTTTGGTGGGGGAATATTCTTATTATGATAGTAAGCGAGGAGAATCCTTTGAAGATCAAGTCTTATATCATTATGAAGTGATTGGAGATAAGTTGATTATAGGAAGATTTTGTTCAATTGGTCCCGGAACAACATTTATTATGAATGGTGCAAACCATCGGATGGATGGATCAACATATCCTTTTCATCTATTCAGGATGGGTTGGGAGAAGTATATGCCTTCCTTAAAAGATCTTCCCTTGAAAGGGGACATTGAAATTGGAAATGATGTATGGATAGGTAGAGATGTAACCATTATGCCTGGGGTGAAAATTGGGGACGGGGCAATCATTGCTGCAGAAGCTGTTGTCACAAAGAATGTTGCTCCCTATTCTATTGTCGGTGGAAATCCCTTAAAATTTATAAGAAAAAGGTTTTCTGATGGAGTTATCGAAGAATGGTTAGCTTTACAATGGTGGAATTTAGATATGAAAATTATTAATGAAAATCTTCCCTTCATAATAAATGGAGATATCGAAATGCTGAAGAGAAAAAGAAAACTTCTAGATGACACTTGA</t>
  </si>
  <si>
    <t>vga</t>
  </si>
  <si>
    <t>vga(A)LC</t>
  </si>
  <si>
    <t>vgaALC</t>
  </si>
  <si>
    <t>DQ823382</t>
  </si>
  <si>
    <t>ATGAAAATACTGTTAGAGGGACTTCATATAAAACATTATGTTCAAGATCGTTTATTGTTGAACATAAATCGCCTAAAGATTTATCAGAATGATCGTATTGGTTTAATTGGTAAAAATGGAAGTGGAAAAACAACGTTACTTCACATATTATATAAAAAAATTGTGCCTGAAGAAGGTATTGTAAAACAATTTTCACATTGTGAACTTATTCCTCAATTGAAGCTCATAGAATCAACTAAAAGTGGTGGTGAAGTAACACGAAACTATATTCGGCAAGCGCTTGATAAAAATCCAGAACTGCTATTAGCAGATGAACCAACAACTAACTTAGATAATAACTATATAGAAAAATTAGAACAGGATTTAAAAAATTGGCATGGAGCATTTATTATAGTTTCACATGATCGCGCTTTTTTAGATAACTTATGTACTACTATATGGGAAATTGACGAGGGGAGAATAACTGAATATAAGGGGAATTATAGTAACTATGTTGAACAAAAAGAATTAGAAAGACATCGAGAAGAATTAGAATATGAAAAATATGAAAAAGAAAAGAAACGATTGGAAAAAGCTATAAATATAAAAGAACAGAAAGCTCAACGAGCAACTAAAAAACCGAAAAACTTAAGTTCATCTGAAGGCAAAATAAAAGTAACAAAGCCATACTTTGCAAGTAAGCAAAAGAAGTTACGAAAAACTGTAAAATCTCTAGAAACCAGACTAGAAAAACTTGAAAGG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TATTTTAGAAAATGTTCAATCTTCTTCACAACAAAATGAAACTCTTATTCGAACTATTCTAGCTAGAATGCATTTTTTTAGAGATGATGTTTATAAACCAATAAGTGTCTTAAGTGGTGGAGAGCGAGTTAAAGTAGCACTAACTAAAGTATTCTTAAGTGAAGTTAATACGTTGGTAC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AGATAAATAA</t>
  </si>
  <si>
    <t>clindamycin</t>
  </si>
  <si>
    <t>vat(B)</t>
  </si>
  <si>
    <t>vatB</t>
  </si>
  <si>
    <t>U19459</t>
  </si>
  <si>
    <t>ATGAAATATGGCCCTGATCCAAATAGCATATATCCACATGAAGAAATAAAAAGTGTTTGTTTTATTAAAAATACAATTACCAATCCAAATATTATAGTTGGAGATTATACTTACTATTCCGATGTTAACGGAGCTGAAAAATTTGAAGAACATGTGACACATCATTATGAATTTAGGGGTGATAAACTTGTAATTGGCAAGTTTTGTGCAATAGCTGAAGGTATAGAATTTATTATGAATGGAGCAAACCATAGAATGAATTCAATAACAACTTATCCTTTTAATATAATGGGAAATGGTTGGGAAAAAGCAACTCCATCTCTTGAAGATTTACCATTTAAGGGAGATACTGTTGTTGGAAATGATGTGTGGATTGGTCAGAATGTTACTGTTATGCCAGGAATTCAAATAGGAGATGGAGCAATTGTTGCTGCGAATTCAGTTGTTACAAAAGATGTACCACCATATCGTATTATTGGTGGAAATCCGAGTAGAATTATAAAGAAAAGGTTTGAAGATGAATTGATAGATTATTTATTGCAAATAAAATGGTGGGATTGGTCAGCACAAAAAATATTTTCTAATCTTGAAACACTTTGTAGCTCTGATTTAGAGAAAATAAAATCTATTCGAGATTAG</t>
  </si>
  <si>
    <t>vat(C)</t>
  </si>
  <si>
    <t>vatC</t>
  </si>
  <si>
    <t>AF015628</t>
  </si>
  <si>
    <t>ATGAAATGGCAAAATCAGCAAGGCCCCAATCCAGAAGAAATATACCCTATAGAAGGTAATAAACATGTTCAATTTATTAAACCATCTATAACAAAGCCCAATATTTTAGTTGGGGAATATTCATATTACGATAGTAAAGATGGTGAATCTTTTGAAAGCCAAGTTCTTTATCACTATGAATTGATTGGGGATAAACTAATATTAGGGAAGTTTTGTTCTATTGGACCCGGAACGACATTTATAATGAATGGGGCTAATCATCGTATGGATGGTTCAACATTTCCATTCAATCTTTTCGGAAATGGTTGGGAGAAGCATACCCCTACATTGGAAGACCTTCCTTATAAGGGTAACACGGAAATTGGGAACGATGTTTGGATTGGACGAGATGTGACAATTATGCCCGGTGTAAAAATAGGAAACGGGGCTATTATTGCAGCAAAATCGGTTGTGACAAAGAACGTTGATCCTTATTCAGTTGTTGGCGGTAATCCTTCACGATTAATTAAGATAAGGTTTTCCAAGGAAAAAATCGCAGCATTACTAAAAGTAAGGTGGTGGGACCTAGAGATAGAGACGATAAATGAAAATATTGATTGCATCCTGAATGGTGATATAAAAAAGGTTAAAAGAAGTTAG</t>
  </si>
  <si>
    <t>vat(D)</t>
  </si>
  <si>
    <t>vatD</t>
  </si>
  <si>
    <t>AF368302</t>
  </si>
  <si>
    <t>ATGGGTCCGAATCCTATGAAAATGTATCCTATAGAAGGAAACAAATCAGTACAATTTATCAAACCTATTTTAGAAAAATTAGAAAATGTTGAGGTTGGAGAATACTCATATTATGATTCTAAGAATGGAGAAACTTTTGATAAGCAAATTTTATATCATTATCCAATCTTAAACGATAAGTTAAAAATAGGTAAATTTTGCTCAATAGGACCAGGTGTAACTATTATTATGAATGGAGCAAATCATAGAATGGATGGCTCAACATATCCATTTAATTTATTTGGTAATGGATGGGAGAAACATATGCCAAAATTAGATCAACTACCTATTAAGGGGGATACAATAATAGGTAATGATGTATGGATAGGAAAAGATGTTGTAATTATGCCAGGAGTAAAAATCGGGGATGGTGCAATAGTAGCTGCTAATTCTGTTGTTGTAAAAGATATAGCGCCATACATGTTAGCTGGAGGAAATCCTGCTAACGAAATAAAACAAAGATTTGATCAAGATACAATAAATCAGCTGCTTGATATAAAATGGTGGAATTGGCCAATAGACATTATTAATGAGAATATAGATAAAATTCTTGATAATAGCATCATTAGAGAAGTCATATGGAAAAAATGA</t>
  </si>
  <si>
    <t>vat(E)</t>
  </si>
  <si>
    <t>vatE</t>
  </si>
  <si>
    <t>AJ488494</t>
  </si>
  <si>
    <t>ATGACTATACCTGACGCAAATGCAATCTATCCTAACTCAGCCATCAAAGAGGTTGTCTTTATCAAGAACGTGATCAAAAGTCCCAATATTGAAATTGGGGACTACACCTATTATGATGACCCAGTAAATCCCACCGATTTTGAGAAACACGTTACCCATCACTATGAATTTCTAGGCGACAAATTAATCATCGGTAAATTTTGTTCTATCGCCAGTGGCATTGAATTTATCATGAACGGTGCCAACCACGTAATGAAAGGTATTTCGACTTATCCATTTAATATTTTAGGTGGCGATTGGCAACAATACACTCCTGAACTGACTGATTTGCCGTTGAAAGGTGATACTGTAGTCGGAAATGACGTGTGGTTTGGGCAAAATGTGACCGTCCTACCAGGCGTAAAAATAGGTGACGGTGCCATTATCGGAGCAAATAGTGTTGTAACAAAAGACGTCGCTCCATATACAATTGTCGGTGGCAATCCAATTCAACTCATCGGACCAAGATTTGAACCGGAAGTTATTCAAGCATTAGAAAATCTGGCATGGTGGAATAAAGATATTGAATGGATAACTGCTAATGTTCCTAAACTAATGCAAACAACACCCACACTTGAATTGATAAACAGTTTAATGGAAAAATAA</t>
  </si>
  <si>
    <t>vat(F)</t>
  </si>
  <si>
    <t>vatF</t>
  </si>
  <si>
    <t>AF170730</t>
  </si>
  <si>
    <t>ATGGAAGATAAGCCAATATTAGGGCCAGATCCCCAGTGTAAACACCCGATGGTGGGGTTTTCTCAAGTATGCTTTATCAAAAATACCACACAGAATCCGAACATTATTATCGGTGATTATACCTACTACGACGATCCACAAGATTCTGAAAACTTTGAACGTAACGTGCTTTATCACTACCCCTTTATTGGTGATAAGCTGATTATCGGCAAATTCTGTGCATTAGCTCATGGGGTGAAGTTCATTATGAATGGTGCCAACCATAAAATGTCTGGGTTATCGACTTACCCATTCAATATTTTTGGTAACGGTTGGGAAAGAGTCGCCCCGTCCAGGGATGAGCTGCCTTATAAAGGCGATACTCATGTCGGAAATGATGTGTGGATTGGCTATGATGTGTTGATTATGCCAGGTGTCACCATTGGCAATGGGGCAATTATTTCATCACGCTCAGTGGTCACGCGCGATGTGCCCGCTTATAGTGTGGTCGGCGGTAATCCCGCAACACTGATTAAAAATCGCTTCTCAGCCGAGGTTATCGGTAAGCTACAAACCATTGCCTGGTGGGATTGGCCAATAGACGCGATCAGTCGCAATCTACACCTGATCGTTGCCGGTGATATCGAGGCATTAGCGCGAGCAGCCAGCGAGATTGATCACACCTAA</t>
  </si>
  <si>
    <t>vat(G)</t>
  </si>
  <si>
    <t>vatG</t>
  </si>
  <si>
    <t>ATGGCAGAAAAATTAAAAGGACCCAACTCAAATGAAATGTATCCGATTGCCGGAAATAAAAGTGTTCAATTTGTTAAACCGTCATTAACAAGGCCCAATATTATAGTTGGTGAGTTCACTTATTATGATAGCAAGAACGGAGAGCTTTTTGAGGATCAAGTTCTGTATCATTATGAAATTATAGGGGATCGACTGATCATCGGGAAATTTTGTTCAATCGGTCCTGGAGTCACTTTTATTATGAATGGAGCTAATCATCGCATGGATGGCTCCACTTATCCATTTAATATCTTTGGGCATGGGTGGGAAAAGCATACACCTACACTAGATATGCTGCCTTTAAAGGGGGATACTATTGTTGGTAATGACGTATGGATTGGACTAGATGCTACAATTATGCCAGGCGTAAAAATAGGAGACGGCGCGATTATTGCAGCCAAATCTGTAGTAACAAAAGACGTTGACCCCTCCACAATTGTTGGTGGTAATCCTGCAAAACAAATAAAGAAACGATTTTCGGAGTCAAAAATTCAAGAACTATTAAAGATAAAATGGTGGGATTTTGAAGACCAGGTTATTAGCGATAATATTGATGCTATTCTAAGTTTGGATGTTGAAGCGCTTAATAATATTTCTAAAGAAAATGATTAG</t>
  </si>
  <si>
    <t>vga(A)</t>
  </si>
  <si>
    <t>vgaA</t>
  </si>
  <si>
    <t>M90056</t>
  </si>
  <si>
    <t>ATGAAAATAATGTTAGAGGGACTTAATATAAAACATTATGTTCAAGATCGTTTATTGTTGAACATAAATCGCCTAAAGATTTATCAGAATGATCGTATTGGTTTAATTGGTAAAAATGGAAGTGGAAAAACAACGTTACTTCACATATTATATAAAAAAATTGTGCCTGAAGAAGGTATTGTAAAACAATTTTCACATTGTGAACTTATTCCTCAATTGAAGCTCATAGAATCAACTAAAAGTGGTGGTGAAGTAACACGAAACTATATTCGGCAAGCGCTTGATAAAAATCCAGAACTGCTATTAGCAGATGAACCAACAACTAACTTAGATAATAACTATATAGAAAAATTAGAACAGGATTTAAAAAATTGGCATGGAGCATTTATTATAGTTTCACATGATCGCGCTTTTTTAGATAACTTGTGTACTACTATATGGGAAATTGACGAGGGAAGAATAACTGAATATAAGGGGAATTATAGTAACTATGTTGAACAAAAAGAATTAGAAAGACATCGAGAAGAATTAGAATATGAAAAATATGAAAAAGAAAAGAAACGATTGGAAAAAGCTATAAATATAAAAGAACAGAAAGCTCAACGAGCAACTAAAAAACCGAAAAACTTAAGTTTATCTGAAGGCAAAATAAAAGGAGCAAAGCCATACTTTGCAGGTAAGCAAAAGAAGTTACGAAAAACTGTAAAATCTCTAGAAACCAGACTAGAAAAACTTGAAAGC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CATTTTAGAAAATGTTCAATCTTCTTCACAACAAAATGAAACTCTTATTCGAACTATTCTAGCTAGAATGCATTTTTTTAGAGATGATGTTTATAAACCAATAAGTGTCTTAAGTGGTGGAGAGCGAGTTAAAGTAGCACTAACTAAAGTATTCTTAAGTGAAGTTAATACGTTGGTAC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GGATAAATAA</t>
  </si>
  <si>
    <t>vga(B)</t>
  </si>
  <si>
    <t>vgaB</t>
  </si>
  <si>
    <t>U82085</t>
  </si>
  <si>
    <t>ATGCTTAAAATCGACATGAAGAATGTAAAAAAATATTATGCAGATAAATTAATTTTAAATATAAAAGAACTAAAGATTTATAGTGGGGATAAAATAGGTATTGTAGGTAAGAATGGAGTTGGCAAAACAACACTTTTAAAAATAATAAAAGGACTAATAGAGATTGACGAAGGAAATATAATTATAAGTGAAAAAACAACTATTAAATATATCTCTCAATTAGAAGAACCACATAGTAAGATAATTGATGGAAAATATGCTTCAATATTTCAAGTTGAAAATAAGTGGAATGACAATATGAGTGGTGGTGAAAAAACTAGATTTAAACTAGCAGAGGGATTTCAAGATCAATGTTCTTTAATGCTCGTAGATGAACCTACAAGTAATTTAGATATCGAAGGAATAGAGTTGATAACAAATACTTTTAAAGAGTACCGTGATACTTTTTTGGTAGTATCTCATGATAGAATTTTTTTAGATCAAGTTTGTACAAAAATTTTTGAAATTGAAAATGGATATATTAGAGAATTCATCGGTAATTATACAAACTATATAGAGCAAAAAGAAATGCTTCTACGAAAGCAACAAGAAGAATACGAAAAGTATAATTCTAAAAGAAAGCAATTGGAGCAAGCTATAAAGCTAAAAGAGAATAAGGCGCAAGGAATGATTAAGCCCCCTTCAAAAACAATGGGAACATCTGAATCTAGAATATGGAAAATGCAACATGCTACTAAACAAAAAAAGATGCATAGAAATACGAAATCGTTGGAAACACGAATAGATAAATTAAATCATGTAGAAAAAATAAAAGAGCTTCCTTCTATTAAAATGGATTTACCTAATAGAGAGCAATTTCATGGTCGCAATGTAATTAGTTTAAAAAACTTATCTATAAAATTTAATAATCAATTTCTTTGGAGAGATGCTTCATTTGTCATTAAAGGTGGAGAAAAGGTTGCTATAATTGGTAACAATGGTGTAGGAAAAACAACATTGTTGAAGCTGATTCTAGAAAAAGTAGAATCAGTAATAATATCACCATCAGTTAAAATTGGATACGTCAGTCAAAACTTAGATGTTCTACAATCTCATAAATCTATCTTAGAAAATGTTATGTCTACCTCCATTCAAGATGAAACAATAGCAAGAATTGTTCTAGCAAGATTACATTTTTATCGCAATGATGTTCATAAAGAAATAAATGTTTTGAGTGGTGGAGAACAAATAAAGGTTGCTTTTGCCAAGCTATTTGTTAGCGATTGTAATACATTAATTCTTGATGAACCAACAAACTATTTGGATATCGATGCTGTTGAGGCATTAGAAGAATTGTTAATTACCTATGAAGGTGTTGTGTTATTTGCTTCCCATGATAAAAAATTTATACAAAACCTAGCTGAACAATTGTTAATAATAGAAAATAATAAAGTGAAAAAATTCGAAGGAACATATATAGAATATTTAAAAATTAAAGATAAACCAAAATTAAATACAAATGAAAAAGAACTCAAAGAAAAAAAGATGATACTAGAAATGCAAATTTCATCATTATTAAGTAAAATCTCAATGGAAGAAAATGAAGAAAAAAACAAAGAATTAGATGAAAAGTACAAATTGAAATTAAAAGAATTGAAAAGCCTAAATAAAAATATTTAA</t>
  </si>
  <si>
    <t>vgb</t>
  </si>
  <si>
    <t>vgb(A)</t>
  </si>
  <si>
    <t>vgbA</t>
  </si>
  <si>
    <t>M20129</t>
  </si>
  <si>
    <t>ATGGAATTTAAATTACAAGAATTAAATCTTACTAACCAAGATACAGGACCATATGGTATAACCGTTTCAGATAAGGGGAAAGTTTGGATTACACAACATAAAGCAAATATGATAAGTTGCATCAATTTAGATGGAAAAATTACAGAGTACCCACTACCGACACCAGATGCAAAAGTCATGTGTTTAACTATATCCTCAGATGGGGAAGTTTGGTTTACTGAGAATGCAGCAAACAAAATAGGGAGGATTACAAAAAAAGGGATTATTAAGGAATATACATTGCCTAACCCAGATTCAGCACCCTACGGTATTACAGAAGGACCAAATGGAGATATATGGTTTACAGAAATGAATGGCAACCGTATTGGACGTATTACGGACGACGGTAAAATTCGTGAATACGAGCTGCCTAATAAAGGATCTTACCCTTCTTTTATCACTTTGGGTTCTGATAATGCCCTGTGGTTCACAGAAAATCAAAATAATGCTATTGGTAGAATTACAGAAAGTGGGGATATTACAGAGTTTAAAATTCCTACACCTGCATCAGGACCAGTTGGTATTACAAAGGGGAACGACGATGCTTTATGGTTTGTGGAAATTATCGGTAATAAGATAGGGCGAATAACTCCTCTGGGGGAAATTACCGAATTCAAAATTCCAACGCCAAACGCTCGACCTCATGCAATTACTGCTGGAGCAGGAATTGATTTATGGTTTACTGAATGGGGGGCTAATAAAATAGGAAGGCTGACAAGCAATAATATAATTGAGGAATACCCAATTCAAATCAAAAGTGCTGAACCACATGGCATTTGTTTCGATGGTGAAACAATTTGGTTTGCAATGGAGTGTGACAAGATAGGCAAATTAACTCTCATTAAGGATAATATGGAGTGA</t>
  </si>
  <si>
    <t>vgb(B)</t>
  </si>
  <si>
    <t>vgbB</t>
  </si>
  <si>
    <t>ATGAATTTTTATTTAGAGGAGTTTAACTTGTCTATTCCCGATTCAGGTCCATACGGTATAACTTCATCAGAAGACGGAAAGGTATGGTTCACACAACATAAGGCAAACAAAATCAGCAGTCTAGATCAGAGTGGTAGGATAAAAGAATTCGAAGTTCCTACCCCTGATGCTAAAGTGATGTGTTTAATTGTATCTTCACTTGGAGACATATGGTTTACAGAGAATGGTGCAAATAAAATCGGAAAGCTCTCAAAAAAAGGTGGCTTTACAGAATATCCATTGCCACAGCCGGATTCTGGTCCTTACGGAATAACGGAAGGTCTAAATGGCGATATATGGTTTACCCAATTGAATGGAGATCGTATAGGAAAGTTGACAGCTGATGGGACTATTTATGAATATGATTTGCCAAATAAGGGATCTTATCCTGCTTTTATTACTTTAGGTTCGGATAACGCACTTTGGTTCACGGAGAACCAAAATAATTCTATTGGAAGGATTACAAATACAGGGAAATTAGAAGAATATCCTCTACCAACAAATGCAGCGGCTCCAGTGGGTATCACTAGTGGTAACGATGGTGCACTCTGGTTTGTCGAAATTATGGGCAACAAAATAGGTCGAATCACTACAACTGGTGAGATTAGCGAATATGATATTCCAACTCCAAACGCACGTCCACACGCTATAACCGCGGGGAAAAATAGCGAAATATGGTTTACTGAATGGGGGGCAAATCAAATCGGCAGAATTACAAACGACAAAACAATTCAAGAATATCAACTTCAAACAGAAAATGCGGAACCTCATGGTATTACCTTTGGAAAAGATGGATCCGTATGGTTTGCATTAAAATGTAAAATTGGGAAGCTGAATTTGAACGAATGA</t>
  </si>
  <si>
    <t>mup</t>
  </si>
  <si>
    <t>mupA</t>
  </si>
  <si>
    <t>HQ625435</t>
  </si>
  <si>
    <t>TTGACAAAGAAATATTTAAACACCCAGAATGAAATATCAGCATTTTGGAATACTCAAAAGATATTTAAAAAATCAATTGACAATAGAAAAGGACAGGAAAGTTTTGTTTTTTATGACGGCCCCCCAACTGCAAATGGCCTTCCTCATGCTGGCCATGTTCTTGGAAGAGTAATCAAGGATTTAGTTGCAAGATTAAAAACTATGCAAGGTTTTTATGTAGAAAGAAAAGCAGGATGGGATACCCATGGCTTACCAGTTGAATTAGAGGTTGAAAAAAAAATTGGAATTAAAGGAAAACAAGACATTGAAAAGTATGGAATAGAAAATTTTATAAATGAATGTAAAAAAAGTGTATTTAATTATGAAAAAGAATGGCGGGATTTTTCTAAAGATTTAGGATACTGGGTTGACATGGACTCCCCCTATATAACTCTTGAGAATAATTATATTGAAAGTGTATGGAATATATTATCTACATTCCATAAAAAAGGACTATTATATAAGGGACATAAGGTGACTCCTTATTGTACACATGATCAAACCGCTTTAAGTTCTCATGAAGTAGCGCAAGGCTATAAAAACGTTAAAGATTTATCAGCTGTTGTTAAATTTCAACTTACAAATAGTAAAGATACTTATTTCTTAAGTTGGACTACCACTCCCTGGACTTTGCCTGCAAATGTAGCATTAGCTATAAATAAAGATCTTAATTATTCAAAAATTCGGGTAGAAAATGAGTATTATATCTTAGCTACAGATCTAATTAATTCTATAATAACTGAAAAATACGAAATTATTGATACCTTTTCAGGAAGTAATTTAATTAATTTAAAATACATTCCTCCTTTTGAAAGCGACGGTTTAGTTAATGCATATTACGTTGTTGATGGAGAATTTGTTACTAACTCAGAAGGAACTGGTATTGTTCATATAGCACCAGCTCATGGGGAAGATGACTACCAATTGGTTTTAGAGCGTGATTTGGATTTCTTAAATGTTATAACAAGAGAAGGAGTATATAATGATAGGTTCCCTGAATTAGTTGGTAATAAAGCTAAAAATAGTGATATAGAAATCATAAAATTATTATCCAAAAAACAACTTTTATATAAAAAACAAAAATATGAGCATAATTATCCTCATTGTTGGAGATGTGGTAATCCTTTGATATATTATGCGATGGAAGGTTGGTTTATTAAAACAACTAATTTTAAGAATGAAATTATTAACAATAATAATAATATAGAGTGGTTTCCTTCTCATATTAAGGAAGGGAGAATGGGAAATTTCTTAGAAAATATGGTTGATTGGAACATTGGTAGAAATAGATATTGGGGAACACCATTAAATGTATGGATTTGCAATGATTGTAATCACGAATACGCACCAAGTAGTATTAAGGATTTACAAAATAATTCCATCAATAAAATTGATGAAGATATTGAGTTGCATAGACCTTATGTTGATAATATCACTCTTAGTTGCCCTAAGTGTAATGGGAAAATGTCTCGAGTAGAAGAAGTAATCGATGTTTGGTTTGATAGCGGCTCTATGCCGTTTGCTCAGCATCATTATCCTTTTGATAACCAGAAAATTTTTAATCAACACTTTCCAGCTGATTTTATTGCAGAAGGAGTTGATCAAACGAGAGGCTGGTTTTACAGTTTACTAGTAATTTCTACTATTCTAAAAGGAAAATCTTCTTATAAACGTGCTTTATCTTTAGGACATATTCTAGACAGTAATGGTAAAAAAATGTCTAAAAGTAAAGGAAACGTTATTAATCCAACTGAATTAATTAATAAGTACGGAGCCGATTCTTTAAGATGGGCCTTAATTTCGGATAGTGCTCCATGGAATAACAAAAGATTCTCAGAAAATATAGTAGCTCAGACCAAATCGAAATTTATAGATACGCTTGATAATATTTATAAATTTTATAATATGTATAATAAAATAGATCACTATAATCCTAATAATGAAATTACAAAAAGTAGAAATACATTAGATAATTGGGCTCTTTCTCGCTTAAACACCTTAATAAAAGAAAGTAATATTTATGTAAATAATTACGATTTCACTTCCGCAGCCAGATTAATTAACGAATATACCAATACAATAAGTAATTGGTATATTCGGAGATCGAGAGGACGATTTTGGGAACAAGGAATTTCTAACGATAAAAAAGATGCGTACAATACGCTTTATGAAATTTTAACAACTTTATCAAGACTAGTGGCTCCATTTGTTCCATTTATATCTGAAAAAATCCATTATAATTTGACTGGAAAAAGTGTGCATTTACAAGATTATCCACAATATAAAGAAAGTTTTATTAATCAAGCATTGGAAGATGAAATGCATACCGTTATAAAAATTGTAGAATTATCTAGACAGGCTCGCAAAAATGCAGATTTAAAAATTAAGCAACCTTTATCGAAAATGGTGATTAAACCTAATAGTCAATTAAACTTAAGTTTTTTACCTAATTACTATTCAATAATAAAAGACGAATTAAATATAAAAAACATTGAATTAACTGATAATATTAATGACTATATTACCTATGAGCTTAAATTGAATTTTTCTTCTGTGGGACCAAAACTAGGGAACAAAACGAAAAATATTCAAACATTGATAGACTCCCTATCAGAGTATGATAAAAAAAGTTTAATTGAGTCTAATAACTTCAAAAGTTTATCTTCTGATGCTGAGTTAACTAAGGATGATTTTATAATTAAAACCTTACCTAAGGATAGTTATCAACTCAGTGAAGATAATGACTGCGTTATATTATTAGATAAAAATTTATCTCCTGAATTAATTCGCGAAGGACATGCTAGAGAGCTCATTAGATTAATTCAACAATTAAGAAAAAAGAAAAATTTACCAATAAATCAACGTATTGATATTTATATCGGTGTAACTGGGGAATTATTAGAATCAATAAAAACCAATAAAAATATGTTTAAAGAAAATTTGCTGATTAAAAATATACACTTAAATGTTATAGATGAATATGAAAATACTATTCATTTTAATAATAAAGAAATAAAAATTTCCTTATTATATTAA</t>
  </si>
  <si>
    <t>mupirocin</t>
  </si>
  <si>
    <t>mupB</t>
  </si>
  <si>
    <t>JQ231224</t>
  </si>
  <si>
    <t>TTGGAAAACGAGAATATAATAGAAGAACAAAAAATCTTAAATTTTTGGAAAGAAGAAAACATTTTCAAAAAGAGTATTGATAATAGAAAAAATGATAATCCATTTGTTTTTTACGATGGTCCTCCAACTGCCAATGGCTTACCACATACAGGTCACGTGTTAGGAAGAGTAATAAAAGATTTATTTGCTCGATATAAGACAATGCAAGGATTTTATGTTGAAAGAAAAGCTGGGTGGGATACCCATGGACTACCTGTAGAACTTGGTGTTGAAAAAAAACTTGGAATTAAGGATAAAAATGAAATAGAAAAATATGGAATAGAAAAATTTATAAATGAATGTAAAAATAGTGTGTTTATGTATGAAAAACAGTGGAGAGAATTTAGTGAACTAATCGGATATTGGGTAGATATGGAAAAACCGTACAAAACAATGGATAATACGTATATAGAATCAATCTGGTATATATTGTCTGACTTTCATAAAAAAGGTCTTTTATACAAAGGGCATAAAGTTACCCCGTATTGTCCAAGCTGTGAAACTTCTTTAAGTTCTCATGAAGTAGCTCAGGGATATAAGGAAGTAAAAGATATCTCTGTAATCTTAAAATTTCCGATTTTAGACAGTGATGAGAATTTCTTAGTTTGGACGACAACTCCATGGAGCTTACCAGGTAATATAGCTTTAGCCATAAATGCTGAAGAAATATATGTTAAAGTTAATTATGATAATGAAATTTTTATTATCATGGAAAGTTTGTTGCAAAGTGTTTTTAAAGATGAAGACAATATAGATATAGTAAGTAAACATAAAGGAAAAGAATTTGTAGGAAAAGAATACCTCGCTCCTTTCCCTAACAAGTCTCTTATGAACAATGAAAACTCATATAAAGTTTTACCTGCTGATTTTGTTACAAATAAAGATGGTACGGGTATCGTCCATATTGCTCCGGCTTATGGGGAAGATGATTACAAATTAGTTCAAGAAAATAATATACCCTTTATTAATGTTATTGATTCTAGAGGAAAATATAATCAAGATTCTCCTATTTTTAAAGGAGAGCTAGCTAAAGAATCAGATATTAACATTATTAAAGAACTTACACATTTAAATCTACTTTTCAAAAAAGAAAAATATGAACATAGCTATCCTTTTTGTTGGAGATGTGATAATCCATTAATCTATTATGCAATGGAAGGTTGGTTTATAAAAACAACGGCTTATAAAAATGAAATAAAGGAAAACAATCAAAAAATAGAATGGTATCCAGACCATATTAAAAATGGAAGGTTTGGAAATTTCTTAGATAATATGATTGATTGGAATATTGGTAGAAAAAGATATTGGGGCACTCCACTAAATATATGGAAATGCTCCACGTGTTCCCATGAGTTTTCACCTAAAAGCATAAATGATCTAATACAACATTCCATTGAAGATATTCCTTCTGATATAGAATTACATCGACCTTATATAGATAATGTGAAATGTAAATGTCAAAATTGTGGTGGTGACATGTGTAGAGAAGAAGAAGTCATTGATGTATGGTTTGATAGTGGATCGATGCCTTTTGCACAAAATCACTATCCATTTAGTGGTCCCATTCAAAACTCATACCCAGCTGACTTTATAGCTGAAGGAGTTGATCAAACTAGAGGGTGGTTTTATAGCTTATTGGTGATTTCAACAATTTTCAAAGGGGAAGCACCTTATAAAAACGCATTGTCATTAGGACATATATTAGATTCCAATGGACAAAAAATGTCGAAAAGTAAAGGGAATGTTATAGATCCTATATCAATGATAAAAACTTATGGCGCTGATTCTTTAAGATGGACATTAGTTTCTGACAGCGTTCCTTGGACTAACAAAAGGTTTTCAGAAAATATGGTGGCACAATCAAAATCGAGAGTAATTGATACTTTAAAAAATATATTTAACTTCTATAATATGTATCAAAAAATTGATAATTATGACTATACTAGGGATACTCCTAAACAGCTGAATTTACTTGATAATTGGGCTATATCTCGAATGAATTCAGTTATAAAAGAGGTAGAGCTGCATTTAGAAAAATATAACCCTACAAATGCATCAAGAGCTATTGGGGAGTTTATCAATGAAATAAGTAATTGGTATATTAGAAGATCTAGAAGTCGATTTTGGAGTAGTGAAATGAATGAGGATAAAAAGAGTGCGTATTTTACTCTTAGACTTATTTTGATTAATACTTGTAAAATAATAGCTCCTTTCACCCCATTTACTAGCGAGGAAATACATCTAAATCTCACCAAAAAAAGTGTACACTTAGAAGATTTCCCTCAAGCCAAGGAAGAATATATAAATTTAAAACTAGAAGAAGATATGAATAAAGTTTTAGATATTGTCGAAAAATCTAGAAGCATAAGAAATAACATAAACATCAAAACAAAACAACCACTTTCAAACATGTATATATATGACAATAATAATCTTGATAATGAATTTCTAAGAAAATACAAAGACATCATTAAAGATGAAATAAATGTTAAAAAGATAAATATTGTTTCTGATTTAGACAATTTTTTAGAATATGATGTAAAACCGAACTTTTCAACTTTAGGCCCTAAATTAGGAAAAGATATGAAACAATTCCAAATTTTATTTAAAAATATTAAAAAAGAAGAAATGAATAAACTAATCAATGATTTCGATAAACTTCAAAAAGTTTTTGACTCTTTAGGTGTAACAATTGAGGAAAAGGATTTTATTATTAGTAAAATACCTAAAAAGGGATTCTCTCTTTCAAGCAATGACTCTGATCGTCTTATCATTTTAGACACTAATTTGACTCAAGAATTAATTCGCGAAGGGTTTGTCAGAGAATTAATTCGTGTTATTCAACAACTAAGAAAACAACAGAACTTTAATATTGAAGAACGTATAAATGTAGTAATAGACATAGATTCCGATGGTTTACTATCAATTAAAAATAATATCAATATATTGAAAGAAAATGTACTAATTAATAATCTAAAATTTGAGAAAAGAGAAACTATGAAATATTTTAAAATTAATCAGAAAGAAATTGGTATTCAGTTAATGTCTAGCTTTACAAATTAA</t>
  </si>
  <si>
    <t>arr</t>
  </si>
  <si>
    <t>arr-2</t>
  </si>
  <si>
    <t>ATGGTAAAAGATTGGATTCCCATCTCTCATGATAATTACAAGCAGGTGCAAGGACCGTTCTATCATGGAACCAAAGCCAATTTGGCGATTGGTGACTTGCTAACCACAGGGTTCATCTCTCATTTCGAGGACGGTCGTATTCTTAAGCACATCTACTTTTCAGCCTTGATGGAGCCAGCAGTTTGGGGAGCTGAACTTGCTATGTCACTGTCTGGCCTCGAGGGTCGCGGCTACATATACATAGTTGAGCCAACAGGACCGTTCGAAGACGATCCGAATCTTACGAACAAAAAATTTCCCGGTAATCCAACACAGTCCTATAGAACCTGCGAACCCTTGAGAATTGTTGGCGTTGTTGAAGACTGGGAGGGGCATCCTGTTGAATTAATAAGGGGAATGTTGGATTCGTTAGAGGACTTAAAGCGCCGTGGTTTACACGTCATTGAAGACTAG</t>
  </si>
  <si>
    <t>rifampicin</t>
  </si>
  <si>
    <t>arr-3</t>
  </si>
  <si>
    <t>JF731030</t>
  </si>
  <si>
    <t>ATGGTAAAAGATTGGATTCCCATCTCTCATGATAATTACAAGCAGGTGCAAGGACCGTTCTATCATGGAACCAAAGCCAATTTGGCGATTGGTGACTTGCTAACCACAGGGTTCATCTCTCATTTCGAGGACGGTCGTATTCTTAAGCACATCTACTTTTCAGCCTTGATGGAGCCAGCAGTTTGGGGAGCTGAACTTGCTATGTCACTGTCTGGCCTCGAGGGTCGCGGCTACATATACATAGTTGAGCCAACAGGACCGTTCGAAGACGATCCGAATCTTACGAACAAAAGATTTCCCGGTAATCCAACACAGTCCTATAGAACCTGCGAACCCTTGAGAATTGTTGGCGTTGTTGAAGACTGGGAGGGGCATCCTGTTGAATTAATAAGGGGAATGTTGGATTCGTTGGAGGACTTAAAGCGCCGTGGTTTACACGTCATTGAAGACTAG</t>
  </si>
  <si>
    <t>arr-4</t>
  </si>
  <si>
    <t>EF660562</t>
  </si>
  <si>
    <t>ATGACGAATGACTGGATTCCCACTTCGCATGACAACTGCTCGCAAGTAGCGGGGCCGTTCTATCACGGCACCAAAGCCAAACTCACGGTTGGTGACTTGCTTTCCCCAGGACACCCGTCTCACTTTGAGCAAGGTCGCAAGCTCAAACACATCTACTTTGCCGCCCTGATGGAACCAGCCATCTGGGGAGCGGAGCTTGCGATGTCGCTGTCAAGCCTAGAGGGGCGCGGCCACATCTACATCGTTGAACCGCTCGGCCCATTTGAGGACGACCCGAACCTTACAAACAAGAAATTCCCGGGAAATCCAACCAAGTCCTATCGCACCACTGAGCCGCTGCGGATTGTTGGGATCGTAGAAGACTGGCAAGGCCACTCACCGGAGGTGTTACAGGGCATGTTGGCGTCTCTGGAGGATCTTCAGCGTCGTGGCCTCGCCATCATTGAGGACTAA</t>
  </si>
  <si>
    <t>arr-5</t>
  </si>
  <si>
    <t>EF660563</t>
  </si>
  <si>
    <t>ATGACGGTAGACTGGATCCCCATTTCGCACGACAACTACCATCAAGTGCGTGGCCCGTTTTATCACGGAACAAAAGCCGAACTCGCCATTGGCGACTTAATTTCAACCGGATTTATTTCTCACTTTGAGCGGGACAGAGCACTAAAGCATGTGTACTTTTCCGCGCTGATGGAGCCAGCAATCTGGGGGGCCGAGCTCGCTGTAGCACTCTCTGGCTCTGACGGGCCAGGCCATATTTACATCATTGAGCCAACCGGCCCGTTTGAAGACGACCCCAATCTCACAAACAAACGATTCCCTGGCAATCCAACACAGTCCTATCGCACATGCCACCCACTTAAAATTGTTGGCATACTGCGGGAGTGGGAGCGCCATTCTCCTGAAGCATTGAAGACCATGCTAGATTCTCTGGCAGACCTCAAGCGACGCGGCTTGGCCATCATTGAAGAATGA</t>
  </si>
  <si>
    <t>arr-6</t>
  </si>
  <si>
    <t>FM897214</t>
  </si>
  <si>
    <t>ATGTCGAGTGACTGGACTCCCATCTCACATGAGAATTGCCAGCAGGTGCGTGGGCCGTTCTATCACGGCACCAAAGCCCATCTATCGATTGGCGACTTGATAACAACTGGGCATCTCTCCCACTTTGAAGATGGACGCGCTCTTAAACACGTCTACTTTTCAGCTTTGATGGAGCCTGCCATTTGGGGGGCGGAACTTGCAATGTCGTTGTCACGCCTAGATGGCCGTGGCTACATATACATCGTCGAACCAACTGGACCGTTTGAGGACGACCCGAATCTTACGAACAAAAGATTTCCTGGAAATCCAACAAAGTCCTATCGCACGTGCGATCCGCTACGAATTGTCGGGTCAGTCGAAGACTGGCAAGGGCATCCCGCTGATGTGCTGCAACAGATGTTGGAGTCTTTAGAGGACCTAAAGCGCCGTGGTCTTGCCATCATCGAGGATTAG</t>
  </si>
  <si>
    <t>arr-7</t>
  </si>
  <si>
    <t>FN397623</t>
  </si>
  <si>
    <t>ATGCCGAATGACTGGATTCCCACCTCGCACGAAAACTGCTCGCTCGTGCCGGGGCCGTTCTACCACGGCACCAAAGCAAAACTCGCAATAGGTGACTTGCTTTCGCCTGGACACCCGTCTCACTTTGAGCAAGGCCGTAGGCTCAAACACATCTATTTTGCCGCACTGATGGAGCCAGCCATCTGGGGTGCTGAGCTTGCAATGTCATTGTCACGCCAAGAGGGGCGCGGTTACATTTACATTGTTGAACCGCTCGGGCCGTTTGAGGACGACCCAAACCTTACAAACAAAAAATTTCCGGGCAATCCAACCAAGTCCTACCGCACCAGTGAGTCGCTACGGATTGTGGAGGTAGTAGAGGACTGGCAAGGCCACTCACCGGATGTGCTGCAGGGCATGTTGGCATCACTGGAGGATCTTCAGCGTCGCGGCCTCGCAATCATTGAGGACTAG</t>
  </si>
  <si>
    <t>sat</t>
  </si>
  <si>
    <t>sat2A</t>
  </si>
  <si>
    <t>X51546</t>
  </si>
  <si>
    <t>ATGAAGATTTCGGTGATCCCTGAGCAGGTGGCGGAAACATTGGATGCTGAGAACCATTTCATTGTTCGTGAAGTGTTCGATGTGCACCTATCCGACCAAGGCTTTGAACTATCTACCAGAAGTGTGAGCCCCTACCGGAAGGATTACATCTCGGATGATGACTCTGATGAAGACTCTGCTTGCTATGGCGCATTCATCGACCAAGAGCTTGTCGGGAAGATTGAACTCAACTCAACATGGAACGATCTAGCCTCTATCGAACACATTGTTGTGTCGCACACGCACCGAGGCAAAGGAGTCGCGCACAGTCTCATCGAATTTGCGAAAAAGTGGGCACTAAGCAGACAGCTCCTTGGCATACGATTAGAGACACAAACGAACAATGTACCTGCCTGCAATTTGTACGCAAAATGTGGCTTTACTCTCGGCGGCATTGACCTGTTCACGTATAAAACTAGACCTCAAGTCTCGAACGAAACAGCGATGTACTGGTACTGGTTCTCGGGAGCACAGGATGACGCCTAA</t>
  </si>
  <si>
    <t>streptothricin</t>
  </si>
  <si>
    <t>sat3A</t>
  </si>
  <si>
    <t>Z48231</t>
  </si>
  <si>
    <t>ATGACGCCACAGTCAATGCGTGAATTGGTCATCTGTCGTGCAAGCGATGCCGACGTTCTTCAGCTTGCGCGGTGCGATTTCTCTTTCGAGGTCACAGCTGAGCTCGAAGAGCCGTTCGATGACATGCGGTCCGTTCCAGTCAAGCCGCCCTACCTCAAGAACTATGGCTTTGATGCCGATGAGTTGGTCGAGCATATGAACAACTCTGCTGGGGCGTTGTTTGTGGCTCGGGCGGACAATTGCCTTGTTGGCTACTTGGCCGTGTCTCAAAGCTGGAACGAATATGCCGTCATCGATGATATCGCGGTCGATGTGCCCTATCGGGGGAGTGGCGTTTCGCGCTTGCTGATGGATGCAGCTGTGGACTGGGCACGAAATGTGCCGTCGGCAGGCGTACGTCTGGAGACGCAGTCCGTTAATCTCGCCGCATGTCGCTTTTACCGACGATACGGTTTCCGGTTAGGTGGTTATGATCGCTACCTGTATCGTGGCCTGCATCCGGGCAGCCGAGAGGTAGCTCTGTTCTGGTATTTGAGTTTTTAA</t>
  </si>
  <si>
    <t>sat4A</t>
  </si>
  <si>
    <t>AF330699</t>
  </si>
  <si>
    <t>GTGATTACAGAAATGAAAGCAGGGCACCTGAAAGATATCGATAAACCCAGCGAACCATTTGAGGTGATAGGTAAGATTATACCGAGGTATGAAAACGAGAATTGGACCTTTACAGAATTACTCTATGAAGCGCCATATTTAAAAAGCTACCAAGACGAAGAGGATGAAGAGGATGAGGAGGCAGATTGCCTTGAATATATTGACAATACTGATAAGATAATATATCTTTACTACCAAGACGATAAATGCGTCGGAAAAGTTAAACTGCGAAAAAATTGGAACCGGTACGCTTATATAGAAGATATCGCCGTATGTAAGGATTTCAGGGGGCAAGGCATAGGCAGCGCGCTTATCAATATATCTATAGAATGGGCAAAGCATAAAAACTTGCATGGACTAATGCTTGAAACCCAGGACAATAACCTTATAGCTTGTAAATTCTATCATAATTGTGGTTTCAAAATCGGCTCCGTCGATACTATGTTATACGCCAACTTTGAAAACAACTTTGAAAAAGCTGTTTTCTGGTATTTAAGGTTTTAG</t>
  </si>
  <si>
    <t>nim</t>
  </si>
  <si>
    <t>nimA</t>
  </si>
  <si>
    <t>X71444</t>
  </si>
  <si>
    <t>ATGTTCAGAGAAATGCGGCGCAAACGCCAGTTGTTGCCGCCCGAAGAAAGCTTGGCGATACTGGAGCGCATGACCGGCGGTACGCTTGCCCTTCATGGCGACAACGGATATCCGTATGCCGTCCCCGTGAGCTATGTGTATGCCGACGGGAAGATTTATTTTCACGGTGCCGTGCAAGGGCATAAGATGGATGCCATCAGGCAGCATCCCGAAGTCTCGTTTTGTGTGGTGGAGCAAGACCGGATAGTTCCTGCCGAGTTTACAACCTATTTCCGGAGTGTCATTGTCTTCGGTAAAGCCCGTATCCTGACCGATGAGGTCGAGAAGCGTGCCGCTCTGCTTCGGCTGGCAGAGAAGTATTCGTCCGGCGAGTCGGGTATGCAAGACGAGATAGACAAGGGATTCGACCATCTGGTAATGGTGGAGATAACCGTCGAGCACATGACAGGCAAGGAGGCTATACAGCTGGTGCGCAGAAAGGGAAATAACAGGTGGGACGCTTTTCCGTCAAAGGACGTTTTTATCAGATAG</t>
  </si>
  <si>
    <t>nitroimidazole</t>
  </si>
  <si>
    <t>nimB</t>
  </si>
  <si>
    <t>X71443</t>
  </si>
  <si>
    <t>ATGTTTAGAGAAATGCGACGTAAGCGGCAATTATTGCCAACAGAAGAAAGCGTTGCCATCCTTGAAAGGATGACGAACGGAACATTGGCTCTTCATGGGGACGATGGTTACCCGTATGCCGTTCCCATCAGTTATGTATATGCTGATGGCAAAATATATTTCCATAGTGCCATGAAAGGTCATAAAGTGGATGCCATTTTGCAGAATGACAAGGTATCATTCTGCGTGGTAGAACAGGATGACATCAGACCGTCTGAGTTTACCACTTACTTTCGAAGTGTGATAGTCTTTGGCAAAGCCCACATATTGACGGATGAACTCGAAAAACGTGTTGCTTTGGGTTTATTGGCAGACAAGTATTCGTATGGCGAAGCTGGCATGGAGGCTGAAATAGCCAAAGGGTTCAATCATTTGTTAATAGTGAAAATTGCAATTGAGCATATTACAGGCAAGGAAGCCATAGAACTGACCAAAAATAGGAATGACCGTCCTTGA</t>
  </si>
  <si>
    <t>nimC</t>
  </si>
  <si>
    <t>X76948</t>
  </si>
  <si>
    <t>ATGTTCAGAGCGATGCGTCCGAAGCGGCACGAGTTGCCCACCGATGAGAGCGTAGGCATATTGAAGCGAATGACCAACGGCACGCTGGCCCTGCATGGCGATGGCGATTATCCGTATGCCGTGCCCGTCAGCTATGTGTACAGCGACGGGCGAATCTATTTCCACACGGCCACGCAAGGGCATAAGGTAGATGCCCTGATGCGGAACGACAAGGTATCGTTCTGCGTGGTGGAGCAAGATGACGTGAAATCTGCCGAGTTCACCACTTACTTCCGGAGCGTAATACCGTTCGGCAGGGCACGCATCCTGACGGACGAGACGGAGAACGGTGCCGCATTGCAGCTGCTTGCCGACAAATATTCGTCCGGTATGCCCGGTCTGGAGGCCGTGATAGCCAAAGGCTTCCGTCACCTGCTGATGGTGGAGATAGATATTGAGCACCTGACGGGCAAGGAATCTATCGAGCTGGTCAGGGAAAAGAATGACATGTAA</t>
  </si>
  <si>
    <t>nimD</t>
  </si>
  <si>
    <t>X76949</t>
  </si>
  <si>
    <t>ATGTTTAGAGAAATGCCGCGTAAGCGGCAATTGTTGCCAACAGAAGAAAGCGTTGCCATTCTTGAACGGATGACAAACGGGACGTTGGCTCTTCATGGGGATGACGGCTATCCGTATGCCGTCCCTGTCAGTTATGTATATGCCGATGGCAAAATTTACTTCCACAGTGCCATGCAAGGGCCAAAAGTGGATGCCATCCTGCGGAATGACAAGGTCTCGTTCTGCGTAGTGGAGCAGGATGAGGTCAAGCCGGCCGAGTTTACCACCTATTTTCGGAGCGTGATAGTCTTTGGCAAGGCCCGCATACTGACCGACGAGAACGAAAAACGAAATGCCTTAAACCTGCTGGCCGACAAGTATTCGCATGGCGAAGCGGGCATGGAGGCTGAAATGGCCAAAGGGTTCAATCATTTGCTGATGATAGAAATCACAGTAGAGCAGATGACCGGAAAAGAAGCCATCGAACTGACAAGGGGAAGAAACGGATGTTCTTGA</t>
  </si>
  <si>
    <t>omp</t>
  </si>
  <si>
    <t>ompK35</t>
  </si>
  <si>
    <t>AJ011501</t>
  </si>
  <si>
    <t>ATGATGAAGCGCAATATTCTGGCAGTGGTGATCCCTGCCCTGCTGGTAGCCGGTGCAGCCAACGCTGCAGAAATCTATAACAAAAACGGCAACAAACTGGACTTCTATGGAAAAATGGTCGGCGAGCACGTCTGGACCACCAATGGCGACACCAGCAGCGACGATACCACCTATGCCCGTATCGGCCTGAAAGGCGAAACTCAGATCAACGATCAGCTGATCGGCTACGGCCAGTGGGAATACAACATGGACGCGTCCAATGTTGAAGGTTCCCAGACCACAAAAACCCGTCTGGCGTTCGCAGGCCTGAAAGCGGGCGAATACGGTTCATTCGACTATGGCCGTAACTACGGCGCGATCTACGACGTCGAAGCGGCAACCGATATGCTGGTTGAATGGGGCGGTGACGGCTGGAACTACACCGACAACTACATGACCGGTCGTACCAACGGCGTCGCAACCTACCGTAACTCTGACTTCTTCGGTCTGGTTGACGGTCTGAGCTTCGCGCTGCAGTACCAGGGTAAAAACGACCACGACCGTGCGATTCGCAAGCAGAATGGCGACGGCTTCAGCACCGCAGCCACCTACGCGTTCGACAACGGTATCGCACTGTCTGCAGGCTACTCCAGCTCTAACCGTAGCGTCGATCAGAAAGCTGACGGCAATGGCGACAAAGCCGAAGCCTGGGCGACCTCTGCAAAATATGACGCTAACAACATCTATGCGGCCGTCATGTACTCCCAGACTTACAACATGACTCCGGAAGAAGATAACCACTTCGCCGGTAAAACTCAGAACTTTGAAGCAGTTGTACAGTATCAGTTTGACTTCGGCCTGCGTCCGTCCATCGGCTACGTACAGACCAAAGGCAAGGACCTGCAGTCGCGTGCTGGCTTCTCCGGCGGCGATGCGGATCTGGTTAAATACATCGAAGTGGGTACCTGGTACTACTTTAACAAGAACATGAACGTCTACGCTGCGTATAAATTCAACCAGCTGGACGACAACGATTACACCAAAGCGGCTGGTGTCGCCACTGACGACCAGGCGGCCGTGGGTATCGTTTACCAATTCTAA</t>
  </si>
  <si>
    <t>ampC</t>
  </si>
  <si>
    <t>ATGTTCAAAACGACGCTCTGCGCCTTATTAATTACCGCCTCTTGCTCCACATTTGCTGCCCCTCAACAAATCAACGATATTGTGCATCGCACAATTACCCCGCTTATAGAGCAACAAAAGATCCCGGGTATGGCGGTGGCGGTAATTTATCAGGGTAAACCTTATTACTTTACCTGGGGCTATGCGGACATCGCCAAAAAGCAGCCCGTCACACAGCAAACGTTGTTTGAGTTAGGTTCGGTCAGCAAAACATTTACTGGCGTGCTTGGTGGCGACGCTATTGCTCGAGGGGAAATCAAGTTAAGCGATCCCACAACAAAATACTGGCCTGAACTTACCGCTAAACAGTGGAATGGGATCACACTATTACATCTCGCAACCTACACTGCTGGCGGCCTGCCATTGCAGGTGCCGGATGAGGTGAAATCCTCAAGCGACTTGCTGCGCTTCTATCAAAACTGGCAGCCTGCATGGGCTCCAGGAACACAACGTCTGTATGCCAACTCCAGTATCGGTTTGTTCGGCGCACTGGCTGTGAAGCCGTCTGGTTTGAGTTTTGAGCAGGCGATGCAAACTCGTGTCTTCCAGCCACTCAAACTCAACCATACGTGGATTAATGTACCGCCCGCAGAAGAAAAGAATTACGCCTGGGGATATCGCGAAGGTAAGGCAGTGCATGTTTCGCCTGGGGCGTTAGATGCTGAAGCTTATGGTGTGAAGTCGACCATTGAAGATATGGCCCGCTGGGTGCAAAGCAATTTAAAACCCCTTGATATCAATGAGAAAACGCTTCAACAAGGGATACAACTGGCACAATCTCGCTACTGGCAAACCGGCGATATGTATCAGGGCCTGGGCTGGGAAATGCTGGACTGGCCGGTAAATCCTGACAGCATCATTAACGGCAGTGACAATAAAATTGCACTGGCAGCACGCCCCGTAAAAGCGATTACGCCCCCAACTCCTGCAGTACGCGCATCATGGGTACATAAAACAGGGGCGACCGGCGGATTTGGTAGCTATGTCGCGTTTATTCCAGAAAAAGAGCTGGGTATCGTGATGCTGGCAAACAAAAACTATCCCAATCCAGCGAGAGTCGACGCCGCCTGGCAGATTCTTAACGCTCTACAGTAA</t>
  </si>
  <si>
    <t>nfsA</t>
  </si>
  <si>
    <t>NC_000913.3</t>
  </si>
  <si>
    <t>ATGACGCCAACCATTGAACTTATTTGTGGCCATCGCTCCATTCGCCATTTCACTGATGAACCCATTTCCGAAGCGCAGCGTGAGGCGATTATTAACAGCGCCCGTGCGACGTCCAGTTCCAGTTTTTTGCAGTGCAGTAGCATTATTCGCATTACCGACAAAGCGTTACGTGAAGAACTGGTGACGCTGACCGGCGGGCAAAAACACGTAGCGCAAGCGGCGGAGTTCTGGGTGTTCTGTGCCGACTTTAACCGCCATTTACAGATCTGTCCGGATGCTCAGCTCGGCCTGGCGGAACAACTGTTGCTCGGTGTCGTTGATACGGCAATGATGGCGCAGAATGCATTAATCGCAGCGGAATCGCTGGGATTGGGCGGGGTATATATCGGCGGCCTGCGCAATAATATTGAAGCGGTGACGAAACTGCTTAAATTACCGCAGCATGTTCTGCCGCTGTTTGGGCTGTGCCTTGGCTGGCCTGCGGATAATCCGGATCTTAAGCCGCGTTTACCGGCCTCCATTTTGGTGCATGAAAACAGCTATCAACCGCTGGATAAAGGCGCACTGGCGCAGTATGACGAGCAACTGGCGGAATATTACCTCACCCGTGGCAGCAATAATCGCCGGGATACCTGGAGCGATCATATCCGCCGAACAATCATTAAAGAAAGCCGCCCATTTATTCTGGATTATTTGCACAAACAGGGTTGGGCGACGCGCTAA</t>
  </si>
  <si>
    <t>nitrofurantoin</t>
  </si>
  <si>
    <t>nfsB</t>
  </si>
  <si>
    <t>ATGGATATCATTTCTGTCGCCTTAAAGCGTCATTCCACTAAGGCATTTGATGCCAGCAAAAAACTTACCCCGGAACAGGCCGAGCAGATCAAAACGCTACTGCAATACAGCCCATCCAGCACCAACTCCCAGCCGTGGCATTTTATTGTTGCCAGCACGGAAGAAGGTAAAGCGCGTGTTGCCAAATCCGCTGCCGGTAATTACGTGTTCAACGAGCGTAAAATGCTTGATGCCTCGCACGTCGTGGTGTTCTGTGCAAAAACCGCGATGGACGATGTCTGGCTGAAGCTGGTTGTTGACCAGGAAGATGCCGATGGCCGCTTTGCCACGCCGGAAGCGAAAGCCGCGAACGATAAAGGTCGCAAGTTCTTCGCTGATATGCACCGTAAAGATCTGCATGATGATGCAGAGTGGATGGCAAAACAGGTTTATCTCAACGTCGGTAACTTCCTGCTCGGCGTGGCGGCTCTGGGTCTGGACGCGGTACCCATCGAAGGTTTTGACGCCGCCATCCTCGATGCAGAATTTGGTCTGAAAGAGAAAGGCTACACCAGTCTGGTGGTTGTTCCGGTAGGTCATCACAGCGTTGAAGATTTTAACGCTACGCTGCCGAAATCTCGTCTGCCGCAAAACATCACCTTAACCGAAGTGTAA</t>
  </si>
  <si>
    <t>aac(3)-Xa</t>
  </si>
  <si>
    <t>aac3-Xa</t>
  </si>
  <si>
    <t>AB028210</t>
  </si>
  <si>
    <t>ATGGACGAGACGGAACTGCTGCGACGCTCCGACGGGCCCGTGACCCGGGACCGGATCCGGCACGACCTGGCCGCGCTCGGCCTCGTCCCGGGCGACACCGTGATGTTCCATACGCGGCTGTCCGCGATCGGCTACGTCTCCGGAGGCCCCCAGACCGTCATCGACGCCCTGCTGGACGTGGTGGGACCGACCGGCACTCTGTTGGTCACCTGCGGCTGGAACGACGCTCCGCCCTACGACTTCACCGACTGGCCTCCCGCCTGGCAGGAGGCCGTACGCGCCCACCACCCCGCGTTCGACCCGCGGACGAGCGAGGCCGAGCACGCCAACGGCCGCCTTCCGGAGGCCCTGCGCCGCAGACCGGGGGCCGTACGCAGTCGCCACCCCGACGTGAGTCTCGCGGCGCTCGGCGCCTCGGCCCCCGCTCTGATGGACGCCCACCCCTGGGACGATCCGCACGGTCCCGGCAGCCCGCTGGCGCGCCTGGTCGCCCTCGGCGGCCGGGTGCTGCTGCTCGGCGCGCCCCGGGACACGATGACGCTGCTGCACCACGCCGAGGCGCTGGCCCAGGCCCCCGGCAAGCGGTTCGTGACGTACGAGCAGCCCATCGAGGTGGCGGGCGAGCGGGTCTGGCGCACCTTCCGGGACATCGACTCCGAGCACGGTGCGTTCGACTACTCCTCGGCCGTGCCCGAGGGGCAGGACCCCTTCGCGGTGATCGTCGGTTCCATGCTCGCCGCGGGCATCGGACGGGAGGGCTTCGTCGGGGCGGCCAGGAGCCGGCTGTTCGACGCCGCCCCGGCCGTCGAGTTCGGCGTCCGCTGGATCGAGGAGCACCTGAACCGGGACCGCTGA</t>
  </si>
  <si>
    <t>amino-g0027_aac3-Xa</t>
  </si>
  <si>
    <t>38  Already exsit in old database but sequence  is complemented</t>
  </si>
  <si>
    <t>aac(3)-Ia_b</t>
  </si>
  <si>
    <t>aac3-Ia_b</t>
  </si>
  <si>
    <t>AF550679</t>
  </si>
  <si>
    <t>ATGGGCATCATTCGCACATGTAGGCTCGGCCCTGACCAAGTCAAATCCATGAGGGCTGCTCTTGATCTTTTCGGTCGTGAGTTCGGAGACGTAGCCACCTACTCCCAACATCAGCCGGACTCCGATTACCTCGGGAACTTGCTCCGTAGTAAGACATTCATCGCGCTTGCTGCCTTCGACCAAGAAGCGGTTGTTGGCGCTCTCGCGGCTTACGTTCTGCCAAAGTTTGAGCAGGCGCGTAGTGAGATCTATATCTATGATCTCGCAGTCTCCGGCGAGCACCGGAGGCAAGGCATTGCCACCGCGCTCATCAATCTCCTCAAGCATGAGGCCAACGCGCTTGGTGCTTATGTGATCTACGTGCAAGCAGATTACGGTGACGATCCCGCAGTGGCTCTCTATACAAAGTTGGGCATACGGGAAGAAGTGATGCACTTTGATATCGACCCAAGTACCGCCACCTAA</t>
  </si>
  <si>
    <t>amino-g0007_aac3-Ia_b</t>
  </si>
  <si>
    <t>TEM-135</t>
  </si>
  <si>
    <t>AJ634602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</si>
  <si>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</si>
  <si>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betaL-g1344_TEM-135</t>
  </si>
  <si>
    <t>aadA14</t>
  </si>
  <si>
    <t>AJ884726</t>
  </si>
  <si>
    <t>ATGACTAATAAGCCCCCTGAGTCGATTGCAGAACAAGTATCCGAGGCTCGATCAATTTTAGAAAATCATCTTGAAACTATTCAGGCGATTCACTTGTTTGGTTCCGCAGTAGATGGTGGATTAAAGCCATTTAGTGATATCGACCTGTTGGTTACGGTGGGCACTCCTTTAAACGAGTCAACCAGAGCTGCATTGATGTCCGATTTGTTGGCGGTATCCGCTTTCCCTGGCACCGATTCAAAACGCCGTGCACTTGAGGTGACGGTGCTGACTCAGGAAGACGTAGTGCCGTGGCGATATCCAGCGAAACGGCAAATGCAATTTGGTGAATGGTTGCGTGATGATATCAATGCGAGGATTTTCGAGCCCGCACTGATGGATCATGACCTCGCCATCTTGCTGACGAAAGTGCGGCGACATAGCGTTGCCTTGTACGGCCCAGCTGCTCACGAATTTTTCGATGAAATTCCTGTCGTCGATGTGCAGCGTTCGTTACTGGAAACATTGACACTCTGGACTACAGAGGCGGATTGGAAAGGGGATGAGAGAAACATCGTTCTCGCCTTGGTGCGTATCTGGTACACCGCAATGACCGGAGAGATTACTTCTAAAGTTGCTGCAGCAGACTGGGCGCTTCAGCGTCTGCCTCGTGAGATCAAAAGCGTTGTTATTGCCGCAAGGGATGCGTATCTGGGGCTGGAAGCCGCAGATCTGGCAGCTTATCCGAAAGAACGGGCAGACCTTCGGAACCATATCCATTCTAGCGTGACGGCGAAACTGCAATAG</t>
  </si>
  <si>
    <t>amino-g0093_aadA14</t>
  </si>
  <si>
    <t xml:space="preserve">qepA </t>
  </si>
  <si>
    <t>AM886293</t>
  </si>
  <si>
    <t>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CCTCGGTGCTCGCGGCGCTGGCCGATACCGCCGCGCTGTTGATCGCGGCGCGCGCCTTGCTCGGCCTGGCCGGCGCCACCATCGCGCCGTCCACCATGGCGCTGG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t>
  </si>
  <si>
    <t>quino-g1813_qepA</t>
  </si>
  <si>
    <t>GOB-8</t>
  </si>
  <si>
    <t>AY348327</t>
  </si>
  <si>
    <t>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C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AACAAAAGAAAAAAAGATTCCCAAGATAAATAA</t>
  </si>
  <si>
    <t>betaL-g0559_GOB-8</t>
  </si>
  <si>
    <t>aac(2')-Ib</t>
  </si>
  <si>
    <t>aac2_prime-Ib</t>
  </si>
  <si>
    <t>CP001172</t>
  </si>
  <si>
    <t>ATGCAGTTCAAAATTATCGCAGCCCAAGATCTAGATAGAAATCAACGTCATCAGATTGCTGATTTATGTTTTTCTGCTTTTGATGAAGATCCTTGGAGTCAATATGCTTTTATGCAAAAAGCTATTCATGTCGTAGGTATATTAAACAATCAAATTGTCTCACATGCCTTATGGACGGATAGAGTTTTTACCATAAATGGTAGTTCCGATGTGAAAACTGCTTATGTAGAGTATGTGACCACTGATTACACGATGAGAGGTAAGGGGATTGCATCACAATTATTAAAATATTTAGTAGAGACATTAACTCATCTGGAATATGAGCTTGCTGCATTACAACCAGAAGATGAAGCATTTTATGAAAAATTAGGATGGACTGTTTGGAAAGGAAATTTATCTATCAAACAAGACACTTGTAGTTATCTAACGGATGAGTATGAAATTATGCTATATCCTTTAAATATTCAGATGAAAGACCGGCTATCAAATAGTTCAGAAGAGGACACTATTTGTGCAGATTGGCGAGAAGGTGAACTTTGGTAG</t>
  </si>
  <si>
    <t>amino-g0002_aac2-Ib</t>
  </si>
  <si>
    <t>aac(2')-Ic</t>
  </si>
  <si>
    <t>aac2_prime-Ic</t>
  </si>
  <si>
    <t>CP001658</t>
  </si>
  <si>
    <t>GTGCACACCCAGGTACACACGGCCCGCCTGGTCCACACCGCCGATCTTGACAGCGAGACCCGCCAGGACATCCGTCAGATGGTCACCGGCGCGTTTGCCGGTGACTTCACCGAGACCGACTGGGAGCACACGCTGGGTGGGATGCACGCCCTGATCTGGCATCACGGGGCGATCATCGCGCATGCCGCGGTGATCCAGCGGCGACTGATCTACCGCGGCAACGCGCTGCGCTGCGGGTACGTCGAAGGCGTTGCGGTGCGGGCGGACTGGCGGGGCCAACGCCTGGTGAGCGCGCTGTTGGACGCCGTCGAGCAGGTGATGCGCGGCGCTTACCAGCTCGGAGCGCTCAGTTCCTCGGCGCGGGCCCGCAGACTGTACGCCTCACGCGGCTGGCTGCCCTGGCACGGCCCGACATCGGTACTGGCACCAACCGGTCCAGTCCGTACACCCGATGACGACGGAACGGTGTTCGTCCTGCCCATCGACATCAGCCTGGACACCTCGGCGGAGCTGATGTGCGATTGGCGCGCGGGCGACGTCTGGTAA</t>
  </si>
  <si>
    <t>amino-g0003_aac2-Ic</t>
  </si>
  <si>
    <t>tet(M)</t>
  </si>
  <si>
    <t>CP002643</t>
  </si>
  <si>
    <t>ATGAAAATTATTAATATTGGAGTTTTAGCTCATGTTGATGCAGGAAAAACTACCTTAACAGAAAGCTTATTATATAACAGTGGAGCGATTACAGAATTAGGAAGCGTGGACAAAGGTACAACGAGGACGGATAATACGCTTTTAGAACGTCAGAGAGGAATTACAATTCAGACAGGAATAACCTCTTTTCAGTGGGAAAATACGAAGGTGAACATCATAGACACGCCAGGACATATGGATTTCTTAGCAGAAGTATATCGTTCATTATCAGTTTTAGATGGGGCAATTCTACTGATTTCTGCAAAAGATGGCGTACAAGCACAAACTCGTATATTATTTCATGCACTTAGGAAAATGGGGATTCCCACAATCTTTTTTATCAATAAGATTGACCAAAATGGAATTGATTTATCAACGGTTTATCAGGATATTAAAGAGAAACTTTCTGCCGAAATTGTAATCAAACAGAAGGTAGAACTGTATCCTAATATGTGTGTGACGAACTTTACCGAATCTGAACAATGGGATACGGTAATAGAGGGAAACGATGACCTTTTAGAGAAATATATGTCCGGTAAATCATTAGAAGCATTGGAACTCGAACAAGAGGAAAGCATAAGATTTCAGAATTGTTCTCTGTTCCCTCTTTATCATGGAAGTGCAAAAAGTAATATAGGGATTGATAACCTTATAGAAGTTATTACTAATAAATTTTATTCATCAACACATCGAGGTCCGTCTGAACTTTGCGGAAATGTTTTCAAAATTGAATATACAAAAAAAAGACAACGTCTTGCATATATACGCCTTTATAGTGGAGTACTACATTTACGAGATTCGGTTAGAGTATCAGAAAAAGAAAAAATAAAAGTTACAGAAATGTATACTTCAATAAATGGTGAATTATGTAAGATTGATAGAGCTTATTCTGGAGAAATTGTTATTTTGCAAAATGAGTTTTTGAAGTTAAATAGTGTTCTTGGAGATACAAAACTATTGCCACAGAGAAAAAAGATTGAAAATCCGCACCCTCTACTACAAACAACTGTTGAACCGAGTAAACCTGAACAGAGAGAAATGTTGCTTGATGCCCTTTTGGAAATCTCAGATAGTGATCCGCTTCTACGATATTACGTGGATTCTACGACACATGAAATTATACTTTCTTTCTTAGGGAAAGTACAAATGGAAGTGATTAGTGCACTGTTGCAAGAAAAGTATCATGTGGAGATAGAACTAAAAGAGCCTACAGTCATTTATATGGAGAGACCGTTAAAAAATGCAGAATATACCATTCACATCGAAGTGCCGCCAAATCCTTTCTGGGCTTCCATTGGTTTATCTGTATCACCGCTTCCGTTGGGAAGTGGAATGCAGTATGAGAGCTCGGTTTCTCTTGGATACTTAAATCAATCATTTCAAAATGCAGTTATGGAAGGGATACGCTATGGTTGCGAACAAGGATTATATGGTTGGAATGTGACGGATTGTAAAATCTGTTTTAAGTACGGTTTATACTATAGCCCTGTTAGTACTCCAGCAGATTTTCGGATGCTTACTCCTATTGTACTGGAGCAAGCCTTTAGAAAAGCTGGAACAGAATTGTTAGAGCCATATCTTAGTTTTAAAGTTTATGCACCACAGGAATATCTTTCACGGGCATATAACGATGCTCCCAAATATTGTGCAAATATCGTAAATACTCAACTGAAAAATAATGAGGTCATTATTATTGGAGAAATTCCTGCTCGATGTATTCAAGATTATCGCAATGATTTAACTTTTTTTACAAATGGGCTTAGTGTTTGTTTAGCAGAGCTAAAAGGATATCAGGTTACCACTGGCGAACCTGTTTGCCAGACCCGTCGTCTAAATAGTCGGATAGATAAAGTAAGATATATGTTCAATAAAATAACTTAG</t>
  </si>
  <si>
    <t>aph(3')-IIb</t>
  </si>
  <si>
    <t>aph3_prime-IIb</t>
  </si>
  <si>
    <t>CP006832</t>
  </si>
  <si>
    <t>ATGCATGATGCAGCCACCTCCATGCCGCCGCAGGCTCCCTCAACCTGGGCCGACTACCTTGCCGGCTACCGCTGGCGAGGGCAGGGCGAAGGATGTTCCGCGGCCACGGTCCACCGCCTGGAGGCTGCGCGGCGGCCGACCCTGTTCGTCAAGCAGGAAGTGCTGTCCGCACATGCCGAGCTGCCCGCCGAAATCGCCCGCCTGCGCTGGCTGCACGGTGCCGGCATCGATTGCCCGCAGGTGCTGAACGAAACCCAGAGCGACGGCCGGCAATGGCTGCTGATGAGCGCAGTGCCGGGGGACACGCTGTCCGCGCTGGCGCAGCGCGGCGAGCTGGAGCCCGAGCGCCTGGTGCGCCTGGTGGCCGCCGCCCTGCGCCGGCTGCACGATCTCGATCCGGCTGCCTGTCCCTTCGACCATCGCCTGGAGCGGCGTCTGGACACCGTGCGCCAGCGGGTCGAGGCCGGGCTGGTGGACGAGGCGGACTTCGACGACGACCATCGCGGTCGCAGCGCCACGGAGCTGTACCGCCTGCTGCTCGACCGGCGTCCGGCGGTCGAAGACCTGGTGGTCGCCCATGGCGACGCCTGCCTGCCAAATCTGCTGGCGGAGGGGCGGCGCTTCAGCGGCTTCATCGATTGCGGGCGGCTCGGCGTCGCCGACCGGCACCAGGACCTGGCCCTGGCCGCGCGGGACATCGAGGCCGAACTCGGCGCGGCCTGGGCCGAGGCCTTCCTCGTCGAATACGGCGGCGATATCGACGGCGAACGGCTGGCGTACTTCAGGCTATTGGACGAGTTCTTCTAG</t>
  </si>
  <si>
    <t>amino-g0143_aph3-IIb</t>
  </si>
  <si>
    <t>OXA-67</t>
  </si>
  <si>
    <t>DQ491200</t>
  </si>
  <si>
    <t>ATGAACATTAAAGCACTCTTACTTATAACAAGCACTATTTTTATTTCAGCCTGCTCACCTTATATAGTGACTGCTAATCCAAATCACAGCACTTCAAAATCTGATGAAAAAGCAGAGAAAATTAAAAATTTATTTAACGAAGCACACACTACGGGTGTTTTAGTTATCCAACAAGGC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t>
  </si>
  <si>
    <t>betaL-g1052_OXA-67</t>
  </si>
  <si>
    <t>SCO</t>
  </si>
  <si>
    <t>SCO-1</t>
  </si>
  <si>
    <t>EF104648</t>
  </si>
  <si>
    <t>ATGACAAGATCTGCCCTTTTGATTCCACTCACCACGGCGGCTATCGCGCTAAACGCAATATCGCCGGTTTATGCGAGCGACACCCATTCTATTGATGATACCGTAAAACAGGTTGAAACCACGCTGGGAGCAAAAGTGGGTATAGCCGTCCTGGACACCGGGTCTCAACGTGCCTGGTTCCACCGTGCTGATGACCGTTTCCCGATGGCGAGCACATCCAAAGCTCTGACCTGTGCAGCGCTGTTGGATAAAGGTCAGAGCTTTATGAATAAAGAGGCCTTGATCAAAAAGGCGGACCTGGATGAATATGCACCAGTGACATCCGGCATAGTCGGCAAAAAAGTAAGTGCGGCTGACCTTTGCAGCATTACCATGCGTACAAGTGACAATACCGCCGTCAACAAAGTTCTTGAAATCCTGGGAGGACCGCAAGCTGTAACCGCTTATTTGCGCAAGACAGGTGATAACATTACTCGACTTGACAGAAATGAACCGGACCTCAACGAAGGAACGCCTGGAGACGTGCGCGACACGACAACGCCTCGCGCTATTCTCGAAACACTTAATAAACTGGTACTGGGCCCCACTCTTGGCTCTGACGAGCGAAAACAACTCACAACCTGGCTTGAAAGTAATGAGGTTGGTGACCCTTTGCTGCGCGCTGGAGTTCCTTCTGATTGGCGCGTCGCCGATCGAACTGGCGCTGGAGGTAACGGGACGCGTGGGGTGATTGCCGTCATGTGGCCGCCAAAACACGCGCCAATCATTGCTGCGATTTACATTACACAGACGAAAGCCACTATGGAGGAAAGGAACGCTGCCATCGCCTCTATTGGCAAAGCGATTGCTGCCGAAGTTCTGGAATAA</t>
  </si>
  <si>
    <t>betaL-g1130_SCO-1</t>
  </si>
  <si>
    <t>VEB-6</t>
  </si>
  <si>
    <t>EU259884</t>
  </si>
  <si>
    <t>ATGAAAATCGTAAAAAGGATATTATTAGTATTGTTAAGTTTATTTTTTACAGTTGTGTATTCAAATGCTCAAG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</si>
  <si>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betaL-g1512_VEB-6</t>
  </si>
  <si>
    <t>NDM-1</t>
  </si>
  <si>
    <t>FN396876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</si>
  <si>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</si>
  <si>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betaL-g0704_NDM-1</t>
  </si>
  <si>
    <t>OXA-347</t>
  </si>
  <si>
    <t>JN086160</t>
  </si>
  <si>
    <t>ATGAAAAATATTTTATTTGTAGTTTTTATTTCAATGATATTTTTATTTGTTTGCTGTAACACAACAACGAATAAAAACATAATTGAAACAGAAATTTCTGATTTTGACAAAATTTTAGATAGTTTTCAAGTAAATGGTTCAATTCTAATTTATGATAACGACAAGAATACTTTTTACTCAAATGACTTTGATTGGGCTAAAAACGGAAAATTACCTGCATCAACATTCAAAATTCCAAATTCTATAATTGCTGTTGAATTAGGCATTATTGAAAATGATACAACTATTTTAAAATGGAATGGCGAGCAGAGAAAAATGGATATTTGGGAAAAAGATTTATCATTTAAAGATGCTTTTAGAATTTCCTGTGTTCCTTGCTATCAGGAAATTGCAAGGAAAATCGGAACAATTAAAATGAAAGAATATTTAGAAAAATTTGAGTATAAAAATATGATTTTTGACAGTTTAACGATTGACAATTTTTGGCTTGAAGGAAATTCAAAAATATCTCAAAAACAACAAATCGACTTTTTAAGGAAATTCTATTTTTCAAAATTTCCAATTTCTGATAGGACAATAAAGATTGTCAAAAATATTATGGAAATTGAGCGAACTGAAAATTACATTTTAAGCGGTAAGACTGGATTAAGTTCGATAGAAGAAAAATATAATGGTTGGTTTGTTGGTTATGTTGAAACAAAATCTAATGTTTATTTTTTTGCAACAAATGTAATTCCGACAGACGGATTGAATGTTGATGATTTTATTTCATCGAGAATTAATGTAACAAAAAATGCGTTAAAGCAAATGAATATAATGAAATGA</t>
  </si>
  <si>
    <t>betaL-g0988_OXA-347</t>
  </si>
  <si>
    <t>SHV-143</t>
  </si>
  <si>
    <t>JQ341060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</si>
  <si>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T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CACTGGCAACGCTAA</t>
  </si>
  <si>
    <t>betaL-g1177_SHV-143</t>
  </si>
  <si>
    <t>ompK36</t>
  </si>
  <si>
    <t>JX291114</t>
  </si>
  <si>
    <t>ATGAAAGTTAAAGTACTGTCCCTCCTGGTACCGGCTCTGCTGGTAGCAGGCGCAGCAAATGCGGCTGAAATTTATAACAAAGACGGCAACAAATTAGACCTGTACGGTAAAATTGACGGTCTGCACTACTTCTCTGACGACAAGAGCGTCGACGGCGACCAGACCTACATGCGTGTAGGCGTGAAAGGCGAAACCCAGATCAACGACCAGCTGACCGGTTACGGCCAGTGGGAATACAACGTTCAGGCGAACAACACTGAAAGCTCCAGCGATCAGGCATGGACTCGTCTGGCATTCGCAGGCCTGAAATTTGGCGACGCGGGCTCTTTCGACTACGGTCGTAACTACGGCGTAGTATACGACGTAACGTCCTGGACCGACGTTCTGCCGGAATTCGGCGGCGACGGCGACACCTACGGTTCTGACAACTTCCTGCAGTCCCGTGCTAACGGCGTTGCAACCTACCGTAACTCTGATTTCTTCGGTCTGGTTGACGGCCTGAACTTTGCTCTGCAGTATCAGGGTAAAAACGGCAGCGTCAGCGGCGAAGGTACTTCTCCGACCAACAACGGTCGTGGCGCTCTGAAACAGAACGGTGACGGCTTCGGTACCTCTCTGACCTATGACATCTATGATGGCATCAGCGCTGGTTTCGCGTACTCGCACTCCAAACGTAACGGCGATCAGAATCGTTTGGATAAAGGCCGTGGCGACAACGCTGAAACCTACACCGGTGGTCTGAAATACGACGCCAACAACATTTACCTGGCGACTCAGTACACCCAGACCTACAACGCAACTCGTTTCAGCGGCAACGGAGAATCTGATTCTATTAGCGGTTTTGCTAACAAAGCACAGAACTTCGAAGTGGTTGCTCAGTACCAGTTCGACTTCGGTCTGCGTCCGTCCGTAGCTTACCTGCAGTCTAAAGGTAAGGACATCGAAGGTTACGGCGACCAGGACCTGCTGAAATATGTTGACGTTGGCGCGACCTACTACTTCAACAAAAACATGTCCACCTATGTTGACTACAAAATCAACCTGCTGGACGAAAACGATTTCACTCGTCGCGCTGGTATCTCTACCGACGACGTGGTTGCACTGGGCCTGGTTTACCAGTTCTAA</t>
  </si>
  <si>
    <t>betaL-g0761_ompK36</t>
  </si>
  <si>
    <t>IMP-9</t>
  </si>
  <si>
    <t>KC543497</t>
  </si>
  <si>
    <t>ATGAGCAAGTTATTTGTATTCTTTATGTTTTTGTTTTGTAGCATTACTGCCGCAGGAGAGTCTTTGCCAGATTTAAAAATTGAGAAGCTTGACGAAGGCGTTTATGTTCATACTTCGTTTGAAGAAGTTAACGGTTGGGGTGTTATTCCTAAACACGGCTTGGTGGTTCTTGTAAATACTGATGCCTATCTGATAGACACTCCATTTACTGCTAAAGATACTGAAAATTTAGTTAATTGGTTTGTTGAGCGCGGCTATAGAATAAAAGGCAGTATTTCCTCACATTTCCATAGCGACAGCACGGGTGGAATAGAGTGGCTTAATTCTCAATCTATCCCCACGTATGCATCTGAATTAACAAATGAACTTCTTAAAAAAGACGGTAAGGTACAAGCTAAATATTCATTTAGCGGAGTTAGCTATTGGCTAGTTAAGAAAAAGATTGAAGTTTTTTATCCTGGTCCAGGGCACGCTCCAGATAACGTAGTGGTTTGGCTGCCTGAAAATAGAGTTTTGTTCGGTGGTTGTTTTGTTAAACCCTACGGTCTAGGTAATTTGGGTGACGCAAATTTAGAAGCTTGGCCAAAATCCGCCAAATTATTAATGTCAAAATATAGTAAGGCAAAACTGGTTGTACCAAGTCATAGTGACATAGGAGATTCGTCGCTCTTGAAGCTTACATGGGAGCAGACGGTAAAAGGATTCAATGAAAGCAAAAAAAGTACCACTGCACATTAA</t>
  </si>
  <si>
    <t>betaL-g0618_IMP-9</t>
  </si>
  <si>
    <t>OXA-385</t>
  </si>
  <si>
    <t>KF986253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</si>
  <si>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AGCCTTGAGCACCATAAGGCAACCGCCACAGAAGTATTTAAGTGGGACGGGCAAAAAAGGCTATTCCCAGAATGGGAAAAGGACATGACCCTAGGCGACGCTATGAAAGCTTCCGCTATTCCGGTTTATCAAGATTTAGCTCGTCGTATTGGACTTGAACTCATGTCTAAGGAAGTGAAGCGTGTTGGTTATGGCAATGCAGATATCGGTACCCAAGTCGATAATTTTTGGCTGGTGGGC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</si>
  <si>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betaL-g1022_OXA-385</t>
  </si>
  <si>
    <t>OXA-386</t>
  </si>
  <si>
    <t>KF986254</t>
  </si>
  <si>
    <t>ATGAAG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</si>
  <si>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betaL-g1023_OXA-386</t>
  </si>
  <si>
    <t>OXA-375</t>
  </si>
  <si>
    <t>KF986256</t>
  </si>
  <si>
    <t>ATGAACATTAAAGCACTCTTACTTATAACAAGCGCTATTTTTATTTCAGCCTGCTCACCTTATATAGTGACTGCTAATCCAAATCACAGCGCTTCAAAATCTGATGAAAAAGCAGAGAAAATTAAAAATTTATTTAACGAAGCACACACTACGGGTGTTTTAGTTATCCAACAAGGCCAAACTCAACAAAGCTATGGTAATGATCTTGTTCGTGCTTCGACCGAGTATGTACCTGCTTCGACCTTCAAAATGCTTAATGCTTTGATCGGCCTTGAGCACCATAAGGCAACCACCACAGAAGTATTTAAGTGGGATGGTAAAAAAAGGTTATTCCGAGAATGGGAAAAGGACATGACCCTAGGCGATGCCATGAAAGCTTCCGCTATTCCA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</si>
  <si>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betaL-g1012_OXA-375</t>
  </si>
  <si>
    <t>OXA-378</t>
  </si>
  <si>
    <t>KF986259</t>
  </si>
  <si>
    <t>ATGAACATTCAAGCACTCTTACTTATAACAAGCGCTATTTTTATTTCAGCCTGCTCACCTTATATAGTGACTGCTAATCCAAATCACAGTGCTTCAAAATCTGATGAAAAAGCAGAGAAAATTAAAAATTTATTTAACGAAGCACACACTACGGGTGTTTTAGTTATTCAACAAGGCCAAATTCAACAAAGCTATGGTAATGATCTTGCTCGTGCTTCGACCGAGTATGTACCTGCTTCGACCTTCAAAATGCTTAATGCTTTGATCGGCCTTGAGCACCATAAGGCAACCACTACAGAAGTATTTAAGTGGGACGGGCAAAAAAGGCTATTCCCAGAATGGGAAAAGA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CTTAGAACAATTAGGTATTTTATAG</t>
  </si>
  <si>
    <t>betaL-g1015_OXA-378</t>
  </si>
  <si>
    <t>OXA-380</t>
  </si>
  <si>
    <t>KF986261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</si>
  <si>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t>
  </si>
  <si>
    <t>betaL-g1017_OXA-380</t>
  </si>
  <si>
    <t>OXA-383</t>
  </si>
  <si>
    <t>KF986262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</si>
  <si>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A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</si>
  <si>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betaL-g1020_OXA-383</t>
  </si>
  <si>
    <t>OXA-384</t>
  </si>
  <si>
    <t>KF986263</t>
  </si>
  <si>
    <t>ATGAACATTCAAGCCCTCTTACTTATAACAAGCGCTATTTTTATTTCAGCCTGCTCACCTTATATAGTGACTGCTAATCCAAATCACAGTGCTTCAAAATCTGATGAAAAAGCAGAGAAAATTAAAAATTTATTTAACGAAGCACACACTACGGGTGTTTTAGTTATCCAACAAGGCCAAACTCAACAAAGCTATGGTAATGATCTTGCTCGTGCTTCGACCGAGTATGTACCTGCTTCGACCTTCAAAATGCTTAATGCTTTGATAGGCCTTGAGCACCATAAGGCAACCACTACAGAAGTATTTAAGTGGGACGGGCAAAAAAGGCTATTCCCAGAATGGGAAAAGAACATGACCCTAGGCGATGCTATGAAAGCTTCCGCTATTCCGGTTTATCAAGATTTAGCTCGTCGTATTGGACTTGAACTCATGTCTAATGAAGTGAAGCGTATTGGTTATGGCAATGCAGATATCGGTACCCAAGTCGATAATTTTTGGCTGGTGGGTCCTTTAAAAATTACTCCTCAACAAGAGGCACAATTTGCTTACAAGCTAGCTAATAAAACGCTTCCATTTAGCCAAAAAGTCCAAGATGAAGTGCAATCCATGCTATTCATAGAAGAAAAGAATGGAAATAAAATATACGCAAAAAGTGGTTGGGGATGGGATGTAAACCCACAAGTAGGCTGGTTAACTGGATGGGTTGTTCAGCCTCAAGGGAATATTGTAGCGTTCTCCCTTAACTCAGAAATGAAAAAAGGAATATCTAGCTCTGTTCGAAAAGAGATTACTTATAGAAGTTTAGAACAATTAGGTATTTTATAG</t>
  </si>
  <si>
    <t>betaL-g1021_OXA-384</t>
  </si>
  <si>
    <t>OXA-390</t>
  </si>
  <si>
    <t>KJ135342</t>
  </si>
  <si>
    <t>ATGAACATTAAAGCACTCTTACTTATAACAAGCGCTATTTTTATTTCAGCCTGCTCACCTTATATAGTGACTGCTAATCCAAATCACAGTGCTTCAAAATCTGATGACAAAGCAGAGAAAATTAAAAATTTATTTAC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</si>
  <si>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betaL-g1026_OXA-390</t>
  </si>
  <si>
    <t>murA</t>
  </si>
  <si>
    <t>ATGGATAAATTTCGTGTTCAGGGGCCAACGAAGCTCCAGGGCGAAGTCACAATTTCCGGCGCTAAAAATGCTGCTCTGCCTATCCTTTTTGCCGCACTACTGGCGGAAGAACCGGTAGAGATCCAGAACGTCCCGAAACTGAAAGACGTCGATACATCAATGAAGCTGCTAAGCCAGCTGGGTGCGAAAGTAGAACGTAATGGTTCTGTGCATATTGATGCCCGCGACGTTAATGTATTCTGCGCACCTTACGATCTGGTTAAAACCATGCGTGCTTCTATCTGGGCGCTGGGGCCGCTGGTAGCGCGCTTTGGTCAGGGGCAAGTTTCACTACCTGGCGGTTGTACGATCGGTGCGCGTCCGGTTGATCTACACATTTCTGGCCTCGAACAATTAGGCGCGACCATCAAACTGGAAGAAGGTTACGTTAAAGCTTCCGTCGATGGTCGTTTGAAAGGTGCACATATCGTGATGGATAAAGTCAGCGTTGGCGCAACGGTGACCATCATGTGTGCTGCAACCCTGGCGGAAGGCACCACGATTATTGAAAACGCAGCGCGTGAACCGGAAATCGTCGATACCGCGAACTTCCTGATTACGCTGGGTGCGAAAATTAGCGGTCAGGGCACCGATCGTATCGTCATCGAAGGTGTGGAACGTTTAGGCGGCGGTGTCTATCGCGTTCTGCCGGATCGTATCGAAACCGGTACTTTCCTGGTGGCGGCGGCGATTTCTCGCGGCAAAATTATCTGCCGTAACGCGCAGCCAGATACTCTCGACGCCGTGCTGGCGAAACTGCGTGACGCTGGAGCGGACATCGAAGTCGGCGAAGACTGGATTAGCCTGGATATGCATGGCAAACGTCCGAAGGCTGTTAACGTACGTACCGCGCCGCATCCGGCATTCCCGACCGATATGCAGGCCCAGTTCACGCTGTTGAACCTGGTGGCAGAAGGGACCGGGTTTATCACCGAAACGGTCTTTGAAAACCGCTTTATGCATGTGCCAGAGCTGAGCCGTATGGGCGCGCACGCCGAAATCGAAAGCAATACCGTTATTTGTCACGGTGTTGAAAAACTTTCTGGCGCACAGGTTATGGCAACCGATCTGCGTGCATCAGCAAGCCTGGTGCTGGCTGGCTGTATTGCGGAAGGGACGACGGTGGTTGATCGTATTTATCACATCGATCGTGGCTACGAACGCATTGAAGACAAACTGCGCGCTTTAGGTGCAAATATTGAGCGTGTGAAAGGCGAATAA</t>
  </si>
  <si>
    <t>fosfo-g1605_murA</t>
  </si>
  <si>
    <t>ant(6)-Ia_a</t>
  </si>
  <si>
    <t>ant6-Ia_a</t>
  </si>
  <si>
    <t>NC_006663</t>
  </si>
  <si>
    <t>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t>
  </si>
  <si>
    <t>amino-g0125_ant6-Ia_a</t>
  </si>
  <si>
    <t>aph(9)-Ib</t>
  </si>
  <si>
    <t>aph9-Ib</t>
  </si>
  <si>
    <t>U70376</t>
  </si>
  <si>
    <t>ATGGAAGATCTTCCTGAGAACCTGGACCAGGAAAGCCTATTTCAGGGACTACGAGAATTCGGTATCTCCACGACCAGTGCGTCGTACGCGCCGCTCGGCTTCGGCGACTATCACTGGCACATCACCGGTGACGACGGGCAGCGGTGGTTCGCCACCGTCTCCGACCTCGAACACAAGGAGCACTGCGGGCACGGTGCCCCGGCGGCACTGCGAGGTCTGCGGAGAGCCATGGACACCGCGGTGCACTTGCGTGAGCAGGGCGGCCTGCCGTTCGTGGTGGCACCCCGGACCACGAGTGACGGCGCTTCACTGGTCCCGCTGGACTCGCGGTACGCGTTGACCGTATTTCCCCATGTCTCGGCCCGACCCGGGGAGTTCGGCCAGAAGCTGACGGAGCGGGAGCGGGACCAGGTGCTGGTGCTGCTCGCAGAATTGCACGGCCAGGCACCGCCGAAGTGCACCCCGACCACCGACATGGTGCCGACCGGACTGGATGGCGTGCACACCGCGCTGGCCGAGCCGTCCGGAACCTGGACGGGCGGGCCGTTCTCCGAGCCGGCCCGCGAGTTGCTGGCCGAGCACGAGGCGACGCTCCGCGGGCGGATGGCGGAGTTCGGCGAACTGGTGGCGCGGGTACGGGGCCGCGGCGCCCCGCTGGTCGTCACACACGGCGAGCCGCACCCGGGGAACCTGATCCTTGGTGAGGACGGCTATGTGCTGGTGGACTGGGACACGGTGGGCCTCGCGATACCCGAACGGGACCTCTCCCTGATCTCGGACGACCCGGCAGCTCTCGCCCGCTACACCGAACTGACCGGGCACACGCCCGACCCGGCCGCGCTGGCGCTCTACCGGCTGCGGTGGAGCCTGCTGGACGTCGCCGAGTTCGTCGAGTGGTTCCGCGGGGAACACCAGCGCACCTCCGACACCGAAGCCGCTTGGCAGAGCTTCGCCGAGACTCTCGACCATCTGAACTCCGAAGTACCGAGCTGA</t>
  </si>
  <si>
    <t>amino-g0161_aph9-Ib</t>
  </si>
  <si>
    <t>ant(4')-Ia_a</t>
  </si>
  <si>
    <t>ant4_prime-Ia_a</t>
  </si>
  <si>
    <t>V01282</t>
  </si>
  <si>
    <t>ATGAAAGAAAGATATGGAACAGTATATAAAGGCTCTCAGAGGCTCATAGACGAGGAAAGTGGAGAAGTAATAGAGGTAGATAAGCTATACCGTAAACAAACGTCTGGTAACTTTGTAAAAGCGTATATCGTCCAATTAATAAGTATGTTAGATATGATAGGCGGTAAAAAGCTCAAGATTGTTAATTATATATTAGATAATGTACATCTAAGTAATAACACAATGATAGCAACTGTTAGAGAAATAGCAGAAGGAACAAATACAAGCACGAAAACCGTAAATACAACGCTTAAAATCTTAGAAGAAGGAAATATCATTAAAAGAAGAACTGGAGCATTAATGCTAAACCCAGAGCTACTCATGAGAGGCGATGACCAAAAACAAAAATACCTCTTACTCGAATTTGGGAACTTTGAGCAAGAGGACGACCAAAAGCAAGAAAATGCTTTATCAGAATATTATTCTTTCAAGGAGTAG</t>
  </si>
  <si>
    <t>amino-g0120_ant4-Ia_a</t>
  </si>
  <si>
    <t>CTX-M-4</t>
  </si>
  <si>
    <t>Y14156</t>
  </si>
  <si>
    <t>ATGATGACTCAGAGCATTCGCCGCTCAATGTTAACGGTGATGGCGACGCTACCCCTGCTATTTAGCAGCGCAACGCTGCATGCGCAGGCGAACAGCGTGCAACAGCAGCTGGAAGCCCTGGAGAAAAGTTCGGGAGGTCGGCTTGGCGTTGCGCAGATTAACACCGCCGATAATTCGCAGATTCTCTACGTGGCCGATGAGCGTTTTGCGATGTGCAGTACCAGTAAGGTGATGGCGGCCGCGGCGGTGCTTAAACAGAGCGAGAGCGATAAGCACCTGCTAAATCAGCGCGTTGAAATCAGAGCAAGCGACCTGGTTAACTACAATCCCATTGCGGAGAAACACGTTAACGGCACGATGACGCTGGCTGAGCTTGGCGCAGGCGCCCTGCAGTATAGCGACAATACTGCCATGAATAAGCTGATTGCCCATCTGGGTGGGCCCGATAAAGTGACGGCGTTTGCTCGCTCGTTGGGTGATGAGACCTTCCGTCTGGACAGAACCGAGCCCACGCTCAATAGCGCCATTCCAGGCGACCCGCGTGATACCACCACGCCGCTCGCGATGGCGCAGACCCTGAAAAATCTGACGCTGGGTAAAGCGCTGGCGGAAACTCAGCGGGCACAGTTGGTGACGTGGCTTAAGGGCAATACTACCGGTAGCGCGAGCATTCGGGCGGGTATGCCGAAATCATGGGGAGTGGGCGATAAAACCGGCAGCGGAGATTATGGCACCACCAACGATATCGCGGTTATCTGGCCGGAAAACCACGCACCGCTGGTTCTGGTGACCTACTTTACCCAACCGGAGCAGAAGGCGGAAAGCCGTCGGGATATTCTGGCTGCGGCGGCGAAAATCGTAACCCACGGTTTCTGA</t>
  </si>
  <si>
    <t>betaL-g0427_CTX-M-4</t>
  </si>
  <si>
    <t>PER-1</t>
  </si>
  <si>
    <t>Z21957</t>
  </si>
  <si>
    <t>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t>
  </si>
  <si>
    <t>betaL-g1117_PER-1</t>
  </si>
  <si>
    <t>glpT</t>
  </si>
  <si>
    <t>ATGTTGAGTATTTTTAAACCAGCGCCACACAAAGCGCGCTTACCTGCCGCGGAGATCGATCCGACTTATCGTCGATTGCGCTGGCAAATTTTCCTGGGGATATTCTTTGGCTATGCGGCTTACTATTTGGTTCGTAAGAACTTTGCGCTTGCTATGCCTTATCTGGTTGAGCAGGGATTCTCACGCGGTGATTTAGGTTTTGCCCTTTCGGGGATCTCGATTGCTTATGGATTTTCGAAATTCATCATGGGTTCGGTATCGGATCGCTCGAATCCGCGCGTTTTCCTGCCCGCAGGTTTGATTCTGGCGGCGGCAGTGATGTTGTTTATGGGCTTTGTGCCATGGGCGACGTCGAGCATTGCGGTGATGTTTGTACTGTTGTTCCTCTGCGGTTGGTTCCAGGGGATGGGGTGGCCGCCGTGTGGTCGTACTATGGTGCACTGGTGGTCGCAGAAAGAACGTGGCGGCATTGTGTCAGTGTGGAACTGTGCGCACAACGTCGGTGGTGGTATTCCGCCGCTGCTGTTCCTGCTGGGGATGGCCTGGTTCAATGACTGGCATGCGGCGCTCTATATGCCTGCTTTCTGCGCCATTCTGGTGGCATTATTCGCCTTTGCGATGATGCGCGATACCCCGCAATCCTGTGGCTTGCCGCCGATCGAAGAGTACAAAAATGATTATCCGGACGACTATAACGAAAAAGCGGAACAGGAGCTGACGGCGAAGCAAATCTTCATGCAGTACGTACTGCCGAACAAACTGCTGTGGTATATCGCCATCGCCAACGTGTTCGTTTATCTGCTGCGTTACGGCATCCTCGACTGGTCACCGACTTATCTGAAAGAGGTTAAGCATTTCGCGCTAGATAAATCCTCCTGGGCCTACTTCCTTTATGAATATGCAGGTATTCCGGGCACTCTGCTGTGCGGCTGGATGTCGGATAAAGTCTTCCGTGGCAACCGTGGGGCAACCGGCGTTTTCTTTATGACACTGGTGACCATCGCGACTATCGTTTACTGGATGAACCCGGCAGGTAACCCAACCGTCGATATGATTTGTATGATTGTTATCGGCTTCCTGATCTACGGTCCTGTGATGCTGATCGGTCTGCATGCGCTGGAACTGGCACCGAAAAAAGCGGCAGGTACGGCAGCGGGCTTTACCGGGCTGTTTGGTTACCTGGGCGGTTCGGTGGCGGCGAGCGCGATTGTTGGCTACACCGTGGACTTCTTCGGCTGGGATGGCGGCTTTATGGTAATGATTGGCGGCAGCATTCTGGCGGTTATCTTGTTGATTGTTGTGATGATTGGCGAAAAACGTCGCCATGAACAATTACTGCAAGAACGCAACGGAGGCTAA</t>
  </si>
  <si>
    <t>fosfo-g1604_glpT</t>
  </si>
  <si>
    <t>uhpA</t>
  </si>
  <si>
    <t>ATGATCACCGTTGCCCTTATAGACGATCACCTCATCGTCCGCTCCGGCTTTGCGCAGCTGCTGGGGCTGGAACCTGATTTGCAGGTAGTTGCCGAGTTTGGTTCGGGGCGCGAGGCGCTGGCGGGGCTGCCGGGGCGCGGTGTGCAGGTGTGTATTTGCGATATCTCCATGCCCGATATCTCCGGTCTGGAGCTGCTAAGCCAGCTGCCGAAAGGTATGGCGACGATTATGCTCTCCGTTCACGACAGTCCTGCGCTGGTTGAGCAGGCGCTTAACGCGGGGGCACGCGGCTTTCTTTCCAAACGCTGTAGCCCGGATGAACTCATTGCTGCGGTGCATACGGTTGCCACGGGCGGCTGTTATCTGACGCCGGATATTGCCATTAAACTGGCATCCGGTCGTCAGGACCCGCTAACCAAACGTGAACGCCAGGTGGCGGAAAAACTGGCGCAAGGAATGGCGGTGAAAGAGATTGCCGCCGAACTGGGCTTGTCACCGAAAACGGTACACGTCCATCGCGCCAATCTGATGGAAAAACTGGGCGTCAGTAACGACGTAGAGCTGGCGCGCCGCATGTTTGATGGCTGGTGA</t>
  </si>
  <si>
    <t>fosfo-g1607_uhpA</t>
  </si>
  <si>
    <t>uhpB</t>
  </si>
  <si>
    <t>ATGAAGACGTTGTTCTCCCGCTTAATTACCGTTATTGCCTGCTTTTTTATCTTCTCTGCCGCATGGTTTTGCCTGTGGAGTATCAGCCTGCATCTGGTTGAGCGCCCTGATATGGCGGTGCTGTTATTTCCGTTTGGTCTGCGTCTGGGGCTAATGCTGCAATGCCCGCGCGGATACTGGCCCGTATTGCTGGGCGCGGAGTGGCTGCTGATTTACTGGCTAACGCAGGCGGTCGGTTTAACCCATTTTCCGTTATTGATGATCGGTAGTTTACTGACGTTACTGCCCGTAGCGCTGATCTCGCGCTATCGCCATCAGCGTGACTGGCGCACCTTGCTGTTACAGGGGGCGGCGTTAACGGCGGCGGCGTTGTTGCAGTCGCTGCCCTGGCTTTGGCACGGCAAAGAGTCGTGGAATGCGCTGTTGCTGACTTTAACTGGCGGCCTGACGCTGGCCCCGATATGTCTGGTGTTCTGGCACTATCTCGCCAATAACACCTGGCTGCCGCTCGGTCCGTCACTGGTTTCTCAGCCAATCAACTGGCGCGGGCGACATCTGGTCTGGTACTTGCTGCTGTTTGTTATCAGTCTCTGGCTCCAGTTGGGATTGCCGGACGAACTGTCGCGCTTTACGCCATTCTGTCTGGCGCTGCCGATTATCGCGCTGGCCTGGCACTATGGTTGGCAAGGGGCGCTGATTGCGACGTTGATGAACGCCATCGCGCTGATCGCCAGTCAAACCTGGCGCGATCATCCGGTGGATTTATTGCTCTCGCTGCTGGTGCAAAGTCTGACAGGGTTGTTGCTTGGCGCTGGCATCCAGCGGTTGCGTGAACTTAACCAGTCGCTGCAAAAGGAACTGGCGCGCAATCAGCATCTGGCTGAACGGTTGCTGGAAACCGAAGAGAGCGTGCGCCGTGATGTGGCGCGTGAGCTGCATGATGATATCGGTCAGACCATCACTGCTATTCGTACTCAGGCGGGCATTGTTCAGCGGCTGGCGGCAGATAACGCCAGCGTGAAGCAGAGCGGGCAGCTCATCGAACAACTATCGCTGGGCGTTTACGACGCGGTGCGCCGTTTGTTGGGTCGGTTACGTCCGCGCCAGTTGGATGATCTCACCCTGGAGCAGGCCATCCGCTCACTGATGCGGGAAATGGAGCTGGAAGGGCGCGGTATTGTCAGCCATCTCGAATGGCGAATCGATGAATCAGCGTTAAGCGAAAACCAGCGCGTGACGCTGTTTCGTGTCTGCCAGGAAGGGCTGAACAACATTGTGAAACATGCTGATGCCAGCGCGGTCACCCTGCAAGGCTGGCAGCAGGATGAACGGTTGATGCTGGTTATTGAAGACGATGGCAGCGGTTTGCCGCCGGGTTCCGGGCAACAAGGTTTTGGCCTCACCGGAATGCGCGAGCGCGTAACGGCGCTGGGTGGCACATTACACATTTCCTGTCTGCACGGCACGCGTGTCAGCGTTTCTCTACCTCAACGCTATGTCTAA</t>
  </si>
  <si>
    <t>fosfo-g1608_uhpB</t>
  </si>
  <si>
    <t>uhpC</t>
  </si>
  <si>
    <t>ATGTTGCCGTTTCTGAAAGCGCCTGCCGATGCGCCATTAATGACTGATAAATATGAAATTGATGCCCGCTATCGCTACTGGCGTCGGCATATTCTGCTGACCATCTGGCTGGGTTACGCGCTGTTTTACTTCACGCGGAAAAGTTTTAACGCCGCCGTACCAGAAATCCTTGCTAACGGCGTGCTCAGCCGTAGCGATATCGGCCTGTTAGCGACCCTGTTTTACATTACCTATGGCGTGTCGAAGTTTGTCTCCGGCATTGTCAGCGATCGCTCAAATGCCCGTTATTTTATGGGGATAGGGCTTATCGCCACGGGCATTATCAACATTCTGTTTGGCTTCTCGACGTCGCTATGGGCGTTTGCCGTGCTCTGGGTGCTGAACGCCTTTTTCCAGGGCTGGGGTTCACCGGTGTGTGCGCGTCTGTTAACGGCCTGGTATTCACGTACCGAGCGCGGCGGTTGGTGGGCATTATGGAACACGGCGCATAACGTCGGCGGCGCACTCATTCCCATTGTGATGGCAGCGGCTGCGCTGCATTACGGCTGGCGTGCCGGGATGATGATTGCTGGTTGTATGGCGATAGTCGTGGGGATTTTTCTCTGCTGGCGGCTACGCGATCGCCCGCAGGCGTTAGGTTTACCGGCGGTCGGTGAATGGCGACACGACGCGCTGGAAATTGCTCAACAACAAGAAGGGGCAGGGTTGACGCGTAAAGAGATCCTCACCAAATATGTGTTGCTGAATCCGTATATCTGGCTGCTTTCGTTTTGCTATGTGCTGGTCTATGTGGTCCGGGCGGCGATCAACGACTGGGGCAATTTGTATATGTCCGAGACACTGGGCGTCGATCTGGTCACGGCGAATACGGCAGTGACGATGTTTGAACTGGGCGGATTTATCGGTGCGCTGGTAGCCGGTTGGGGCTCGGACAAATTGTTTAACGGCAACCGAGGGCCGATGAATTTGATTTTCGCCGCCGGAATTTTGCTTTCAGTCGGCTCCCTGTGGCTGATGCCATTTGCCAGCTACGTGATGCAGGCAACCTGCTTCTTCACCATTGGTTTTTTTGTCTTTGGCCCACAGATGTTAATCGGTATGGCGGCGGCAGAGTGTTCCCACAAAGAGGCGGCAGGGGCGGCGACGGGGTTTGTCGGCTTGTTTGCTTATCTGGGGGCGTCGCTTGCTGGTTGGCCGCTGGCGAAAGTACTCGATACCTGGCACTGGAGCGGATTTTTTGTGGTTATCTCTATCGCCGCCGGGATTTCCGCACTGCTGTTACTGCCCTTTTTGAACGCCCAGACACCGCGCGAAGCGTGA</t>
  </si>
  <si>
    <t>fosfo-g1609_uhpC</t>
  </si>
  <si>
    <t>uhpT</t>
  </si>
  <si>
    <t>ATGCTGGCTTTCTTAAACCAGGTTCGCAAGCCGACCCTGGACCTTCCGCTCGAAGTGCGGCGCAAAATGTGGTTCAAACCGTTCATGCAATCCTACCTGGTGGTCTTTATCGGCTACCTGACGATGTACCTGATTCGCAAGAACTTTAACATCGCGCAGAACGATATGATTTCGACCTACGGGTTGAGCATGACGCAGCTGGGGATGATCGGCCTGGGTTTCTCCATCACTTATGGCGTGGGTAAAACGCTGGTTTCCTACTACGCCGACGGCAAAAACACCAAACAATTCCTGCCGTTCATGCTGATCCTCTCTGCTATTTGTATGCTGGGCTTCAGTGCCAGTATGGGCAGCGGCTCGGTTAGCCTGTTCCTGATGATTGCCTTCTACGCCTTAAGCGGCTTTTTCCAGAGTACCGGCGGTTCGTGCAGTTACTCCACCATCACCAAATGGACGCCGCGTCGTAAACGCGGGACATTCCTCGGTTTCTGGAATATTTCTCACAACCTTGGCGGTGCAGGCGCAGCAGGTGTGGCGCTGTTCGGGGCAAATTACCTGTTCGATGGCCATGTCATCGGCATGTTTATCTTCCCGTCGATTATCGCGCTGATTGTCGGTTTTATCGGCCTGCGTTACGGCAGCGACTCCCCGGAATCTTATGGCCTCGGCAAAGCTGAAGAACTGTTCGGCGAGGAGATCAGCGAAGAGGACAAAGAGACAGAATCTACCGATATGACCAAGTGGCAGATCTTTGTTGAGTATGTGCTGAAAAACAAAGTGATCTGGCTGCTGTGCTTCGCCAACATTTTCCTCTATGTGGTACGTATTGGTATCGACCAGTGGTCAACCGTATACGCGTTCCAGGAACTGAAACTCTCTAAAGCGGTGGCGATTCAGGGCTTTACGCTGTTTGAAGCTGGTGCGCTGGTCGGTACGCTGCTGTGGGGCTGGCTCTCTGACCTGGCGAACGGTCGCCGTGGCCTGGTGGCCTGCATCGCGCTGGCGCTGATTATCGCCACGCTCGGTGTGTATCAACATGCCAGTAACGAATATATCTATCTGGCTTCTCTCTTTGCGTTGGGTTTCCTGGTCTTTGGCCCGCAATTGTTGATTGGTGTGGCTGCTGTTGGCTTTGTACCTAAAAAAGCGATTGGCGCTGCCGATGGTATTAAAGGCACCTTTGCTTACCTGATTGGTGACAGCTTTGCCAAGTTAGGTCTGGGAATGATTGCCGATGGGACGCCGGTATTCGGCCTTACCGGCTGGGCAGGCACCTTCGCCGCGCTGGATATCGCCGCGATTGGTTGTATCTGCCTGATGGCGATAGTGGCGGTAATGGAAGAACGCAAAATCCGCCGCGAGAAAAAAATTCAGCAGTTGACAGTGGCATAA</t>
  </si>
  <si>
    <t>fosfo-g1610_uhpT</t>
  </si>
  <si>
    <t>folP</t>
  </si>
  <si>
    <t>ATGAAACTCTTTGCCCAGGGTACTTCACTGGACCTTAGCCATCCTCACGTAATGGGGATCCTCAACGTCACGCCTGATTCCTTTTCGGATGGTGGCACGCATAACTCGCTGATAGATGCGGTGAAACATGCGAATCTGATGATCAACGCTGGCGCGACGATCATTGACGTTGGTGGCGAGTCCACGCGCCCAGGGGCGGCGGAAGTTAGCGTTGAAGAAGAGTTGCAACGTGTTATTCCTGTGGTTGAGGCAATTGCTCAACGCTTCGAAGTCTGGATCTCAGTCGATACATCCAAACCAGAAGTCATCCGTGAGTCAGCGAAAGTTGGCGCTCACATTATTAATGATATCCGCTCCCTTTCCGAACCTGGCGCTCTGGAGGCGGCTGCAGAAACCGGTTTACCGGTTTGTCTGATGCATATGCAGGGAAATCCAAAAACCATGCAGGAAGCTCCGAAGTATGACGATGTCTTTGCAGAAGTGAATCGCTACTTTATTGAGCAAATAGCACGTTGCGAGCAGGCGGGTATCGCAAAAGAGAAATTGTTGCTCGACCCCGGATTCGGTTTCGGTAAAAATCTCTCCCATAACTATTCATTACTGGCGCGCCTGGCTGAATTTCACCATTTCAACCTGCCGCTGTTGGTGGGTATGTCACGAAAATCGATGATTGGGCAGCTGCTGAACGTGGGGCCGTCCGAGCGCCTGAGCGGTAGTCTGGCCTGTGCGGTCATTGCCGCAATGCAAGGCGCGCACATCATTCGTGTTCATGACGTCAAAGAAACCGTAGAAGCGATGCGGGTGGTGGAAGCCACTCTGTCTGCAAAGGAAAACAAACGCTATGAGTAA</t>
  </si>
  <si>
    <t>sulph-g1889_folP</t>
  </si>
  <si>
    <t>CMY-10</t>
  </si>
  <si>
    <t>AF357597</t>
  </si>
  <si>
    <t>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TCCTCGAAGCCAATCCGACGGCGGCGCCCCGGGAGTCGGGGAGCCAGGTGCTCTTCAACAAGACCGGCTCGACCAATGGCTTTGGCGCCTATGTGGCCTTCGTGCCGGCCAGGGGGATCGGCATCGTCATGCTGGCCAATCGCAACTACCCCATCGAGGCGCGCATCAAGGCGGCCCACGCCATCCTGGCGCAGTTGGCCGGTTGA</t>
  </si>
  <si>
    <t>betaL-g0272a_CMY-10</t>
  </si>
  <si>
    <t>28 Need to be added to database as different length to original old database</t>
  </si>
  <si>
    <t>CMY-11</t>
  </si>
  <si>
    <t>AF357599</t>
  </si>
  <si>
    <t>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GCCTCGAAGCCAATCCGACGGCGGCGCCCCGGGAGTCGGGGAGCCAGGTGCTCTTCAACAAGACCGGCTCGACCAATGGCTTTGGCGCCTATGTGGCCTTCGTGCCGGCCAGGGGGATCGGCATCGTCATGCTGGCCAATCGCAACTACCCCATCGAGGCGCGCATCAAGGCGGCCCACGCCATCCTGGCGCAGTTGGCCGGTTGA</t>
  </si>
  <si>
    <t>betaL-g0274a_CMY-11</t>
  </si>
  <si>
    <t>SHV-40</t>
  </si>
  <si>
    <t>AF535128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</si>
  <si>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GGCGCGGGATTGTCGCCCTGCTTGGCCCGAATAACAAAGCAGAGCGCATCGTGGTGATTTATCTGCGGGATACGCCGGCGAGCATGGCCGAGCGAAATCAGCAAATCGCCGGGATCGGCGCGGCGCTGATCGAGCACTGGCAACGCTAA</t>
  </si>
  <si>
    <t>betaL-g1240a_SHV-40</t>
  </si>
  <si>
    <t>FONA-4</t>
  </si>
  <si>
    <t>AJ251242</t>
  </si>
  <si>
    <t>ATGGTTAAAAATACACTACGTAAAACCACCCTGATGGTCGCTACGGTTATGCCGTTGTTGTTCGGTAGCGCACCGCTATGGGCGCAAACTGCTAATGCCAAGGCGAATATTCAGCAGCAACTGTCTGAACTGGAGAAAAG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AACAGAATTTGCGCGTACCATCGGCGATAAAACCTTCCGTCTCGATCGTACCGAACCCACCTTGAATACCGCCATTCCGGGTGATGAACGTGACACGAGTTCGCCGCTGGCGATGGCAAAAAGCCTGCAAAACCTGACCTTGGGCAAGGCGCTGGGTGAACCACAGCGTGCTCAACTGGTTGAATGGATGAAGGGGAATACTACCGGAGGAGCCAGCATTCGCGCAGGTCTGCCAACCACGTGGATAGTCGGTGATAAAACCGGCAGCGGTGATTACGGTACCACTAACGATATCGCCGTGATTTGGCCAGCTAACCACGCACCGTTGGTGTTGGTGACCTATTTCACCCAGCCACAGCAGAATGCCGAAGCCCGCAAAGACGTGTTGGCTGCGGCCGCTAAAATTGTTACCGAAGGGCTTTGA</t>
  </si>
  <si>
    <t>betaL-g0506a_FONA-4</t>
  </si>
  <si>
    <t>IND-6</t>
  </si>
  <si>
    <t>AM087455</t>
  </si>
  <si>
    <t>ATGAAAAGAAGAATTCAGTTCTTTATGGTTTCAATGATGCTTACCCCATTATTCAGTGCCCAGGTAAAAGATTTTGTAATTGAACCGCCAATAAAAAAGAACTTATATATTTATAAAACTTTCGGAGTGTTCGGGGGAAAAGAATATTCTGCCAATTCAGTGTATCTTGTCACCAAAACCGGGGTTGTTTTATTTGATGTTCCCTGGGAAAAAGCGCAATACCAAAGCCTGATGGATACCATCAAAAAACGTCATAATTTACCTGTTGTTGCGGTATTTGCGACACATTCCCATGATGACCGGGCAGGAGATTTAAGCTTTTTCAATAATAAAGGAATTAAAACCTATGCTACTCCTAAAACCAATCAATTTCTGAAAAGAGACGGAAAGGCTACTTCTACAGAGCTCATTAAGCCCGGAAAACCTTACCGCTTTGGCGGAGAGGAATTTGTAGTGGATTTTCTTGGTGAAGGGCATACTGCCGATAATGTAGTGGTATGGTTTCCAAAATATAAAGTGCTGGATGGCGGCTGCCTTGTAAAAAGCAATTCAGCTACCGATTTAGGGTATATCAAAGAAGCTAATCTAGAGCAATGGCCTAAAACCATGCATAAACTGAAAACAAAATATTCAGAAGCAGTATTAATTATTCCCGGACATGATGAATGGAAAGGCGGCGGGCACGTTGAACATACTTTGGAGCTGCTGGATAAGAAATAA</t>
  </si>
  <si>
    <t>betaL-g0630a_IND-6</t>
  </si>
  <si>
    <t>dfrA29</t>
  </si>
  <si>
    <t>AM237806</t>
  </si>
  <si>
    <t>TTGAAAATTTCTTTAATCGCAGCTCAGTCAGAAAACGGTGTTATTGGTAATGGCCCAGATATTCCATGGTCAGCAAAAGGGGAGCAGTTACTTTTCAAAGCGCTAACATATAATCAGTGGCTTCTTGTCGGAAGAAAAACATTTGAGTCAATGGGTATTCTTCCTAATCGAAAGTATGCTGTTCTTTCAAAAAATGGAATTTCACACCTTCCTGAAAACGTACTAGTTTTTTCGTCTATAGAAAATGCATTATATGAACTGGCTAAGGTAACAGACCATTTATATATTTCTGGCGGTGGTCAAATATATAATAGTCTTATTGAAAGTGCTGATACCATCCACTTATCTATCATCCACAAAGAGGTAGAAGGTGAAGTAAGGTTTCCCAAAATACCTCCTAATTACAAGTTGGTATTTGAGCAATATTATTCTTCAAATATTAATTACACTTATCAAATTTGGCAAAAAGGTTAA</t>
  </si>
  <si>
    <t>trime-g1955a_dfrA29</t>
  </si>
  <si>
    <t>LEN-24</t>
  </si>
  <si>
    <t>AM850914</t>
  </si>
  <si>
    <t>ATGCGTTATGTTCGCCTGTGTGTTATCTCCCTGTTAGCCAA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t>
  </si>
  <si>
    <t>betaL-g0676a_LEN-24</t>
  </si>
  <si>
    <t>OKP-A-11</t>
  </si>
  <si>
    <t>AM850915</t>
  </si>
  <si>
    <t>ATGCGTTATGTTCGCCTGTGCCTTATCTCCCTGATTGCCGCCCTGCCACTGGCGGCATTCGCCAGCCCTCC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GGCGCTTCCCGGCGACGTGCGCGACACCACCACCCCAGCCAGCATGGCCGCCACCCTGCGCAAGCTGCTAACCAGCCACGCGCTGAGCGCCCGTTCGCAGCAGCAGCTGCTGCAGTGGATGGTGGACGACCAGGTGGCCGGTCCGCTGATCCGCGCCGTGCTGCCGGCGGGCTGGTTTATCGCCGATAAAACCGGGGCCGGCGAGCGGGGCTCACGCGGCATTGTCGCCCTGCTCGGCCCGAACGGCAAAGCGGAGCGCATCGTGGTGATCTATCTGCGGGATACGCCGGCGACCATGGCCGAGCGTAACCAGCAGATCGCCAGAATAGGCGCGGCGCTGATCGAGCACTGGCAACGCTAA</t>
  </si>
  <si>
    <t>betaL-g0726a_OKP-A-11</t>
  </si>
  <si>
    <t>OKP-A-12</t>
  </si>
  <si>
    <t>AM850916</t>
  </si>
  <si>
    <t>ATGCGTTATGTTCGCCTGTGCCTTATCTCCCTGATTGCCGCCCTGCCACTGGCGGCATTCGCCAGCCCTCAGCCGCTCGAGCAAGTTACACGCAGCGAAAGTCAGCTGGCGGGCCGCGTGGGCTATGTTGAAATGGATCTGGCCAGCGGCCGCACGCTGGCCGCCTGGCGCGCCAGTGAGCGCTTTCCACTGATGAGCACCTTTAAAGTGCTGCTCTGCGGCGCGGTGCTGGCCCGGGTGGATGCCGGAGACGAACAGCTGGATCGGCGGATCCGCTACCGCCAGCAGGATCTGGTGGACTACTCCCCGGTCAGCGAAAAACACCTTGCCGACGGGATGACCGTTGGTGAACTCTGCGCCGCCGCCATCACCATGAGCGACAACAGCGCCGGCAATCTGCTGTTGAAGAGCGTTGGCGGCCCCGCGGGATTGACCGCTTTTCTGCGCCAGATCGGTGACAACGTCACCCGCCTTGACCGCTGGGAAACGGAGCTCAATGAAGCGCTTCCCGGCGACGTGCGCGACACCACCACCCCAGCCAGCATGGCCGCCACCCTGCGCAAGCTGCTAACCAGCCACGCGCTGAGCGCCCGTTCGCAGCAGCAGCTGCTGCAGTGGATGGTGGACGACCAGGTGGCCGGCCCGCTGATCCGCGCCGTGCTGCCGGCGGGCTGGTTTATCGCCGATAAAACCGGGGCCGGCGAGCGGGGCTCACGCGGCATTGTCGCCCTGCTCGGCCCGAACGGCAAAGCGGAGCGCATCGTGGTGATCTATCTGCGGGATACGCCGGCGACCATGGCCGAACGTAACCAGCAGATCGCCAGAATAGGCGCGGCGCTGATCGAGCACTGGCAACGCTAA</t>
  </si>
  <si>
    <t>betaL-g0727a_OKP-A-12</t>
  </si>
  <si>
    <t>CMY-38</t>
  </si>
  <si>
    <t>AM931008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</si>
  <si>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A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GCAATAA</t>
  </si>
  <si>
    <t>betaL-g0305a_CMY-38</t>
  </si>
  <si>
    <t>OXA-61</t>
  </si>
  <si>
    <t>AY587956</t>
  </si>
  <si>
    <t>ATGAAAAAAATAACTTTATTTTTACTTTTCTTAAATTTAGTGTTTGGGCAAGATAAGATATTAAATAATTGGTTTAAAGAGTATAATACAAGCGGCACTTTTGTTTTTTATGATGGAAAAACTTGGGCGAGTAACGACTTTTCAAGGGCTATGGAGACTTTCTCTCCCGCTTCCACTTTTAAAATTTTTAATGCTCTAATTGCACTTGATAGTGGTGTGATAAAAACTAAAAAAGAAATTTTTTATCACTATAGAGGTGAAAAAGTATTTTTATCTTCTTGGGCGCAAGATATGAATTTAAGTTCAGCTATAAAATATTCTAATGTTCTTGCTTTTAAAGAAGTGGCAAGAAGAATTGGTATCAAAACTATGCAAGAATATTTAAACAAGCTTCATTATGGTAATGCTAAAATTTCCAAGATCGATACTTTTTGGCTTGACAACTCACTAAAAATAAGCGCTAAAGAACAAGCAATTTTGCTTTTTAGACTTTCACAAAATAGCTTACCTTTTTCTCAAGAAGCAATGAATAGTGTTAAGGAAATGATTTATTTAAAAAATATGGAAAATTTAGAGCTTTTTGGAAAAACAGGTTTTAATGATGGGCAAAAAATTGCTTGGATTGTAGGTTTTGTGTATTTAAAAGATGAAAATAAATATAAGGCTTTCGCGCTAAATTTAGATATTGATAAATTTGAAGATTTATATAAAAGAGAAAAAATTTTAGAAAAATATTTAGATGAACTTGTAAAAAAAGTTAAAAATGATGGCTAG</t>
  </si>
  <si>
    <t>betaL-g1046a_OXA-61</t>
  </si>
  <si>
    <t>TEM-125</t>
  </si>
  <si>
    <t>AY628176</t>
  </si>
  <si>
    <t>ATGAGTATTCAACATTTCCGTGTCGCCCTTATTCCCTTTCTTGCGGCATTTTGCCTTCCTGTTTTTGCTCACCCAGAAACGCTGGTGAAAGTAAAAGATGCTGAAGATCAGTTGGGTGCACGAGTGGGTTACATCGAGCTGGATCTCAACAGCGGTAAGATCCTTGAGAGTTTTCGCCCCGAAGAACGTTTTCCAATGCTAAGCACTTTTAAAGTTCTGCTATGTGGTGCGGTATTATCCCGTGTTGACGCCGGGCAAGAACAACTCGGTCGCCGCATACACTATTCTCAGAATGACTTGGTTGAGTACTCACCAGTCACAGAAAAGCATCTTACGGATGGCATGACAGTAAGAGAATTATGCAGTGCTGCCATAACCATGAGTGATAACACTGCGGCCAACTTACTTCTGACAACGATCGGAGGACCGAAGGAGCTAACCGCTTTTTTGCACAACATGGGGGATCATGTAACCCGCCTTGATAGTC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t>
  </si>
  <si>
    <t>betaL-g1333a_TEM-125</t>
  </si>
  <si>
    <t>CMY-8b</t>
  </si>
  <si>
    <t>DQ094251</t>
  </si>
  <si>
    <t>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t>
  </si>
  <si>
    <t>betaL-g0349a_CMY-8b</t>
  </si>
  <si>
    <t>OXA-94</t>
  </si>
  <si>
    <t>DQ519088</t>
  </si>
  <si>
    <t>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t>
  </si>
  <si>
    <t>betaL-g1080a_OXA-94</t>
  </si>
  <si>
    <t>OXA-136</t>
  </si>
  <si>
    <t>EU086830</t>
  </si>
  <si>
    <t>ATGTCTAAAAAAAATTTTATATTAATATTTATTTTTGTTATTTTAATATCTTGTAAAAATACAGAAAAAATATCAAATGAAACTACATTAATAGATAATATATTTACTAATAGCAATGCTGAAGGAACATTAGTTATATATAATTTAAATGATGATAAATATATAATTCATAATAAAGAAAGAGCTGAACAAAGATTTTATCCAGCATCAACATTTAAAATATATAATAGTTTAATAGGCTTAAATGAAAAAGCAGTTAAAGATGTAGATGAAGTATTTTATAAATATAATGGCGAAAAAGTTTTTCTTGAATCTTGGGCTAAGGACTCTAATTTAAGATATGCAATTAAAAATTCGCAAGTACCGGCATATAAAGAATTAGCAAGAAGAATAGGTCTTAAAAAGATGAAAGAGAATATAGAAAAACTAGATTTTGGTAATAAAAGTATAGGTGATAGTGTAGATACTTTTTGGCTTGAAGGACCTTTGGAAATAAGTGCGATGGAGCAAGTTAAATTATTAACTAAATTAGCTCAAAATGAATTACCGTATCCTATAGAAATACAAAAAGCTGTTTCTGATATTACTATACTAGAGCAAACTTACAATTATACGCTTCATGGAAAAACTGGATTAGCTGATTCTAAAAACATGACAACTGAGCCTATTGGTTGGTTCGTAGGCTGGCTTGAAGAAAATGATAATATATATGTCTTTGCTTTAAATATTGATAATATCAATTCAGATGACCTTGCAAAAAGGATAAATATAGTAAAAGAAAGTTTAAAAGCATTAAATTTATTAAAATAA</t>
  </si>
  <si>
    <t>betaL-g0795a_OXA-136</t>
  </si>
  <si>
    <t>OXA-137</t>
  </si>
  <si>
    <t>EU086834</t>
  </si>
  <si>
    <t>ATGTCTAAAAAAAATTTTATATTAATATTTATTTTTGTTATTTTAACATCTTGTAAAAATACAGAAAAAATATCAAATGAAACTACATTAATAGATAATATATTTACTAATAGCAATGCTGAAGGAACATTAGTTATATATAATTTAAATGATGATAAATATATAATTCATAATAAAGAAAGAGCTGAACAAAGATTTTATCCAGCATCAACATTTAAAATATATAATAGTTTAATAGGCTTAAATGAAAAAGCAGTTAAAGATGTAGATGAAGTATTTTATAAATATAATGGCGAAAAAGTTTTTCTTGAATCTTGGGCTAAGGACTCTAATTTAAGATATGCAATTAAAAATTCGCAAGTACCGGCATATAAAGAATTAGCAAGAAGAATAGGTCTTAAAAAGATGAAAGAGAATATAGAAAAACTAGATTTTGGTAATAAAAGTATAGGTGATAGTGTAGATACTTTTTGGCTTGAAGGACCTTTGGAAATAAGTGCGATGGAGCAAATTAAATTATTAACTAAATTAGCTCAAAATGAATTACCGTATCCTATAGAAATACAAAAAGCTGTTTCTGATATTACTATACTAGAGCAAACTTACAATTATACGCTTCATGGAAAAACTGGATTAGCTGATTCTAAAAACATGACAACTGAGCCTATTGGTTGGTTCGTAGGCTGGCTTGAAGAAAATGATAATATATATGTCTTTGCTTTAAATATTGATAATATAAATTCAGATGACCTTGCAAAAAGGATAAATATAGTAAAAGAAAGTTTAAAAGCATTAAATTTATTAAAATAA</t>
  </si>
  <si>
    <t>betaL-g0796a_OXA-137</t>
  </si>
  <si>
    <t>aadA6_aadA10_b</t>
  </si>
  <si>
    <t>ATGACTGAGCATGACCTTGCGATGCTCTATGAGTGGCTAAATCGATCTCATATT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</si>
  <si>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amino-g0111a_aadA6_aadA10_b</t>
  </si>
  <si>
    <t>TEM-167</t>
  </si>
  <si>
    <t>FJ360884</t>
  </si>
  <si>
    <t>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TCCTTCCGGCTGGCTGGTTTATTGCTGATAAATCTGGAGCCAGTGAGCGTGGATCTCGCGGTATCATTGCAGCACTGGGGCCAGATGGTAAGCCCTCCCGTATCGTAGTTATCTACATGACGGGGAGTCAGGCAACTATGGATGAACGAAATAGACAGATCGCTGAGATAGGTGCCTCACTGATTAAGCATTGGTAA</t>
  </si>
  <si>
    <t>betaL-g1377a_TEM-167</t>
  </si>
  <si>
    <t>OXY-2-10</t>
  </si>
  <si>
    <t>FJ785626</t>
  </si>
  <si>
    <t>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GATGCGCTGGGCGAACAGCAACGCGCCCAGTTAGTCACCTGGCTGAAAGGCAATACCACCGGCGGGCAAAGCATTCGCGCGGGCCTGCCTGAAAGCTGGGTGGTCGGCGATAAAACCGGTGCCGGAGATTACGGCACCACCAATGATATTGCGGTTATCTGGCCGGAAAATCACGCTCCGCTGGTATTAGTCACCTACTTTACCCAGCCGCAGCAGGATGCGAAAAACCGCAAAGAGGTGTTAGCCGCAGCGACAAAAATCGTGACCGAAGGGCTTTAA</t>
  </si>
  <si>
    <t>betaL-g1094a_OXY-2-10</t>
  </si>
  <si>
    <t>IND-10</t>
  </si>
  <si>
    <t>GU206353</t>
  </si>
  <si>
    <t>ATGAAAAAAAGCATTCAATTTTTTATTGTTTCCATGTTGTTGAGCCCTTTTGCCAATGCACAGGTAAAAGATTTTGTAATTGAGCCACCTATTAAATCCAATCTATATATTTACAAGACTTTTGGAGTATTCGGAGGTAAAGAATATTCTGCCAATGCAGCCTATCTTAAGACTAAAAAAGGTGTAATTCTGTTTGATGTACCCTGGGAAAAAGTACAGTATCAAAGCCTGATGGATACCATCAAAAAACGTCATAACTTACCGGTAATTGCCGTATTTGCTACGCATTCCCATGATGACCGTGCAGGAGACTTAAGCTTTTTCAATAATAAAGGCATTAAGAAGTATGCTACCCTGAAAACCAATGAGTTTCTGAAGAAAGATGGAAAAGCAACATCCACAGAGATCATCCAAACCGGAAAACCTTATCACATTGGCGGAGAAGAATTTGTGGTCGATTTTCTTGGTGAAGGACATACTGCTGATAATGTAGTGGTATGGTTTCCAAAATATAATGTTTTGGATGGCGGATGTCTTGTAAAAAGTAATTCTGCTACTGACTTAGGATACATTAAAGAAGCCAATGTAGAACAATGGCCCAAGACGATGAATAAATTAAAAACCAAATATTCAAAAGCCACATTAATTATTCCCGGGCATGATGAATGGAAAGGGGGTGGACATGTTGAACACACTTTAGAGCTTTTGAACAAAAAATAA</t>
  </si>
  <si>
    <t>betaL-g0620a_IND-10</t>
  </si>
  <si>
    <t>rmtB</t>
  </si>
  <si>
    <t>HG003695</t>
  </si>
  <si>
    <t>ATGAACATCAACGATGCCCTCACCTCCATCCTGGCCTCAAAAAAATACCGCGCCCTTTGCCCGGATACCGTGCGGCGCATCCTGACTGAGGAATGGGGGCGGCATAAATCCCCCAAACAGACCGTAGAGGCTGCACGCACCCGGCTGCATGGAATTTGCGGGGCATATGTCACCCCGGAATCGCTCAAGGCTGCTGCCGCCGCGCTTTCTGCGGGCGATGTAAAAAAGGCATTGTCGCTGCATGCCTCCACCAAGGAGCGACTGGCCGAGCTGGATACCCTGTACGATTTTATCTTTTCAGCCGAAACTCCCCGCCGCGTGCTGGATATCGCCTGCGGTCTTAACCCCTTGGCGCTATACGAGCGCGGCATTGCATCCGTGTGGGGCTGTGATATCCACCAGGGATTGGGGGATGTCATCACCCCCTTTGCTAGGGAAAAAGATTGGGATTTTACCTTTGCCCTGCAGGATGTGCTGTGTGCGCCGCCCGCCGAAGCCGGCGACCTGGCGCTGATTTTTAAGCTTTTGCCCCTGCTGGAGCGGGAGCAGGCCGGTTCTGCCATGGCACTTTTACAATCCCTCAATACCCCGCGCATGGCTGTCAGCTTTCCCACGCGTAGTTTAGGCGGGCGTGGAAAAGGCATGGAGGCGAACTACGCCGCATGGTTCGAGGGCGGCTTGCCCGCCGAGTTTGAGATTGAGGATAAAAAGACCATCGGAACAGAACTTATATACTTGATAAAAAAGAATGGATAA</t>
  </si>
  <si>
    <t>amino-g0167a_rmtB</t>
  </si>
  <si>
    <t>DHA-5</t>
  </si>
  <si>
    <t>JF273491</t>
  </si>
  <si>
    <t>ATGAAAAAATCGTTATCTGCAACACTGATTTCCGCTCTGCTGGCGTTTTCCGCCCCGGGGTTTTCTGCCGCTGATAATGTCGCGGCGGTGGTGGACAGCACCATTAAACCGCTGATGGCACAGCAGGACATTCCCGGGATGGCGGTTGCCGTCTCTGTAAAGGGCAGGCCCTATTATTTCAATTACGGTTTTGCCGATGTTCAGGCAAAACAGCCGGTCACTGAAAATACACTATTTGAGCTCGGATCTGTAAGTAAAACTTTCACAGGTGTGCTGGGTGCGGTTTCTGTGGCGAAAAAAGAGATGGCGCTGAATGATCCGGCGGCAAAATACCAGCCGGAGCTGGCTCTGCCGCAGTGGAAGGGGATCACATTGCTGGATCTGGCTACCTATACCGCAGGCGGACTGCCGTTACAGGTGCCGGATGCGGTAAAAAGCCGTGCGGATCTGCTGCACTTCTATCAGCAGTGGCAGCCGTCCCGGAAACCGGGCGATATGCGTCTGTATGCAAACAGCAGC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TTACTATAAAACCGCCGCGATTAATCAGGGGCTGGGCTGGGAAATGTATGACTGGCCGCAGCAGAAAGATATGATCATTAACGGCGTGACCAACGAGGTCGCATTGCAGCCGCACCCGGTAACAGACAACCAGGTTCAGCCGTATAACCGTGCTTCCTGGGTGCATAAAACGGGGGCAACAACTGGTTTCGGCGCCTATGTGGCCTTTATTCCGGAAAAACAGGTGGCGATTGTGATTCTGGCGAATAAAAACTACCCGAATACCGAAAGAGTCAAAGCTGCACAGGCTATTTTGAGTGCACTGGAATAA</t>
  </si>
  <si>
    <t>betaL-g0495a_DHA-5</t>
  </si>
  <si>
    <t>CTX-M-107</t>
  </si>
  <si>
    <t>JF274244</t>
  </si>
  <si>
    <t>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GAACCGGCAGCGGTGGCTATGGCACCACCAACGATATCGCGGTGATCTGGCCAAAAGATCGTGCGCCGCTGATTCTGGTCACTTACTTCACCCAGCCTCAACCTAAGGCAGAAAGCCGTCGCGATGTATTAGCGTCGGCGGCTAAAATCGTCACCAA</t>
  </si>
  <si>
    <t>betaL-g0370a_CTX-M-107</t>
  </si>
  <si>
    <t>CTX-M-109</t>
  </si>
  <si>
    <t>JF274248</t>
  </si>
  <si>
    <t>GTTAAAAAATCACTGCGTCAGTTCACGCTGATGGCGACGGCAACCGTCACGCTGTTGTTAGGAAGTGTGCCGCTGTATGCGCAAACGGCGGACGTACAGCAAAAACTTGCCGAATTAGAGCGGCAGTCGGGAGGCAGACTGGGTGTGGCATTGATTAACACAGCAGATAATTCGCG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A</t>
  </si>
  <si>
    <t>betaL-g0372a_CTX-M-109</t>
  </si>
  <si>
    <t>SHV-157</t>
  </si>
  <si>
    <t>JX121124</t>
  </si>
  <si>
    <t>ATGCGTTATATTCGCCTGTGTATTATCTCCCTGTTAGCCACCCTGCCGCTGGCGGTACACGCCAGCCCGCAGCCGCTTGAGCAAATTAAACAAAGCGAAAGCCAGCTGTCGGGCCGCGTAGGCATGATAGAAATGGATCTGGCCAGCGGCCGCACGCTGACCGCCTGGCGCGCCGATGAACGCTTTCCCATGATGAGCACCTTTAAAGTAA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AGCGCTGATCGAGCACTGGCAACGCTAA</t>
  </si>
  <si>
    <t>betaL-g1191a_SHV-157</t>
  </si>
  <si>
    <t>LEN-1</t>
  </si>
  <si>
    <t>X04515</t>
  </si>
  <si>
    <t>ATGCGTTATGTTCGCCTGTGTGTTATCTCCCTGTTAGCCACCCTGCCACTGGTGGTATACGCCGGTCCACAGCCGCTTGAGCAGATTAAACAAAGCGAAAGCCAGCTGTCGGGCCGCGTGGGGATGGTGGAAATGGATCTGGCCAA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CAGCGCTGA</t>
  </si>
  <si>
    <t>betaL-g0661a_LEN-1</t>
  </si>
  <si>
    <t>OXY-2-4</t>
  </si>
  <si>
    <t>Y17714</t>
  </si>
  <si>
    <t>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AGTGTTAGCCGCAGCGGCAAAAATCGTGACCGAAGGGCTTTAA</t>
  </si>
  <si>
    <t>betaL-g1097a_OXY-2-4</t>
  </si>
  <si>
    <t>aad(6)_a</t>
  </si>
  <si>
    <t>aad6_a</t>
  </si>
  <si>
    <t>NC_008445</t>
  </si>
  <si>
    <t>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t>
  </si>
  <si>
    <t>amino-g0085a_aad6_a</t>
  </si>
  <si>
    <t>g1978</t>
  </si>
  <si>
    <t>aac3-IId</t>
  </si>
  <si>
    <t>aac3_prime-IId</t>
  </si>
  <si>
    <t>ATGCATACGCGGAAGGCAATAACGGAGGCGCTTCAAAAACTCGGAGTCCAAACCGGTGACCTCTTGATGGTGCATGCCTCACTTAAAGCGATTGGTCCGGTCGAAGGAGGAGCGGAGACGGTCGTTGCCGCGTTACGCTCCGCGGTTGGGCCGACTGGCACTGTGATGGGATACGCGTCGTGGGACCGATCACCCTACGAGGAGACTCTGAATGGCGCTCGGCTGGATGACGAAGCCCGCCGTACCTGGCTGCCGTTCGATCCCGCAACAGCCGGGACTTACCGTGGGTTCGGCCTGCTGAATCAATTTCTGGTTCAAGCCCCCGGCGCGCGGCGCAGCGCGCACCCCGATGCATCGATGGTCGCGGTTGGTCCGCTGGCTGAAACGCTGACGGAGCCTCACGAACTCGGTCACGCCTTGGGGGAAGGATCGCCCGTCGAGCGGTTCGTTCGCCTTGGCGGGAAGGCCCTGCTGTTGGGTGCGCCGCTAAACTCCGTTACCGCATTGCACTACGCCGAGGCGGTTGCCGATATCCCCAACAAACGGTGGGTGACGTATGAGATGCCGATGCTTGGAAGAGACGGTGAAGTCGCCTGGAAAACGGCATCGGATTACGATTCAAACGGCATTCTCGATTGCTTTGCTATCGAAGGAAAGCCGGATGCGGTTGAAACTATAGCAAATGCTTACGTGAAGCTCGGTCGCCATCGAGAAGGTGTCGTGGGCTTTGCTCAGTGCTACCTGTTCGACGCGCAGGACATCGTGACGTTCGGCGTCACCTATCTTGAGAAGCATTTCGGAACCACTCCGATCGTGCCTCCGCACGAGGCCGTCGAGCGCTCTTGCGAGCCTTCAGGTTAG</t>
  </si>
  <si>
    <t>amino-g1978_aac3-IId</t>
  </si>
  <si>
    <t>225 new genes (not found in old database)</t>
  </si>
  <si>
    <t>g1979</t>
  </si>
  <si>
    <t>ACC-5</t>
  </si>
  <si>
    <t>HE819401</t>
  </si>
  <si>
    <t>ATGCAGAACACATTGAAGCTGTTATCCGTGATTACCTGTCTGGCAGCAACTGCCCAAGGTGCTCTGGCTGCTAATATCGATGAGAGCAAAATTAAAGACACCGTTGATGACCTGATCCAGCCGCTGATGCAGAAGAATAATATTCCCGGTATGTCGGTCGCAGTGACCGTCAACGGTAAAAACTACATTTATAACTATGGGTTAGCGGCAAAACAGCCTCAGCAGCCGGTTACGGAAAATACGTTATTTGAAGTGGGTTCGCTGAGTAAAACGTTTGCTGCCACCTTGGCGTCCTATGCGCAGT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TGAATATGGAGATTTTGGGTAACGAAGCTTATGGTATCAAAACCACCTCCAGTGACTTGTTACGCTACGTGCAAGCCAATATGGGGCAGTTAAAGCTTGATGCTAATGCCAAGATGCAACAGGCTCTGACTGCCACCCACACCGGCTATTTCAAATCGGGTGAGATTACTCAGGATCTGATGTGGGAGCAGCTGCCATATCCGGTTTCTCTGCCGAATTTGCTCACCGGTAACGATATGGCGATGACGAAAAGCGTGGCTACGCCGATTGTTCCCCCGTTACCGCCACAGGAAAATGTGTGGATTAATAAGACCGGATCAACTAACGGCTTCGGTGCCTATATTGCGTTTGTTCCTGCTAAGAAGATGGGGATCGTGATGCTGGCTAACAAAAACTACTCAATCGATCAGCGAGTGACGGTGGCGTATAAAATCCTGAGCTCATTGGAAGGGAATAAGTAG</t>
  </si>
  <si>
    <t>betaL-g1979_ACC-5</t>
  </si>
  <si>
    <t>g1980</t>
  </si>
  <si>
    <t>ACT-13</t>
  </si>
  <si>
    <t>HE819402</t>
  </si>
  <si>
    <t>ATGATGATGACTAAATCCCTTTGCTGCGCCCTGCTGCTCAGCACCTCCTGCTCGGTATTGGCTGCACCGATGTCAGAAAAACAGCTGGCTGAGGTGGTGGAACGTACCGTTACGCCGCTGATGAAAGCGCAGGCCATTCCGGGTATGGCAGTGGCGGTGATTTATCAGGGTCAGCCGCACTACTTTACCTTCGGTAAAGCCGATGTTGCGGCGAACAAACCTGTCACCCCACAAACCTTATTCGAGCTGGGTTCTATAAGTAAAACCTTCACCGGCGTACTCGGCGGCGATGCCATTGCTCGGGGTGAAATATCGCTGGGCGATCCGGTGACCAAATACTGGCCTGAGCTGACAGGCAAGCAGTGGCAGGGGATCCGCATGCTGGATCTGGCAACCTATACCGCAGGAGGTCTGCCGTTACAGGTACCGGATGAGGTCACGGATAACGCCTCTCTGCTGCGCTTTTATCAAAACTGGCAGCCGCAGTGGAAGCCGGGCACCACGCGTCTTTACGCCAACGCCAGCATCGGTCTTTTTGGCGCGCTGGCGGTCAAACCTTCCGGCATGAGCTATGAGCAGGCCATAACGACGCGGGTCTTTAAGCCGCTCAAGCTGGACCATACCTGGATTAACGTTCCGAAAGCGGAAGAGGCGCATTACGCCTGGGGATACCGCGACGGTAAGGCGGTACACGTTTCGCCAGGAATGCTGGACGCTGAAGCCTATGGCGTAAAAACCAACGTGAAGGATATGGCAAGCTGGGTGATGGTCAACATGAAGCCGGACTCGCTTGAGGAAAGTTCACTCAGGAAAGGCCTTACCCTGGCGCAGTCTCGCTACTGGCGCGTGGGTGCCATGTATCAGGGGTTGGGCTGGGAAATGCTTAACTGGCCGGTCGATGCAAAAACCGTGGTTGAAGGTAGCGACAATAAGGTGGCGCTGGCACCGCTGCCTGCGAGAGAAGTGAATCCACCGGCGCCCCCGGTCAACGCATCCTGGGTCCATAAAACCGGCTCTACCGGCGGGTTTGGCAGCTACGTGGCATTTATTCCTGAAAAGCAGCTCGGCATTGTGATGCTGGCGAATAAAAGCTATCCGAACCCGGCACGCGTTGAGGCGGCATACCGTATTTTGAGCGCGCTGTAG</t>
  </si>
  <si>
    <t>betaL-g1980_ACT-13</t>
  </si>
  <si>
    <t>g1981</t>
  </si>
  <si>
    <t>ACT-17</t>
  </si>
  <si>
    <t>KF992026</t>
  </si>
  <si>
    <t>ATGATGAAAAAATCCCTTTGCTGCGCCCTGCTGCTCGGCATC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TGGTAAAGCGGTGCGTGTTTCGCCGGGTATGCTAGATGCACAAGCCTATGGCGTGAAAACCAACGTGCAGGATATGGCGAACTGGGTCATGGCAAACATGGCGCCGGAGAACGTTGCTGATGCCTCACTTAAGCAGGGCATCGCGCTGGCGCAGTCGCGCTACTGGCGTATCGGGTCAATGTATCAGGGTCTGGGCTGGGAGATGCTCAACTGGCCCGTGGAGGCCAACACGGTGGTCGAGGGCAGCGACAGTAAGGTAGCGCTGGCGCCGTTGCCCGTGGCAGAAGTGAATCCACCGGCTCCCCCGGTCAAAGCGTCCTGGGTCCATAAAACGGGCTCTACTGGCGGGTTTGGCAGCTACGTGGCCTTTATTCCTGAAAAGCAGATCGGTATTGTGATGCTCGCGAATACAAGCTATCCGAACCCGGCACGCGTTGAGGCGGCATACCATATCCTCGAGGCGCTACAGTAA</t>
  </si>
  <si>
    <t>betaL-g1981_ACT-17</t>
  </si>
  <si>
    <t>g1982</t>
  </si>
  <si>
    <t>ACT-18</t>
  </si>
  <si>
    <t>KF992028</t>
  </si>
  <si>
    <t>ATGATGAAAAAATCTCTTTGCTGCGCCCTGCTGCTCGGCATCTCTTGCTCTGCTCTCGCCGCGCCAGTGTCAGAAAAACAGCTGGCGGAGGTGGTCGCGAATACGATTACCCCGCTGATGAAAGCCCAGTCGATTCCAGGCATGGCGGTGGCCGTTATTTATCAGGGTAAACCGCACTATTATACGTTTGGCAAAGCCGATATCGCGGCTAATAAACCCGTTACGCCTCAGACTCTGTTCGAGCTGGGCTCTATAAGTAAAACCTTCACCGGGGTTTTAGGT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GGTTGCTGATGCCTCACTTAAGCAGGGCATCG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ATATCCTCGACGCGCTACAGTAA</t>
  </si>
  <si>
    <t>betaL-g1982_ACT-18</t>
  </si>
  <si>
    <t>g1983</t>
  </si>
  <si>
    <t>ACT-19</t>
  </si>
  <si>
    <t>KF992029</t>
  </si>
  <si>
    <t>ATGATGAAAAAATCCTTTTGCTGCGCCCTGCTGCTCGCCATCTCTGGCTCTGCTCTCGCCGCGCCAGTGTCAGAAAAACAGCTGGCGGAGGTGGTCGCGAATACGGTTACCCCGCTGATGAAAACCCAGGCTATTCCAGGCATGGCGGTGGCCGTTATCTATCAGGGAAAACCGCACTATTACACGTTTGGCGAAGCCGATATTGCGGCCAAAAAACCTGTTACGCCACAGACCCTGTTCGAGCTGGGTTCTATAAGTAAAACCTTCACCGGCGTTTTAGGTGGGGATGCCATTGCTCGCGGTGAAATTTCCCTGGACGATCCGGTGACCAAATTCTGGCCTGAACTGACGGGCAAGCAGTGGCAGGGTATTCGTATGCTGGATCTCGCAACCTACACCGCGGGCGGCCTGCCGCTACAGGTACCGGAAGAGGTCACGGATAACGCCTCCCTGCTGCGCTTTTATCAACACTGGCAACCGCAGTGGAAGCCTGGCACAACGCGTCTTTACGCCAATGCCAGCATCGGACTTTTTGGCGCGCTGGCGGTCAAACCTTCCGGCATGCGCTATGAGCAGGCCATGACGAAGCGGGTCTTCAAGCCGCTCAGGCTGAACCATACCTGGATTAACGTTCCGAAAGCGGAAGCGGCGCATTACGCCTGGGGTTATCGTGACGGTAAAGCGGTCCACATTTCACCGGGTATGCTGGACGCAGAGGCCTATGGCGTGAAAACTAACGTGCAGGATATGGCGAACTGGGTGATGGCGAACATGGCGCCGGAGAACATTGCTGATGCCTCACTCAAGCAGGGCATCGCGCTGGCGCAGTCGCGCTACTGGCGCATCGGGTCAATGTATCAGGGCCTGGGCTGGGAAATGCTCAACTGGCCCGTGGAGGCCAAAATGGTGATCGAGGGCAGCGACAATAAGGTGGCACTGGCGCCGTTGCCCGTGGCAGAAGTGAATCCACCGGCTCCCCCGGTCAAAGCGTCCTGGGTCCATAAAACAGGCTCTACTGGCGGGTTTGGCAGCTACGTGGCATTTATTCCTGAAAAGCAGATCGGTATTGTGATGCTCGCGAATAAAAGCTATCCGAATCCGGCACGCGTTGAGGCGGCATACCATATCCTCGACGCACTACAGTAA</t>
  </si>
  <si>
    <t>betaL-g1983_ACT-19</t>
  </si>
  <si>
    <t>g1984</t>
  </si>
  <si>
    <t>ACT-20</t>
  </si>
  <si>
    <t>KF526117</t>
  </si>
  <si>
    <t>ATGATGAAAAAATCCCTTTGCTGCGCCCTGCTGCTGGGCCTCTCTTGCTCTGCTCTCGCCGCGCCAGTATCAGAAAAACAGCTGGCGGAGGTGGTCGCGAATACGGTTACCCCGCTGATGAAAGCCCAGTCTGTTCCAGGCATGGCGGTGGCCGTTATTTATCAGGGAAAATCGCACTATTACACGTTCGGTAAAGCCGATGTT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CGGCGGGTTTGGCAGCTACGTGGCCTTTATTCCTGAAAAGCAGATCGGTATTGTGATGCTCGCGAATAAAAGCTATCCGAACCCGGCACGCGTTGAGGCGGCATACCATATCCTCGAGGCGCTACAGTAA</t>
  </si>
  <si>
    <t>betaL-g1984_ACT-20</t>
  </si>
  <si>
    <t>g1985</t>
  </si>
  <si>
    <t>ACT-21</t>
  </si>
  <si>
    <t>KF526118</t>
  </si>
  <si>
    <t>ATGATGAAAAAATCTCTTTGCTGCGCCCTGCTGCTCGGCATCTCTTGCTCTGCTCTCGCCGCGCCAGTGTCAGAAAAACAGCTGGCGGAGGTGGTCGCGAATACGGTTACCCCGCTGATGAAAGCCCAGTCGATTCCAGGCATGGCGGTGGCCGTTATTTATCAGGGTAAACCGCACTATTACACGTTCGGTAAAGCCGATGTT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CCCTTTGAGCAGGCCATGACGACGCGGGTCCTTAAGCCGCTCAAGCTGGACCATACCTGGATTAACGTTCCGAAAGCGGAAGAGGCGCATTACGCCTGGGGATATCGTGACGGTAAAGCGGTGCGCGTTTCGCCGGGAATGCTGGATGCACAAGCCTATGGCATGAAAACCAACGTGCAGGATATGGCGAACTGGGTCATGGCAAATATGGCGCCGGAGAAC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CTATCCTCGACGCGCTACAGTAA</t>
  </si>
  <si>
    <t>betaL-g1985_ACT-21</t>
  </si>
  <si>
    <t>g1986</t>
  </si>
  <si>
    <t>ACT-22</t>
  </si>
  <si>
    <t>KF992027</t>
  </si>
  <si>
    <t>ATGATGAAAAAATCCCTGTGCTGCGCCCTGCTGCTCAGCACCTCCTGCGCTGCATTAGCCGCACCTATGTCAGAAACACAGCTGGCGAAGGTCGTGGCACGTACCGTTACGCCCCTGATGAAAGCGCAGTCTATTCCGGGTATGGCGGTCGCCGTGATCTATCAGGGCCAGCCGCACTACTTCACCTTCGGCAAGGCCGATGTCGCAGCGAACACACCCGTCACTGCACAAACGCTGTTTGAGCTGGGCTCAATCAGCAAAACCTTCACCGGCGTTCTGGGTGGCGATGCTATTGCTCGCGGTGAAATTTCGCTGAGCGATCCGGTGACCAAATACTGGCCTGAGCTGACCGGCAAACAGTGGCAGGGCGTTCGCATGCTGGACCTGGCAACCTATACTGCCGGTGGCCTGCCGTTACAGGTGCCCGATGAGGTTACCGATAATGCCTCGCTGCTGCGTTTTTACCAGTCCTGGCAACCACAGTGGGCGCCAGGCACCACGCGTCTTTATGCGAATGCCAGCATCGGTCTGTTTGGGGCTCTGGCGGTGAAACCTTCTGGCATGCGCTTTGAGCAGGCGATGACAGAGCGGGTCCTGAAGCCGCTTAACCTGAACCATACGTGGATTAACGTTCCGAAGGCAGAAGAACAGCATTACGCCTGGGGTTATCGTGACGGTAAAGCGGTTCACGTTTCGCCGGGCATGCTCGATGCCGAAGCGTATGGCGTGAAAACCAACGTGAAGGATATGGCGAGCTGGGTAGTGGCTAACATGGCCCCCGATGGCGTACAGGATGCCTCACTGAAGCAGGGCATGGCGCTTGCACAGTCTCGCTACTGGCGCACAGGCTCGATGTACCAGGGCCTGGGCTGGGAGATGCTCAACTGGCCGGTAGAAGCCAAAACCGTGGTGGAGGGCAGCGACAACAAAGTAGCGCTTGCGCCGTTGCCCGTGGCAGAAGTGAACCCTCCTGCTCCACCGGTAAAAGCGTCATGGGTACATAAAACAGGCTCGACGGGCGGATTTGGCAGCTACGTGGCATTTATCCCTGAGAAGAAACTCGGCATTGTTATGCTGGCGAACAAGAGCTACCCGAACCCGGCGCGCGTGGAAGCGGCATACCGTATTCTGAGCGCTCTGCAGTAA</t>
  </si>
  <si>
    <t>betaL-g1986_ACT-22</t>
  </si>
  <si>
    <t>g1987</t>
  </si>
  <si>
    <t>ACT-23</t>
  </si>
  <si>
    <t>KF515536</t>
  </si>
  <si>
    <t>ATGATGAAAAAATCTCTTTGCTGCGCCCTGCTGCTCGGCATCTCTTGCTCTGCTCTCGCCGCGCCAGTGTCAGAAAAACAGCTGGCGGAGGTGGTCGCGAATACGGTTACCCCGCTGATGAAAGCCCAGTCGATTCCAGGCATGGCGGTGGCCGTTATTTATCAGGGTAAACCGCACTATTACACGTTTGGCAAAGCCGATATCGCGGCCAGCAAACCCGTTACGCCTCAGACTCTGTTCGAGCTGGGTTCTATAAGTAAAACCTTCACCGGGGTTTTAGGAGGGGATGCCATTGCTCGCGGTGAAATTTCGCTGGACGATCCGGTGACCAGATACTGGCCACAGCTA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TGCCGGAGAAG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ATATCCTCGACGCGCTACAGTAA</t>
  </si>
  <si>
    <t>betaL-g1987_ACT-23</t>
  </si>
  <si>
    <t>g1988</t>
  </si>
  <si>
    <t>ACT-24</t>
  </si>
  <si>
    <t>KJ207207</t>
  </si>
  <si>
    <t>ATGATGAAAAAATCTCTTTGCTGCGCCCTGCTGCTCGGCATCTCTTGCTCTGCTCTCGCCGCGCCAGTGTCAGAAAAACAGCTGGCGGAGGTGGTCGCGAATACGATTACCCCGCTGATGAAAGCCCAGTCGATTCCAGGCATGGCGGTGGCCGTTATTTATCAGGGTAAACCGCACTATTATACGTTTGGCAAAGCCGATATC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CGTTGCTGATGCCTCACTTAAGCAGGGCATCTCGCTGGCGCAGTCGCGCTACTGGCGTATCGGGTCAATGTATCAGGGTCTGGGCTGGGAGATGCTCAACTGGCCCGTGGAGGCCAACACGGTGATCGACGGCAGCGACAGTAAGGTGGCGCTGGCACCGCTGCCCGTGGCAGAAGTGAATCCACCGGCTCCCCCGGTCAAAGCGTCCTGGGTCCATAAAACGGGCTCTACTGGCGGGTTTGGCAGCTACGTGGCCTTTATTCCTGAAAAGCAGATCGGTATTGTGATGCTCGCGAATAAAAGCTATCCGAACCCGGCACGCGTTGAGGCGGCATACCATATCCTCGACGCGCTACAGTAA</t>
  </si>
  <si>
    <t>betaL-g1988_ACT-24</t>
  </si>
  <si>
    <t>g1989</t>
  </si>
  <si>
    <t>ACT-25</t>
  </si>
  <si>
    <t>KJ207208</t>
  </si>
  <si>
    <t>ATGATGAAAAAATCC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AGGCAAGCAGTGGCAGGGTATTCGTATGCTGGATCTCGCCACCTACACCGCTGGCGGCCTGCCGCTACAGGTACCGGATGAGGTCACGGATAACGCCTCCCTGCTGCGCTTTTATCAAAACTGGCAGCCGCAGTGGAAGCCTGGCACAACGCGTCTTTACGCCAACGCCAGCATCGGTCTTTTTGGC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ATTACCCGTGGCAGAAGTGAATCCACCGGCTCCCCCGGTCAAAGCGTCCTGGGTCCATAAAACGGGTTCTACTGGCGGATTTGGCAGCTACGTGGCCTTTATTCCTGAAAAGCAGATCGGTATTGTGATGCTCGCGAATAAAAGCTATCCGAACCCGGCACGCGTTGAGGCGGCATACCATATCCTCAAGGCGCTTCAGTAA</t>
  </si>
  <si>
    <t>betaL-g1989_ACT-25</t>
  </si>
  <si>
    <t>g1990</t>
  </si>
  <si>
    <t>ACT-27</t>
  </si>
  <si>
    <t>KJ207209</t>
  </si>
  <si>
    <t>ATGATGAAAAAATCCCTTTGCTGCGCCCTGCTGCTCGGCATCTCTTGCTCTGCTCTCGCCG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G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CATATCCTCGAGGCGCTACAGTAA</t>
  </si>
  <si>
    <t>betaL-g1990_ACT-27</t>
  </si>
  <si>
    <t>g1991</t>
  </si>
  <si>
    <t>ACT-28</t>
  </si>
  <si>
    <t>KJ207206</t>
  </si>
  <si>
    <t>ATGAAGACAAAATCCCTTTGCTGTGCCCTGCTGCTCAGCACCTCCTGCTCTGTTCTCGCCGCGCCGATGTCAGAGAAACAGCTGTCTGACGTGGTGGAACGTACCGTTACCCCCCTGATGAAAGCGCAAGCCATTCCGGGCATGGCGGTAGCGGTGATTTATCAGGGTCAGCCGCACTACTTTACCTTCGGAAAGGCCGATGTTGCGGCGAACAAACCTGTCACCCCGCAAACCCTGTTTGAGCTGGGCTCTATAAGTAAAACCTTCACCGGCGTATTAGGTGGCGATGCGATTGCGCGCGGAGAAATATCGCTGGGCGACCCCGTGACAAAGTACTGGCCCGAGCTAACAGGCAAGCAGTGGCAGGGTATTCGCATGTTGGATCTGGCGACCTACACCGCGGGTGGCCTGCCGCTACAGGTGCCGGATGAGGTCACGGATAACGCCTCCCTGCTGCGTTTCTATCAACACTGGCAACCGCAGTGGAAACCAGGCGCAACGCGTCTTTATGCGAACGCCAGCATCGGGCTTTTTGGCGCCCTCGCGGTTAAACCCTCCGGCATGAGCTTTGAACAGGCCATGACGAAGCGGGTCTTCAAGCCACTCAAACTGGACCATACATGGATTAACGTTCCGAAAGAAGAAGAGGCGCATTACGCCTGGGGATACCGTGATGGTAAAGCAATCCACGTTTCACCGGGAATGCTGGATGCCGAAGCGTATGGTGTCAAAACCAACATCCAGGATATGGCGAGCTGGCTGAAGGCCAACATGAACCCTGACGCCCTTCCGGATTCAACGTTGAAACAGGGTATTGCCCTGGCACAGTCTCGCTACTGGCGCGTGGGTGCCATGTATCAGGGTCTGGGCTGGGAGATGCTCAACTGGCCGGTAGAAGCCAAAACCGTCGTGGAGGGCAGCGATAACAAGGTGGCTCTTGCACCGTTACCGGTGGCAGAAGTGAACCCTCCAGCTCCGCCAGTAAAAGCATCATGGGTACATAAAACAGGCTCGACGGGTGGATTCGGCAGCTATGTCGCATTTATTCCTGAAAAGGAACTCGGCATTGTTATGCTGGCGAACAAGAGCTACCCGAACCCGGCGCGCGTGGAAGCGGCATACCGTATTCTGAGCGCTCTGCAGTAA</t>
  </si>
  <si>
    <t>betaL-g1991_ACT-28</t>
  </si>
  <si>
    <t>g1992</t>
  </si>
  <si>
    <t>ACT-29</t>
  </si>
  <si>
    <t>KM087832</t>
  </si>
  <si>
    <t>ATGATGAAAAAATCTCTTTGCTGCGCCCTGCTGCTCAGCACATCCTGCTCGGTATTGGCTGCACCGATGTCAGAAAAACAGCTGGCTGAGATGGTGGAACGTACCGTTACGCCGCTGATGAAAGCGCAGGCCATTCCGGGTATGGCGGTGGCGGTGATTTATCAGGGTCAGCCGCACTACTTTACCTTCGGTAAAGCCGATGTCGCGGCGAATAAACCTGTCACTCCACAAACCTTATTCGAGCTGGGCTCTATAAGTAAAACCTTCACCGGCGTACTGGGCGGCGATGCCATTGCTCGCGGTGAAATATCGCTGGGCGATCCGGTGACAAAATACTGGCCTGAGCTGACAGGCAAGCAGTGGCAGGGGATCCGCATGCTGGATCTGGCAACCTATACCGCAGGAGGTTTGCCGTTACAGGTACCGGATGAGGTCACGGATAACGCCTCTCTGCTGCGCTTTTATCAAAACTGGCAGCCGCAGTGGAAGCCGGGCACCACGCGTCTTTACGCCAACGCCAGCATCGGTCTTTTTGGCGCGCTGGCGGTCAAACCTTCCGGTATGAGCTATGAGCAGGCCATAACGACGCGGGTCTTTAAGCCGCTCAAGCTGGACCATACCTGGATTAACGTTCCCAAAGCGGAAGAGGCGCATTACGCCTGGGGATACCGCGACGGTAAGGCGGTACACGTTTCGCCAGGAATGCTGGACGCTGAAGCCTATGGCGTAAAAACCAACGTGAAGGATATGGCAAGCTGGGTGATGGTCAATATGAAGCCGGACTCGCTTCAGGATAGTTCACTCAGGAAAGGCATTACCCTGGCGCAGTCTCGCTACTGGCGCGTGGGTGCCATGTATCAGGGGTTAGGCTGGGAAATGCTTAACTGGCCGGTCGATGCCAAAACCGTGGTTGAAGGTAGCGACAATAAGGTGGCACTGGCACCGTTGCCTGCGAGAGAAGTGAATCCACCGGCTCCCCCGGTCAATGCGTCCTGGGTCCATAAAACCGGCTCTACCGGCGGGTTTGGCAGCTACGTGGCATTTATTCCCGAAAAGCAGCTCGGCATTGTGATGCTGGCGAATAAAAGCTATCCGAACCCGGCACGCGTTGAGGCGGCATACCGTATCCTCGACGCGCTACAGTAA</t>
  </si>
  <si>
    <t>betaL-g1992_ACT-29</t>
  </si>
  <si>
    <t>g1993</t>
  </si>
  <si>
    <t>ACT-30</t>
  </si>
  <si>
    <t>KM087833</t>
  </si>
  <si>
    <t>ATGATGAAAAAATCTCTTTGCTGCGCCCTGCTGCTCGGCCTCTCTTGCTCTGCTCTCGCCGCGCCAGTATCAGAAAAACAGCTGGCGGAGGTGGTCGCGAATACGGTTACCCCGCTGATGATAGCCCAGTCTGTTCCAGGCATGGCGGTGGCCGTTATTTATCAGGGAAAAT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A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ATGGGTCCATAAAACGGGTTCTACTGGCGGGTTTGGCAGCTACGTGGCCTTTATTCCTGAAAAGCAGGTCGGTATTGTAATGCTCGCGAATAAAAGCTATCCGAATCCGGCACGCGTTGAGGCGGCATACCATATCCTCGACGCGCTACAGTAA</t>
  </si>
  <si>
    <t>betaL-g1993_ACT-30</t>
  </si>
  <si>
    <t>g1994</t>
  </si>
  <si>
    <t>ACT-31</t>
  </si>
  <si>
    <t>KM087843</t>
  </si>
  <si>
    <t>ATGATGAAAAAATCT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AGGCAAGCAGTGGCAGGGTATTCGTATGCTGGATCTCGCCACCTACACCGCTGGCGGCCTGCCGCTACAGGTACCGGATGAGGTCACGGATAACGCCTCCCTGCTGCGCTTTTATCAAAACTGGCAGCCGCAGTGGAAGCCTGGCACAACGCGTCTTTACGCCAACGCCAGCATCGGTCTTTTTGGCGCGCTGGCGGTCAAACCTTCTGGCATGCCCTATGAGCAGGCCATGACGACGCGGGTCCTTAAGCCGCTCAAGCTGGACCATACCTGGATTAACGTTCCGAAAGCGGAAGAGGCGCATTACGCCTGGGGCTATCGTGACGGTAAAGCGGTT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TGGCGGGTTTGGCAGCTACGTGGCCTTTATTCCTGAAAAGCAGATCGGTATTGTGATGCTCGCGAATAAAAGCTACCCGAACCCGGCACGCGTTGAGGCGGCATACCATATCCTCGACGCGCTACAGTAA</t>
  </si>
  <si>
    <t>betaL-g1994_ACT-31</t>
  </si>
  <si>
    <t>g1995</t>
  </si>
  <si>
    <t>ACT-32</t>
  </si>
  <si>
    <t>KM087835</t>
  </si>
  <si>
    <t>ATGATGAAAAAATCTCTTTGCTGCGCCCTGCTGCTCGGCATC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CATATCCTCGACGCGCTACAGTAA</t>
  </si>
  <si>
    <t>betaL-g1995_ACT-32</t>
  </si>
  <si>
    <t>g1996</t>
  </si>
  <si>
    <t>ACT-35</t>
  </si>
  <si>
    <t>LC004922</t>
  </si>
  <si>
    <t>ATGATGAAAAAATCCCTTTGCTGCGCCCTGCTGCTCGGCATCTCTTGCTCTGCTCTCGCCACGCCAGTGTCAGAAAAACAGCTGGCGGAGGTGGTAGCGAATACGGTTACCCCGCTGATGAAAGCCCAGTCTGTTCCAGGCATGGCGGTGGCCGTTATTTATCAGGGAAAACCGCACTATTACACGTTTGGCAAGGCCGATATCGCGGCGAATAAACCCGTTACGCCTCAGACCCTGTTCGAGCTGGGTTCTATAAGTAAAACCTTCACCGGCGTG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TATATCCTCGAGGCGCTACAGTAA</t>
  </si>
  <si>
    <t>betaL-g1996_ACT-35</t>
  </si>
  <si>
    <t>g1997</t>
  </si>
  <si>
    <t>ACT-36</t>
  </si>
  <si>
    <t>KM926621</t>
  </si>
  <si>
    <t>ATGATGAAAAAATCTCTTTGCTGCGCCCTGCTGCTCGGCATCTCTTGCTCTGCTCTCGCCGCGCCAGTGTCAGAAAAACAGCTGGCGGAGGTGGTCGCGAATACGATTACCCCGCTGATGAAAGCCCAGTCGATTCCAGGCATGGCGGTGGCCGTTATTTATCAGGGTAAACCGCACTATTACACGTTTGGCAAAGCCGATATC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ACGGTCAAACCTTCCGGCATGGGCTATGAGCAGGCCATGACGACGCGGGTCCTTAAGCCGCTCAAGCTGGACCATACCTGGATTAACGTTCCGAAAGCGGAAGAGGCGCATTACGCCTGGGGCTATCGTGACGGTAAAGCGGTGCGCGTTTCGCCGGGAATGCTGGATGCACAAGCCTATGGCGTGAAAACCAACGTGCAGGATATGGCGAACTGGGTCATGGCAAACATGGCGCCGGAGAACGTTGCTGATGCCTCACTTAAGCAGGGCATCTCGCTGGCGCAGTCGCGCTACTGGCGTATCGGGTCAATGTATCAGGGTCTGGGCTGGGAGATGCTCAACTGGCCTGTGGAGGCCAACACGGTGATCGAGGGCAGCGACAGTAAGGTGGCGCTGGCACCGCTGCCCGTGGCAGAAGTGAATCCACCGGCTCCCCCGGTCAAAGCGTCCTGGGTCCATAAAACGGGCTCTACTGGCGGGTTTGGCAGCTACGTGGCCTTTATTCCTGAAAAGCAGATCGGTATTGTGATGCTCGCGAATAAAAGCTATCCGAACCCGGCACGCGTTGAGGCGGCATACCATATCCTCGACGCGCTACAGTAA</t>
  </si>
  <si>
    <t>betaL-g1997_ACT-36</t>
  </si>
  <si>
    <t>g1998</t>
  </si>
  <si>
    <t>ACT-37</t>
  </si>
  <si>
    <t>KM926622</t>
  </si>
  <si>
    <t>ATGATGAAAAAATCCTTTTGCTGCGCCCTGCTGCTCGCCATCTCTGGCGCTGCTCTCGCCGCGCCAGTATCAGAAAAACAGCTGGCGGAGGTGGTCGCGAATACGGTTACCCCGCTGATGAAAGCCCAGGCTATTCCAGGCATGGCGGTGGCCGTTATCTATCAGGGAAAACCGCACTATTACACGTTTGGCGAAGCCGATATTGCGGCCAAAAAACCCGTTACGCCACAAACCCTGTTCGAGCTAGGTTCTATAAGTAAAACCTTCACCGGCGTTTTAGGTGGGGATGCCATTGCTCGCGGTGAAATTTCGCTGGATGATCCGGTGATCAAATACTGGCCTGAACTGACGGGCAAGCAGTGGCAGGGTATTCGTATGCTGGATCTCGCAACCTACACCGCGGGCGGCCTGCCGCTACAGGTACCGGAAGAGGTCACGGATAACGCCTCCCTGCTGCGCTTTTATCAACACTGGCAACCGCAGTGGAAGCCTGGCACAACGCGTCTTTACGCCAATGCCAGCATCGGACTTTTTGGCGCGCTGGCGGTCAAACCTTCCGGCATGCGCTATGAGCAGGCCATGACGAAGCGGGTCTTCAAGCCGCTCAGGCTGAACCATACCTGGATTAACGTTCCGAAAGCGGAAGCGGCGCATTACGCCTGGGGTTATCGTGACGGTAAAGCGGTCCACGTTTCACCGGGTATGCTGGACGCAGAGGCCTATGGCGTGAAAACTAACGTGCAGGATATGGCGAACTGGGTGATGGCGAACATGGCGCCGGAGAACGTTGCTGATGCCTCACTCAAGCAGGGCATCGCGCTGGCGCAGTCGCGCTACTGGCGTATCGGGTCAATGTATCAGGGCCTGGGCTGGGAAATGCTCAACTGGCCCGTGGAGGCCAAAACAGTGATCGAGGGCAGCGACAATAAGGTGGCACTGGCGCCGTTGCCCGTGGCAGAAGTGAATCCACCGGTTCCCCCGGTCAAAGCGTCCTGGGTCCATAAAACGGGCTCTACTGGCGGGTTTGGCAGCTACGTGGCATTTATTCCTGAAAAGCAGATCGGTATTGTGATGCTCGCGAATAAAAGCTATCCGAATCCGGCACGCGTTGAGGCGGCATACCATATCCTCGACGCACTACAGTAA</t>
  </si>
  <si>
    <t>betaL-g1998_ACT-37</t>
  </si>
  <si>
    <t>g1999</t>
  </si>
  <si>
    <t>ampC promoter</t>
  </si>
  <si>
    <t>ampC_promoter</t>
  </si>
  <si>
    <t>ampCpromoter</t>
  </si>
  <si>
    <t>CP009072</t>
  </si>
  <si>
    <t>GATCGTTCTGCCGCTGTGGTGTGGTTTACACCGTATGCACCACGCGATGCACGATCTGAAAATCCACGTACCTGCGGGCAAATGGGTTTTCTACGGTCTGGCTGCTATCCTGACAGTTGTCACGCTGATTGGTGTCGTTACAATCTAACGCATCGCCAATGTAAATCCGGCCCGCCTATGGCGGGCCGTTTTGTATGGAAACCAGACCCTATGTTCAAAACGACGCTCTGGCGCCTTATTAATTAACCGCCTCTTGCTCCACATTTGCTGCCC</t>
  </si>
  <si>
    <t>g2000</t>
  </si>
  <si>
    <t>B-1</t>
  </si>
  <si>
    <t>AF189298</t>
  </si>
  <si>
    <t>ATGTTGAAAAAAATAAAAATAAGCTTGATTCTTGCTCTTGGGCTTACCAGTTTGCAGGCATTTGGACAGGAGAATCCTGATGTCAAAATTGAAAAGCTAAAAGATAATCTGTATGTATACACAACCTACAATACATTTAACGGGACTAAATATGCCGCA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GCACACAGCAGATAATGTGGTGGTATGGTTTCCAAAAGAAAAAGTATTGGTTGGAGGTTGTATTATAAAAAGTGCTGATTCAAAGGACCTGGGGTATATTGGAGAAGCATATGTAAACGACTGGACGCAGTCTGTACACAATATTCAACAAAAGTTTTCCGGTGCTCAGTACGTTGTTGCAGGGCATGATGATTGGAAAGATCAAAGATCAATACAACATACACTAGACTTAATCAATGAATATCAGCAAAAACAAAAGGCTTCAAATTAA</t>
  </si>
  <si>
    <t>betaL-g2000_B-1</t>
  </si>
  <si>
    <t>g2001</t>
  </si>
  <si>
    <t>CARB-11</t>
  </si>
  <si>
    <t>AY008290</t>
  </si>
  <si>
    <t>ATGAAGTTTTTATTGGCATTTTCGCTTTTAATACCATCCGTGGTTTTTGCAAGTAGTTCAAAGTTTCAGCAAGTTGAACAAGACGTTAAGGCAATTGAAGTTTCTCTTTCTGCTCGTATAGGTGTTTCCGTTCTTGATACTCAAAATGGAGAATATTGGGATTACAATGGCAATCAGCGCTTCCCGTTAACAAGTACTTTTAAAACAATAGCTTGCGCTAAATTACTATATGATGCTGAGCAAGGAAAAGTTAATT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t>
  </si>
  <si>
    <t>betaL-g2001_CARB-11</t>
  </si>
  <si>
    <t>g2002</t>
  </si>
  <si>
    <t>CARB-14</t>
  </si>
  <si>
    <t>JQ364968</t>
  </si>
  <si>
    <t>ATGG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A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TAGTATTAATGGAGAATAGCCGTAACTGA</t>
  </si>
  <si>
    <t>betaL-g2002_CARB-14</t>
  </si>
  <si>
    <t>g2003</t>
  </si>
  <si>
    <t>CARB-16</t>
  </si>
  <si>
    <t>HF953351</t>
  </si>
  <si>
    <t>ATGGACGTACGTAAACACAAGGCTAGTTTTTTTAGCGTAGTAATTACTTTTTTATGTCTCACGCTATCATTAAATGCTAATGCAACAGACTCAGTACTTGAAGCGGTTACCAATGCTGAAACTGAATTAGGCGCTAGAATTGGTCTAGCTGTGCATGATTTGGAAACGGGAAAACGTTGGGAACATAAATCTAATGAACGTTTTCCTCTAAGTAGC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t>
  </si>
  <si>
    <t>betaL-g2003_CARB-16</t>
  </si>
  <si>
    <t>g2004</t>
  </si>
  <si>
    <t>CARB-17</t>
  </si>
  <si>
    <t>KJ934265</t>
  </si>
  <si>
    <t>ATGAAAAAGTTATTCCTGTTGGTTGGGCTGATGGTTTGCTCAACTGTTAGTTACGCCTCCAAATTAAACGAAGACATCTCCCTCATCGAGAAACAAACATCTGGGCGAATTGGAGTGTCAGTCTGGGATACACAAACGGACGAGCGTTGGGATTATCGCGGAGACGAACGCTTCCCATTAATGAGCACATTCAAAACGTTAGCGTGTGCCACCATGCTAAGCGACATGGACAGCGGCAAACTCAACAAAAATGCCACAGCGAGAATCGATGAACGCAATATTGTGGTTTGGTCTCCGGTGATGGATAAACTGACTGGACAAAGCACACGTATCGAACACGCTTGTGAAGCCGCCATGTTGATGAGCGACAACACCGCCGCGAACTTAGTGCTAAATGAAATTGGTGGTCCTAAAGCGGTCACACTGTTTTTGCGCTCTATTGGCGACAAAGCAACGCGACTTGACCGATTGGAACCCCGTTTGAATGAAGCAAAACCGGGCGACAAGCGAGATACCACAACGCCTAACGCCATGGTAAACACCCTACATACCTTGATGGAAGATAACGCCCTATCTTACGAGTCACGCACACAGCTGAAAATCTGGATGCAAGACAACAAAGTATCGGATTCGCTCATGCGCTCTGTTCTGCCAAAAGGCTGGTCGATTGCAGACCGCTCTGGCGCAGGTAACTACGGTTCACGCGGCATTAGCGCGATGATCTGGAAAGACAACTACAAGCCAGTTTACATCAGTATTTACGTCACAGACACCGACCTTTCGCTTCAAGCTCGCGATCAACTGATCGCGCAAATCAGCCAACTGATTTTAGAGCACTACAAAGAAAGTTAA</t>
  </si>
  <si>
    <t>betaL-g2004_CARB-17</t>
  </si>
  <si>
    <t>g2005</t>
  </si>
  <si>
    <t>CARB-18</t>
  </si>
  <si>
    <t>KJ934266</t>
  </si>
  <si>
    <t>ATGAAAAAGTTATTCCTGTTGGTTGGGCTGATGGTTTGCTCAACTGTTAGTTACGCCTCCAAATTAAACGAAGACATCTCCCTCATCGAGAAACAAACATCTGGGCGAATTGGAGTGTCAGTCTGGGATACACAAACGGACGAGCGTTGGGATTATCGCGGAGACGAACGTTTCCCATTAATGAGCACATTCAAAACGTTAGCGTGTGCCACCATGCTAAGCGACATGGACAGCGGCAAACTCAACAAAAATGCCACAGCGAAAATCGATGAACGCAATATTGTGGTTTGGTCTCCGGTGATGGATAAACTGGCTGGACAAAGCACACGYATCGAACACGCTTGTGAAGCCGCCATGTTGATGAGCGACAACACCGCCGCGAACTTAGTGCTAAATGAAATTGGTGGTCCTAAAGCGGTCACGCTGTTTTTGCGATCTATTGGCGACAAAGCAACGCGACTTGACCGATTGGAACCCCGTTTGAATGAAGCAAAACCGGGCGACAAGCGAGACACCACAACGCCTAACGCCATGGTAAACACCCTACATACCTTGATGGAAGATAACGCCCTATCTTACGAGTCACGCACACAGCTGAAAATCTGGATGCAAGACAACAAAGTATCGGATTCKCTCATGCGCTCTGTTCTGCCAAAAGGCTGGTCGATTGCAGACCGCTCTGGCGCAGGTAACTACGGTTCACGCGGCATTAGCGCGATGATCTGGAAAGACAACTACAAGCCGGTTTACATCAGTATTTACGTCACAGACACTGACCTTTCGCTTCAAGCTCGCGATCAACTGATCGCGCAAATCAGCCAACTGATTTTAGAGCACTACAAAGAAAGTTAG</t>
  </si>
  <si>
    <t>betaL-g2005_CARB-18</t>
  </si>
  <si>
    <t>g2006</t>
  </si>
  <si>
    <t>CARB-19</t>
  </si>
  <si>
    <t>KJ934267</t>
  </si>
  <si>
    <t>ATGAAAAAGTTATTCCTGTTGGCTGGGCTGATGGTTTGCTCAACTGTTAGTTACGCCTCCAAATTAAACGAAGACATATCCCTCATCGAGAAACAAACATCTGGGCGAATTGGAGTGTCAGTCTGGGATACACAAACGGACGAGCGTTGGGATTATCGCGGAGACGAACGTTTCCCATTAATGAGCACATTCAAAACGTTAGCGTGTGCCACCATGCTAAGCGATATGGACAGCGGCAAACTCAACAAAAATGCTACAGCGAAAATCGATGAACGCAATATTGTGGTTTGGTCTCCGGTGATGGATAAACTGGCTGGACAAAGCACACGTATCGAACACGCTTGTGAGGCCGCCATGTTGATGAGCGACAACACCGCCGCGAACTTAGTGCTAAATGAAATTGGTGGTCCTAAAGCGGTCACGCTGTTTTTGCGATCTATTGGCGACAAAGCAACGCGACTTGACCGATTGGAACCCCGTTTGAATGAAGCAAAACCGGGCGATAAGCGAGACACCACAACGCCTAACGCCATGGTAAACACCCTACATACCTTGATGGAAGATAACGCCCTATCTTACGAGTCACGCACACAGCTGAAAATCTGGATGCAAGATAACAAAGTATCGGATTCTCTCATGCGCTCCGTTCTACCAAAAGGCTGGTCGATTGCAGACCGCTCTGGCGCAGGTAACTACGGTTCACGCGGCATTAGCGCGATGATCTGGAAAGACAACTACAAGCCGGTTTACATCAGTATTTACGTCACAGACACCGACCTTTCGCTTCAAGCTCGCGATCAACTGATCGCGCAAATCAGCCAACTGATTTTAGAGCACTACAAAGAAAGTTAG</t>
  </si>
  <si>
    <t>betaL-g2006_CARB-19</t>
  </si>
  <si>
    <t>g2007</t>
  </si>
  <si>
    <t>CMY-100</t>
  </si>
  <si>
    <t>KF526113</t>
  </si>
  <si>
    <t>ATGATGAAAAAATCGATATGCTGCGCGCTGCTGCTGACAGCTTCTTTCTCCACGTTTGCCGCCGCAAAAACAGAACAACAAATTGCCGATATCGTTAACCGCACCATCACACCGCTGATGCAGGAGCAGGCAATTCCGGGCATGGCCGTTGCGATTATCTATCAGGGGAAACCTTATTACTTTACCTGGGGTAAAGCCGATATCGCCAATAACCGTCCAGTCACTCAACAAACGCTGTTTGAACTCGGTTCGGTCAGTAAAACGTTCAACGGTGTGCTGGGCGGCGATGCTATCGCCCGCGGCGAAATTAAGCTCAGCGATCCGGTCACGCAGTACTGGCCTGAACTGACGGGTAAGCAGTGGCAGGGTATCAGCCTGCTGCACTTAGCCACCTACACGGCAGGCGGCCTGCCGCTTCAGGTTCCGGACGACGTTACGGATAAAGCCGCATTACTACACTTTTATCAAAACTGGCAGCCGCAATGGGCCTCAGGCGCTAAACGTCTTTATGCTAACTCCAGCATTGGTCTGTTTGGCGCCCTGGCGGTGAAACCTTCAGGCATGAGCTACGAAGAGGCGATGACCAAACGCGTCCTGCACCCCTTAAAACTGGCGCATACCTGGATTACGGTTCCGCAGAGCGAACAAAAAGATTATGCCTGGGGTTATCGCGAAGGAAAGCCAGTGCATGTATCCCCTGGCCAACTTGATGCCGAAGCCTACGGGGTGAAATCGAGCGTTATCGATATGACCCGTTGGGTTCAGGCCAACATGGACGCCAGCCAGGTTCAGGAGAAAACGCTCCAGCAGGGAATCGAGCTTGCGCAGTCACGTTACTGGCGTATTGGCGATATGTACCAGGGCCTGGGTTGGGAGATGCTGAACTGGCCGGTGAAGGCCGACTCGATAATTAGCGGTAGCGACAGCAAAGTAGCACTGGCAGCGCTTCCTGCCGTTGAGGTAAACCCGCCCGCGCCTGCCGTGAAAGCCTCATGGGTGCATAAAACGGGCTCCACTGGCGGATTTGGCAGCTACGTTGCTTTCGTTCCAGAAAAAAACCTTGGCATCGTGATGCTGGCAAACAAGAGCTACCCAAACCCTGTTCGCGTCGAGGCCGCCTGGCGCATTCTTGAAAAACTGCAGTAA</t>
  </si>
  <si>
    <t>betaL-g2007_CMY-100</t>
  </si>
  <si>
    <t>g2008</t>
  </si>
  <si>
    <t>CMY-101</t>
  </si>
  <si>
    <t>KF526114</t>
  </si>
  <si>
    <t>ATGATGAAAAAATCGATATGCTGCGCGCTGCTGCTGACAGCTTCTTTCTCCACGTTTGCCGCCGCCAAAACAGAACAACAAATTGCCGATATCGTTAACCGCACCATCACACCGCTGATGCAGGAGCAGGCTATTCCGGGTATGGCCGTTGCGATTATCTATCAGGGGAAACCTTATTACTTTACCTGGGGTAAAGCCGATATCGCCAATAACCGTCCAGTCACG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ACCCTCAGGCATGAGCTACGAAGAGGCGATGACCAAACGCGTCCTGCACCCCTTAAAACTGGCGCATACCTGGATTACGGTTCCGCAGAGCGAACAAAAAGATTATGCCTGGGGTTATCGCGAAGGAAAGCCAGTGCATGTATCCCCTGGCCAACTTGATGCCGAAGCATACGGGGTGAAATCGAGCGTTATCGATATGACCCGTTGGGTTCAGGCCAACATGGACGCCAGCCAGGTTCAGGAGAAAACGCTCCAGCAGGGCATCGAGCTTGCGCAGTCACGTTACTGGCGTATTGGCGATATGTACCAGGGCCTGGGTTGGGAGATGCTGAACTGGCCGGTGAAAGCCGACTCGATAATTAGCGGTAGCGACAGCAAAGTGGCACTGGCAGCGCTTCCTGCCGTTGAGGTAAACCCGCCCGCGCCTGCCGTGAAAGCCTCATGGGTGCATAAAACGGGCTCCACTGGCGGATTCGGCAGCTACGTTGCTTTCGTTCCAGAAAAAAACCTTGGCATCGTGATGCTGGCAAACAAGAGCTACCCAAACCCTGTTCGCGTCGAGGCCGCCTGGCGCATTCTTGAAAAACTGCAGTAA</t>
  </si>
  <si>
    <t>betaL-g2008_CMY-101</t>
  </si>
  <si>
    <t>g2009</t>
  </si>
  <si>
    <t>CMY-102</t>
  </si>
  <si>
    <t>KF526115</t>
  </si>
  <si>
    <t>ATGATGAAAAAATCGTTATGCTGCGCTCTGCTGCTGACAGCCTCTTTCTCCACATTTGCTGCCGCAAAAACAGAACAACAGATTGCCGATATCGTTAATTGCACCATCACCCCGTTGATGCAGGAGCAGGCTATTCCGGGTATGGCCGTTGCCGTTATCTACCAGGGAAAACCCTATTATTTCACCTGGGGTAAAGCCGATATCGCCAATAACCACCCAGTCACGCAGCAAACGCTGTTTGAGCTAGGATCGGTTAGTAAGACGTTTAACGGCGTGTTGGGCGGCGATGCTATCGCCCGCGGCGAAATTAAGCTCAGCGATCCGGTCACGAAATACTGGCCA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AGCATTGGCAGCGCTTCCCGCCGTTGAGGTAAACCCGCCCGCCCCCGCAGTGAAAGCCTCATGGGTGCATAAAACGGGCTCCACTGGTGGATTTGGCAGCTACGTAGCCTTCGTTCCAGAAAAAAACCTTGGCATCGTGATGCTGGCAAACAAAAGCTATCCTAACCCTGTCCGTGTCGAGGCGGCCTGGCGCATTCTTGAAAAGCTGCAATAA</t>
  </si>
  <si>
    <t>betaL-g2009_CMY-102</t>
  </si>
  <si>
    <t>g2010</t>
  </si>
  <si>
    <t>CMY-103</t>
  </si>
  <si>
    <t>KF526116</t>
  </si>
  <si>
    <t>ATGATGAAAAAATCGATATGCTGCGCGCTGCTGCTGACAGCCTCTTTCTCCACGTTTGCTGCCA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AGG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ACTGCAATAA</t>
  </si>
  <si>
    <t>betaL-g2010_CMY-103</t>
  </si>
  <si>
    <t>g2011</t>
  </si>
  <si>
    <t>CMY-105</t>
  </si>
  <si>
    <t>KJ207205</t>
  </si>
  <si>
    <t>ATGATGAAAAAATCGATATGCTGCGCACTGCTGCTGACAGCCTCTTTCTCCAC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A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t>
  </si>
  <si>
    <t>betaL-g2011_CMY-105</t>
  </si>
  <si>
    <t>g2012</t>
  </si>
  <si>
    <t>CMY-106</t>
  </si>
  <si>
    <t>KM983294</t>
  </si>
  <si>
    <t>ATGATGAAAAAATCGTTATGCTGCGCTCTGCTGCTT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TGCCAGCCGCGTTCAGGAGAAAACGCTCCAGCAAGGCATTGCGCTTGCGCAGTCTCGCTACTGGCGTATTGGCGATATGTACCAGGGATTAGGCTGGGAGATGCTGAACTGGCCGCTGAAAGCTGATTCGATCATCAACGGTAGCGACAGCAAAGTGGCATTGGCAGCGCTTCCCGCCGTTGAGGTAAACCCGCCCACCCCGGCAGTGAAAGCCTCATGGGTGCATAAAACGGGATCCACTGGTGGATTTGGCAGCTACGTTGCCTTCGTTCCAGAAAAAAACCTTGGCATCGTGATGCTGGCAAACAAAAGCTATCCTAACCCTGTCCGTGTCGAGGCGGCCTGGCGCATTCTTGAAAAGCTGCAATAA</t>
  </si>
  <si>
    <t>betaL-g2012_CMY-106</t>
  </si>
  <si>
    <t>g2013</t>
  </si>
  <si>
    <t>CMY-108</t>
  </si>
  <si>
    <t>KF564648</t>
  </si>
  <si>
    <t>ATGATGAAAAAATCGTTATGCTGCGCTCTGCTGCTG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TGATAAAGCCGCATTACTGCGTTTTTATCAAAACTGGCAGCCGCAATGGGCCCCGGGCGCTAAGCGTCTTTACGCTAACTCCAGCATTGGTCTGTTTGGCGCGCTGGCGGTGAAACCCTCAGGAATGAGTTACGAAGAGGCAATGACCAGACGCGTCCTGCAACCATTAAAACTGGCGCATACCTGGATTACAGTTCCGCAAAGCGAACAAAAAGATTATGCCTGGGGCTATCGCGAAGGGAAGCCTGTACACGTTTCTCCGGGACAACTTGACGCCGAAGCCTATGGCGTGAAATCCAGCGTTATTGATATGGCCCGCTGGGTTCAGGTCAACATGGACGCCAGCCGCGTTCAGGAGAAAACGCTCCAGCAGGGCATTGCGCTTGCGCAGTCTCGCTACTGGCGTATTGGCGATATGTACCAGGGATTAGGCTGGGAGATGCTGAACTGGCCGCTGAAAGCTGATTCGATCATCAACGGTAGCGACAGCAAAGTGGCATTGGCAGCGCTTCCCGCCGTTGAGGTAAACCCGCCCGCCCCCGCAGTGAAGGCCTCATGGGTGCATAAAACGGGATCCACTGGAGGATTTGGCAGCTACGTAGCCTTCGTTCCAGAAAAAAACCTTGGCATCGTGATGCTGGCAAACAAAAGCTATCCTAACCCTGTCCGTGTCGAGGCGGCCTGGCACATTCTTGAAAAGCTGCAATAA</t>
  </si>
  <si>
    <t>betaL-g2013_CMY-108</t>
  </si>
  <si>
    <t>g2014</t>
  </si>
  <si>
    <t>CMY-111</t>
  </si>
  <si>
    <t>KJ155695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</si>
  <si>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T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</si>
  <si>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betaL-g2014_CMY-111</t>
  </si>
  <si>
    <t>g2015</t>
  </si>
  <si>
    <t>CMY-112</t>
  </si>
  <si>
    <t>KM087837</t>
  </si>
  <si>
    <t>ATGATGAAAAAATCGTTATGCTGCGCGCTGCTGCTGACAGCCTCTTTCTCCACGTTTGCTGCCG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GCTGCAATAA</t>
  </si>
  <si>
    <t>betaL-g2015_CMY-112</t>
  </si>
  <si>
    <t>g2016</t>
  </si>
  <si>
    <t>CMY-113</t>
  </si>
  <si>
    <t>KM087836</t>
  </si>
  <si>
    <t>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TGGTAAAACCTTCAGGTATGAGCTACGAAGAGGCAATGACCAGACGCGTCCTGCAACCATTAAAACTGGCGCATACCTGGATTACGGTTCCGCAAAGCGAACAAAAAAATTATGCCTGGGGCTATCGCGAAGGGAAGCCTGTACACGTTTCTCCGGGGCAACTTGACGCCGAAGCCTATGGCGTGAAATCCAGCGTTATCGATATGGCCCGCTGGGTTCAGGCCAACATGGACGCCAGCCT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GCTGCAATAA</t>
  </si>
  <si>
    <t>betaL-g2016_CMY-113</t>
  </si>
  <si>
    <t>g2017</t>
  </si>
  <si>
    <t>CMY-114</t>
  </si>
  <si>
    <t>KM087846</t>
  </si>
  <si>
    <t>ATGATGAAAAAATCGT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GCGATCCGGTCACGAAATACTGGCCAGAACTGACAGGCAAACAGTGGCGGGGTATCAGCCTGCTGCACTTAGCCACCTATACAGCGGGTGGCCTGCCGCTGCAGATCCCCGATT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GCTGCAATAA</t>
  </si>
  <si>
    <t>betaL-g2017_CMY-114</t>
  </si>
  <si>
    <t>g2018</t>
  </si>
  <si>
    <t>CMY-115</t>
  </si>
  <si>
    <t>KM087839</t>
  </si>
  <si>
    <t>ATGATGAAAAAATCGTTATGCTGCGCACTGCTGCTGACAGCCTCTTTCTCCACGTTTGCTGCCGCAAAAACAGAACAACAAATTGCCGATATCGTTAACCGCACCATCACACCACTGATGCAGGAGCAGGCTATTCCGGGTATGGCCGTGGCGATTATCTACAAGGGGAAACCTTATTACTTTACCTGGGGTAAAGCCGATATCGCCAATAACCACCCAGTCACGCAGCAT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A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TCCCAACCCGGCTCGCGTCGAGGCGGCCTGGCGCATTCTTGAAAAGCTGCAATAA</t>
  </si>
  <si>
    <t>betaL-g2018_CMY-115</t>
  </si>
  <si>
    <t>g2019</t>
  </si>
  <si>
    <t>CMY-116</t>
  </si>
  <si>
    <t>KM087840</t>
  </si>
  <si>
    <t>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AGCGGTGAAACCTTCAGGTATGAGCTACGAAGAGGCAATGACCAGACGCGTCCTGCAACCATTAAAACTGGCGCATACCTGGATTACGGTTCCGCAAAGCGAACAAAAAAACTATGCCTGGGGCTATCG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TGTCCGCGTCGAGGCGGCCTGGCGCATTCTTGAAAAGCTGCAATAA</t>
  </si>
  <si>
    <t>betaL-g2019_CMY-116</t>
  </si>
  <si>
    <t>g2020</t>
  </si>
  <si>
    <t>CMY-117</t>
  </si>
  <si>
    <t>KM087844</t>
  </si>
  <si>
    <t>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CTCAGGAG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GGCTCGCGTAGAGGCGGCCTGGCGCATTCTTGAAAAGCTGCAATAA</t>
  </si>
  <si>
    <t>betaL-g2020_CMY-117</t>
  </si>
  <si>
    <t>g2021</t>
  </si>
  <si>
    <t>CMY-118</t>
  </si>
  <si>
    <t>KM087838</t>
  </si>
  <si>
    <t>ATGATGAAAAAATCGT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GCTGCAATAA</t>
  </si>
  <si>
    <t>betaL-g2021_CMY-118</t>
  </si>
  <si>
    <t>g2022</t>
  </si>
  <si>
    <t>CMY-119</t>
  </si>
  <si>
    <t>KM087845</t>
  </si>
  <si>
    <t>ATGATGAAAAAATCGTTATGCTGCGCTCTGCTGCTGACAGCCTCTTTCTCCACGTTTGCCTCCGCCAAAACAGAACAACAGATTGCCGATATCGTTAATCGCACCATCACCCCGTTGATGCAGGAGCAGGCTATTCCGGGTATGGCCGTTGCCGTTATCTACCAGGGAAAACCCTATTATTTCACCTGGGGTAAAGCCGATATCGCCAATAACCACCCAGTCACGCAGCAAACGCTGTTTGAACTAGGGTCGGTCAGTAAGACGTTTAACGGCGTGTTGGGCGGCGATGCTATCGCCCGCGGCGAAATTAAGCTCAGCGATCCGGTCACGAAATACTGGCCAGAACTGACAGGCAAACAGTGGCAGGGTATCAGCCTGCTGCACTTAGCCACCTATACGGCAGGCGGCCTACCGCTGCAGATCCCCGATGACGTTACGGATAAAGCCGCATTACTGCGTTTTTATCAAAACTGGCAGCCGCAATGGACCCCGGGCGCTAAGCGTCTTTACGCTAACTCCAGCATTGGTCTGTTTGGCGCGCTGGCGGTGAAACCCTCAGGAATGAGTTACGAAGAGGCAATGACCAGACGCGTCCTGCAACCATTAAAACTGGCGCATACCTGGATTACAGTTCCGCAAAGCGAACAAAAAGATTATGCCTGGGGCTATCGCGAAGGGAAACCTGTACACGTTTCTCCGGGACAACTTGACGCCGAAGCCTATGGCGTGAAATCCAGCGTTATTGATATGGCCCGTTGGATTCAGGTCAACATGGATGCCAGCCGCGTTCAGGAGAAAATGCTCCAGCAGGGCATTGCGCTTGCGCAGTCTCGCTACTGGCGTATTGGCGATATGTACCAGGGATTAGGCTGGGAGATGCTGAACTGGCCGCTGAAAGCTGATTCGATCATCAACGGCAGTGACAGCAAAGTGGCATTGGCAGCGCTTCCCGCCGCTGAGGTAAACCCGCCCGCCCCGGCAGTGAAAGCCTCATGGGTGCATAAAACGGGATCCACTGGAGGATTTGGCAGCTACGTAGCCTTCGTTCCAGAAAAAAACCTTGGCATCGTGATGCTGGCAAACAAAAGCTATCCTAACCCTGTCCGTGTCGAGGCGGCCTGGCGCATTCTTGAAAAGCTGCAATAA</t>
  </si>
  <si>
    <t>betaL-g2022_CMY-119</t>
  </si>
  <si>
    <t>g2023</t>
  </si>
  <si>
    <t>CMY-42</t>
  </si>
  <si>
    <t>HM146927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</si>
  <si>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AG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</si>
  <si>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betaL-g2023_CMY-42</t>
  </si>
  <si>
    <t>g2024</t>
  </si>
  <si>
    <t>CMY-45</t>
  </si>
  <si>
    <t>FN546177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</si>
  <si>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A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TTGGATTTGGCAGCTACGTAGCCTTCGTTCCAGAAAAAAACCTTGGCATCGTGATGCTGGCAAACAAAAGCTATCCTAACCCTGTCCGTGTCGAGGCGGCCTGGCGCATTCTTGAAAAGCTGCAATAA</t>
  </si>
  <si>
    <t>betaL-g2024_CMY-45</t>
  </si>
  <si>
    <t>g2025</t>
  </si>
  <si>
    <t>CMY-46</t>
  </si>
  <si>
    <t>ATGATGAAAAAATCGTTATGCTGCGCTCTGCTGCTGACAGCCTCATTC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AAGAACGAACAAAAAGATTATGCCTGGGGCTATCGCGAAGGGAAGGCTGTACACGTTTCTCCGGGACAACTTGACGCCGAAGCCTATGGCGTGAAATCCAGCGTTATTGATATGGCCCGCTGGGTTCAGGTCAACATGGACGCCAGCCGCGTTCAGGAGAAAACACTCCAGCAGGGCATTGCGCTTGCGCAGTCTCGCTACTGGCGTATTGGCGATATGTACCAGGGATTAGGCTGGGAGATGCTGAACTGGCCGCTGAAAGCTGATTCGATCATCAACGGTAGCGACAGCAAAGTGGCATTGGCAGCGCTTCCCGCCGTTGAGGTAAACCCGCCCGCCCCCGCAGTGAAAGCCTCATGGGTGCATAAAACGGGATCCACTGGAGGATTTGGCAGCTACGTAGCCTTCGTTCCAGAAAAAAACCTTGGCATCGTGATGCTGGCAAACAAAAGCTATCCTAACCCTGTCCGTGTCGAGGCGGCCTGGCGCATTCTTGAAAAGCTGCAATAA</t>
  </si>
  <si>
    <t>betaL-g2025_CMY-46</t>
  </si>
  <si>
    <t>g2026</t>
  </si>
  <si>
    <t>CMY-50</t>
  </si>
  <si>
    <t>ATGATGAAAAAATCGTTATGCTGCGCGCTGCTGCTGACAGCCTCTTTCTCCACGTTTGCTGCCGCAAAAACAGAACAACAAATTGCCGATATCGTTAACCGCACCATCACACCACTGATGCAGGAGCAGGCTATTCCGGGTATGGCCGTGGCGATTATCTACGAGGGGAAACCTTATTACTTTACCTGGGGTAAAGCCGATATCGCCAATAACCACCCAGTCACGCAGCAAACGCTGTTTGAGTTAGGGTCGGTCAGTAAGACGTTTAACGGCGTGTTGGGCGGCGACGCTATCGCCCGCGGCGAAATTAAGCTCAGCGACCCGGTCACGAAATACTGGCCAGAACTGACAGGCAAACAGTGGCGGGGTATCAGCCTGCTACACTTAGCCACCTATACAGCGGGTGGCCTGCCGCTGCAGATCCCCGATGAA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TGTATTGGTGATATGTACCAGGGATTAGGCTGGGAGATGCTGAACTGGCCGCTGAAAGCTGATTCGATCATCAACGGCAGCGACAGCAAAGTGGCATTGGCAGCGCTTCCCGCCGTTGAGGTAAACCCGCCAGCACCTGCCGTGAAAGCCTCATGGGTGCATAAAACAGGATCCACAGGCGGATTTGGCAGCTACGTTGCCTTCGTTCCAGAAAAAAACCTTGGCATCGTAATGTTGGCAAACAAAAGCTACCCTAACCCGGTCCGCGTAGAGGCGGCCTGGCGCATTCTTGAAAAGCTGCAATAA</t>
  </si>
  <si>
    <t>betaL-g2026_CMY-50</t>
  </si>
  <si>
    <t>g2027</t>
  </si>
  <si>
    <t>CMY-51</t>
  </si>
  <si>
    <t>ATGATGAAAAAATCGA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ACGACCCGGTCACGAAATACTGGCCAGAACTGACAGGCAAACAGTGGCGGGGTATCAGCCTGCTA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t>
  </si>
  <si>
    <t>betaL-g2027_CMY-51</t>
  </si>
  <si>
    <t>g2028</t>
  </si>
  <si>
    <t>CMY-60b</t>
  </si>
  <si>
    <t>JF460794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</si>
  <si>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T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</si>
  <si>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betaL-g2028_CMY-60b</t>
  </si>
  <si>
    <t>g2029</t>
  </si>
  <si>
    <t>CMY-61</t>
  </si>
  <si>
    <t>JF460795</t>
  </si>
  <si>
    <t>ATGATGAATCGTTATGCTGCA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</si>
  <si>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betaL-g2029_CMY-61</t>
  </si>
  <si>
    <t>g2030</t>
  </si>
  <si>
    <t>CMY-62</t>
  </si>
  <si>
    <t>JF460796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</si>
  <si>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A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t>
  </si>
  <si>
    <t>betaL-g2030_CMY-62</t>
  </si>
  <si>
    <t>g2031</t>
  </si>
  <si>
    <t>CMY-63</t>
  </si>
  <si>
    <t>HQ650104</t>
  </si>
  <si>
    <t>ATGATGAAAAAATCGTTATGCTGCGCTCTGCTGCTGACAGCCTCATTCTCCACGTTTGCCGCCGCCAAAACAGAACAACAGATTGCCGATATCGTTAATCGCACCATCACCCCGTTGATGCAGGAGCAGGCTATTCCGGGTATGGCC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AGACTTTACGCTAACTCCAGCATTGGTCTGTTTGGCGCGCTGGCGGTGAAACCCTCAGGTATGAGCTACGAAGAGGCAATGACCAGACGCGTCCTGCAACCATTAAAACTGGCGCATACCTGGATTACAGTTCCGCAGAACGAACAAAAAGATTATGCCTGGGGCTATCGCGAAGGGAAGGCTGTACACGTTTCTCCGGGACAACTTGACGCCGAAGCCTATGGCGTGAAATCCAGTGTTATTGATATGGCCCGCTGGGTTCAGGTCAACATGGACGCCAGCCGCGTTCAGGAGAAAACGCTCCAGCAGGGCATTGCGCTTGCGCAGTCTCGCTACTGGCGTATTGGCGATATGTACCAGGGATTAGGCTGGGAGATGCTGAACTGGCCGCTGAAAGCTGATTCAATCATCAACGGTAGCGACAGCAAAGTGGCATTGGCAGCGCTTCCCGCCGTTGAGGTAAACCCGCCTGCCCCCGCAGTGAAAGCCTCATGGGTGCATAAAACGGGATCCACTGGAGGATTTGGCAGCTACGTAGCCTTCGTTCCAGAAAAAAAACTTGGCATCGTGATGCTGGCAAACAAAAGCTATCCTAACCCTGTCCGTGTCGAGGCGGCCTGGCGCATTCTTGAAAAGCTGCAATAA</t>
  </si>
  <si>
    <t>betaL-g2031_CMY-63</t>
  </si>
  <si>
    <t>g2032</t>
  </si>
  <si>
    <t>CMY-69</t>
  </si>
  <si>
    <t>JX049132</t>
  </si>
  <si>
    <t>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CCAGCGCTTCCCGCCGTTGAGGTAAACCCGCCCGCCCCCGCAGTGAAAGCCTCATGGGTGCATAAAACGGGCTCCACTGGTGGATTTGGCAGCTACGTAGCCTTCGTTCCAGAAAAAAACCTTGGCATCGTGATGCTGGCAAACAAAAGCTATCCTAACCCTGTCCGTGTCGAGGCGGCCTGGCGCATTCTTGAAAAGCTGCAATAA</t>
  </si>
  <si>
    <t>betaL-g2032_CMY-69</t>
  </si>
  <si>
    <t>g2033</t>
  </si>
  <si>
    <t>CMY-82</t>
  </si>
  <si>
    <t>KJ207203</t>
  </si>
  <si>
    <t>ATGATGAAAAAATCGATATGCTGCGCGCTGCTGCTGACAGCTTCGTTCTCCACGTTTGCCGCCGCAAAAACAGAACAACAAATTGCCGATATCGTTAACCGCACCATCACACCGCTGATGCAGGAGCAGGCTATTCCGGGT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TGCCCTGGCGGTCAAACCCTCAGGCATGAGCTACGAAGAGGCGATGACCAAACGCGTCCTGCGCCCCTTAAAACTGGCGCATACCTGGATTACGGTTCCGCAGAGCGAACAAAAAGATTATGCCTGGGGTTATCGCGAAGGAAAGCCAGTGCATGTATCCCCTGGCCAACTTGATGCCGAAGCCTACGGGGTGAAATCGAGCGTTATCGATATGACCCGTTGGGTTCAGGCCAACATGGACGCCAGCCAGGTTCAGGAGAAAACGCTCCAGCAGGGCATCGAGCTTGCGCAGTCACGTTACTGGCGTATTGGCGATATGTACCAGGGCCTGGGCTGGGAGATGCTGAACTGGCCGGTGAAGGCCGACTCGATAATTAGCGGTAGCGACAGCAAAGTGGCACTGGCAGCGCTTCCTGCCGTTGAGGTAAACCCGCCCGCGCCTGCCGTGAAAGCCTCATGGGTGCATAAAACGGGCTCCACTGGCGGATTCGGCAGCTACGTTGCGTTCGTTCCAGAAAAAAACCTTGGCATCGTGATGCTGGCAAACAAGAGCTACCCAAACCCTGTTCGCGTCGAGGCCGCCTGGCGCATTCTTGAAAAACTGCAGTAA</t>
  </si>
  <si>
    <t>betaL-g2033_CMY-82</t>
  </si>
  <si>
    <t>g2034</t>
  </si>
  <si>
    <t>CMY-85</t>
  </si>
  <si>
    <t>KJ207202</t>
  </si>
  <si>
    <t>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TCTTCAGGTATGAGCTACGAAGAGGCAATGACCAGACGCGTCCTGCAACCATTAAAACTGGCGCATACCTGGATTACGGTTCCGCAAAGCGAACAAAAAAACTATGCCTGGGGCTATCTCGAAGGGAAGCCTTTGCACGTTTCTCCGGGACAACTTGACGCCGAAGCCTATGGCGTGAAATCCAGCGTTATCGATATGGCCCGCTGGGTTCAGGCCAACATGGACGCCAGCCACGTTCAGGAGAAAACGCTCCAGCT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t>
  </si>
  <si>
    <t>betaL-g2034_CMY-85</t>
  </si>
  <si>
    <t>g2035</t>
  </si>
  <si>
    <t>CMY-90</t>
  </si>
  <si>
    <t>HE819404</t>
  </si>
  <si>
    <t>ATGATGAAAAAATCGT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G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TTTCGTTCCAGAAAAAAACCTTGGCATCGTAATGTTGGCAAACAAAAGCTACCCCAACCCGGCTCGCGTCGAGGCGGCCTGGCGCATTCTTGAAAAACTGCAATAA</t>
  </si>
  <si>
    <t>betaL-g2035_CMY-90</t>
  </si>
  <si>
    <t>g2036</t>
  </si>
  <si>
    <t>CMY-93</t>
  </si>
  <si>
    <t>KF992025</t>
  </si>
  <si>
    <t>ATGATGAAAAAATCGATATGCTGCGCGCTGCTGCTGACAGCTTCGTTCTCCACGTTTGCCGCCGCAAAAACAGAACAACAAATTGCCGATATCGTTAACCGCACCATCACACCGCTGATGCAGGAGCAGGCAATTCCGGGCATGGCCGTTGCGATTATCTATCAGGGGAAACCTTATTACTTTACCTGGGGTAAAGCCGATATCGCCAATAACCGTCCAGTCACTCAACAAACGCTGTTTGAACTCGGATCGGTCAGTAAAACGTTCAACGGTGTGCTGGGCGGCGATGCTATCGCCCGCGGCGAAATTAAGTTCAGCGATCCGGTCACGCATTACTGGCCTGAACTGACTGGTAAGCAGTGGCAGGGTATCAGCCTGCTGCACTTAGCCACCTACACGGCAGGCGGCCTGCCGCTTCAGGTTCCGGACGACGTTACGGATAAAGCCGCGTTACTACGCTTTTATCAAAACTGGCAGCCGCAATGGGCCCCAGGCGCTAAACGTCTTTATGCTAACTCCAGCATTGGTCTGTTTGGTGCCCTGGCGGTCAAACCCTCAGGCATGAGCTACGAAGAGGCGATGACCAAACGCGTCCTGCGCCCCTTAAAACTGGCGCATACCTGGATTACGGTTCCGCAGAGCGAACAAAAAGATTATGCCTGGGGTTATCGCGAAGGAAAGCCAGTGCATGTATCCCCTGGCCAACTTGATGCCGAAGCCTACGGGGTGAAATCGAGCGTTATCGATATGACCCGTTGGGTTCAGGCCAACATGGACGCCAGCCAGGTTCAGGAGAAAACGCTCCAGCAGGGCATCGAGCTTGCGCAGTCACGTTACTGGCGTGTTGGCGATATGTACCAGGGCCTGGGCTGGGAGATGCTGAACTGGCCGGTGAAAGCCGACTCGATAATTAGCGGTAGCGACAGCAAAGTGGCACTGGCAGCGCTTCCTGCCGTTGAGGTAAACCCGCCCGCGCCTGCCGTGAAAGCCTCATGGGTGCATAAAACGGGCTCCACTGGCGGATTCGGCAGCTACGTTGCTTTCGTTCCAGAAAAAAACCTTGGCATCGTGATGCTGGCAAACAAGAGCTACCCAAACCCTGTTCGCGTCGAGGCCGCCTGGCGCATTCTTGAAAAACTGCAGTAA</t>
  </si>
  <si>
    <t>betaL-g2036_CMY-93</t>
  </si>
  <si>
    <t>g2037</t>
  </si>
  <si>
    <t>CTX-M-103</t>
  </si>
  <si>
    <t>HG423149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</si>
  <si>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ACGGTGGCTATGGCACCACCAACGATATCGCGGTGATCTGGCCAAAAGATCGTGCGCCGCTGATTCTGGTCACTTACTTCACCCAGCCTCAACCTAAGGCAGAAAGCCGTCGCGATGTATTAGCGTCGGCGGCTAAAATCGTCACCGACGGTTTGTAA</t>
  </si>
  <si>
    <t>betaL-g2037_CTX-M-103</t>
  </si>
  <si>
    <t>g2038</t>
  </si>
  <si>
    <t>CTX-M-115</t>
  </si>
  <si>
    <t>KJ911020</t>
  </si>
  <si>
    <t>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TGAGAAACACGTTAACGGCACT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ATTATCTGGCCGGAAAACCACGCACCGCTGGTTCTGGTGACCTACTTTACCCAACCGGAGCAGAAGGCGGAAAGCCGTCGGGATGTTCTGGCTGCGGCGGCGAAAATCGTAACCCACAGTTTCTGA</t>
  </si>
  <si>
    <t>betaL-g2038_CTX-M-115</t>
  </si>
  <si>
    <t>g2039</t>
  </si>
  <si>
    <t>CTX-M-125</t>
  </si>
  <si>
    <t>JQ724542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</si>
  <si>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ACCGCCGCGATGTGCTGGCTTCAGCGGCGAGAATCATCGCCGAAGGGCTGTAA</t>
  </si>
  <si>
    <t>betaL-g2039_CTX-M-125</t>
  </si>
  <si>
    <t>g2040</t>
  </si>
  <si>
    <t>CTX-M-144</t>
  </si>
  <si>
    <t>KJ020573</t>
  </si>
  <si>
    <t>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T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</si>
  <si>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betaL-g2040_CTX-M-144</t>
  </si>
  <si>
    <t>g2041</t>
  </si>
  <si>
    <t>CTX-M-148</t>
  </si>
  <si>
    <t>KJ020574</t>
  </si>
  <si>
    <t>ATGGTGACAAAGAGAGTGCAACGGATGATGTTCGCGGCGGCGGCGTGCATTCCGCTGCTGCTGGGCAGCGCGCCGCTTTATGCGCAGACGAGTGCGGTGCAGCAAAAGCTGGCGGCGCTGGAGAAAAGCAGCGGAGGGCGGCTGGGCGTCGCGCTCATCGATACCGCAGATAATACGCAGGTGCTTTATCGCGGTGATGAACGCTTTCCAATGTGCAGTACCAGTAAAGTTATA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t>
  </si>
  <si>
    <t>betaL-g2041_CTX-M-148</t>
  </si>
  <si>
    <t>g2042</t>
  </si>
  <si>
    <t>CTX-M-150</t>
  </si>
  <si>
    <t>KF769131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</si>
  <si>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CATACCCACGGTGCAGCGAGCATTCAGGCTGGACTGCCTGCTTCCTGGGTTGTGGGGGATAAAACCGGCAGCGGTGGCTATGGCACCACCAACGATATCGCGGTGATCTGGCCAAAAGATCGTGCGCCGCTAATTCTGGTCACTTACTTCACCCAGCCTCAACCTAAGGCAGAAAGCCGTCGCGATGTATTAGCGTCGGCGGCTAAAATCGTCACCGACGGTTTGTAA</t>
  </si>
  <si>
    <t>betaL-g2042_CTX-M-150</t>
  </si>
  <si>
    <t>g2043</t>
  </si>
  <si>
    <t>CTX-M-151</t>
  </si>
  <si>
    <t>AB916359</t>
  </si>
  <si>
    <t>ATGATCAATAAACGGCTGAGTATTGCTCTGGCGCTGGCGGCCATGATAGGTACGCCTGTGGCGATGGCCCTCGAGAGCCAGAAGCCGGGGAGCGATTCTGCTAATCATATTCAGCACCAGATGGTGCAACAGCTGTCGGCGCTGGAGAAAAGCGCTAACGGGCGGCTTGGCGTAGCGGTTATCGATACCGGCAGCGGCGCAATTGCGGGCTGGCGGATGGATGAACCTTTCCCCATGTGCAGTACCAGTAAAGTGATGGCGGTAGCGGCGCTGCTGAAACAGAGCGAACAGACTCCTGAACTTATGAGTCAGCCTCAGCCGGTAGCGAGCGGAGATCTGGTGAACTACAACCCGATAACTGAACGTTTTGTGGGTAAGAGCATGACGTTTGATGAGCTAAGCGCCGCAACGCTGCAATATAGCGATAACGCCGCAATGAACCTGATTCTGGCCAAACTGGGTGGGCCGCAAAAAGTAACGGCGTTTGCCCGCAGTATTGGCGATGATAAATTCCGGCTCGACCGCAATGAACCTTCGCTAAATACCGCCATTCCCGGCGATCTTCGGGATACCAGCACTCCACGAGCTATGGCCTTAAGCCTGCAAAAGCTGGCGCTGGGGGATGCTTTAGGCCAGGTTCAGCGCGAGAAACTTAGCCACTGGTTGCGCGGCAATACCACCGGTGCGGCCAGCATTCGGGCCGGGCTGCCATCGGGATGGAGCGTTGGGGATAAGACCGGCAGCGGTGATTACGGCACAACCAACGATATTGCCGTGGTATGGCCGACCGGCAGACCGCCGCTGGTTATTGTGACTTACTTTACTCAGCCGCAGCAGCAGGCAGAAAGCCAGCGGCCGGTGCTGGCGAAAGCGGCTGCTATCGTTGCCAGCCATTATGTATTGCCTAAAGGCTGA</t>
  </si>
  <si>
    <t>betaL-g2043_CTX-M-151</t>
  </si>
  <si>
    <t>g2044</t>
  </si>
  <si>
    <t>CTX-M-152</t>
  </si>
  <si>
    <t>KJ461948</t>
  </si>
  <si>
    <t>ATGAGAAAAAGCGTAAGGCGGGCGATATTAATGACGACAGCCTGTGTTTCGCTGCTGTTGGCCAGTGTGCCGCTGTATGCCCACGCGAACGATGTTCAGCAAAAGCTGGCGGCGCTGGAGAAAAGCAGCGGGGGACGACTGGGTGTGGCGTTGATTAACACCGCCGATAACACGCAGACGCTCTACCGCGCCGACGAGCGTTTTGCTATGTGCAGCACCAGTAAAGTGATGGCGGCGGCGGCGGTGCTTAAGCAAAGTGAAACGCAAAAGGACTTACTGAGTCAGCGGGTTGAAATTAAGTCCTCAGACTTGATTAACTACAACCCAATCGCTGAAAAGCACGTCAATGGCACGATGACACTCGGGGAGCTGAGCGCGGCGGCGCTGCAGTACAGCGATAATACTGCCATGAATAAGCTGATTGCCCATCTCGGGGGGCCGGGTAAAGTGACGGCATTTGCTCGTGCGATTGGCGATGACACT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t>
  </si>
  <si>
    <t>betaL-g2044_CTX-M-152</t>
  </si>
  <si>
    <t>g2045</t>
  </si>
  <si>
    <t>CTX-M-155</t>
  </si>
  <si>
    <t>KM211508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</si>
  <si>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CACCGC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GCGCTAAAATCGTCACCGACGGTTTGTAA</t>
  </si>
  <si>
    <t>betaL-g2045_CTX-M-155</t>
  </si>
  <si>
    <t>g2046</t>
  </si>
  <si>
    <t>CTX-M-156</t>
  </si>
  <si>
    <t>KM211509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</si>
  <si>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CGCAGAAAGCCGTCGCGATGTATTAGCGTCGGCGGCTAAAATCGTCACCGACGGTTTGTAA</t>
  </si>
  <si>
    <t>betaL-g2046_CTX-M-156</t>
  </si>
  <si>
    <t>g2047</t>
  </si>
  <si>
    <t>CTX-M-157</t>
  </si>
  <si>
    <t>KM211510</t>
  </si>
  <si>
    <t>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C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t>
  </si>
  <si>
    <t>betaL-g2047_CTX-M-157</t>
  </si>
  <si>
    <t>g2048</t>
  </si>
  <si>
    <t>CTX-M-158</t>
  </si>
  <si>
    <t>KM211691</t>
  </si>
  <si>
    <t>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T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t>
  </si>
  <si>
    <t>betaL-g2048_CTX-M-158</t>
  </si>
  <si>
    <t>g2049</t>
  </si>
  <si>
    <t>CTX-M-159</t>
  </si>
  <si>
    <t>AB976602</t>
  </si>
  <si>
    <t>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A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t>
  </si>
  <si>
    <t>betaL-g2049_CTX-M-159</t>
  </si>
  <si>
    <t>g2050</t>
  </si>
  <si>
    <t>CTX-M-160</t>
  </si>
  <si>
    <t>KP050493</t>
  </si>
  <si>
    <t>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G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t>
  </si>
  <si>
    <t>betaL-g2050_CTX-M-160</t>
  </si>
  <si>
    <t>g2051</t>
  </si>
  <si>
    <t>CTX-M-161</t>
  </si>
  <si>
    <t>KP128034</t>
  </si>
  <si>
    <t>ATGGTGACAAAGAGAGTGCAACGGATGATGTTY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A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t>
  </si>
  <si>
    <t>betaL-g2051_CTX-M-161</t>
  </si>
  <si>
    <t>g2052</t>
  </si>
  <si>
    <t>DHA-10</t>
  </si>
  <si>
    <t>KP050490</t>
  </si>
  <si>
    <t>ATGAAAAAATCGTTATCTGCAACACTGATTTCTGCCCTGCTGGCGTTTTCCGCCCCGGGGTTTTCTGCCGCTGATAATGTCGCGGCGGTGGTGGACAGCACCATTAAACCGCTGATGGCACAGCAGGATATTCCCGGGATGGCGGTTGCTGTCTCTGTAAAGGGTAAGCCCTATTATTTCAATTACGGTTTTGCCGATGTTCAGGCAAAACAGCCGGTCACTGAAAATACACTATTTGAGCTCGGATCTGTAAGTAAAACTTTCACAGGTGTGCTGGGTGCGGTTTCTGTGGCGAAAAAAGAGATGACGCTGAATGACCCGGCGGAAAAATACCAGCCGGAGCTGGCTCTGCCGCAGTGGAAAGGGATCACGCTGCTGGATCTGGCCACCTACACCGCAGGCGGGCTGCCGTTACAGGTACCGGATGAGGTGAAAAGCCGTGCGGATCTGCTGCATTTCTATCAGCAGTGGCAGCCGTCCCGGAAACCGGGCGATATGCGTCTGTATGCAAACAGCAGTATCGGCCTGTTTGGTGCTCTGACCGCCAACGCAGCGGGGATGCCGTATGAGCAGTTGCTGACCGCGCGGATCCTGGCACCGCTGGGGTTATCTCACACCTTTATTACCGTGCCGGAAAGTGCGCAAAGCCAGTATGCGTACGGTTATAAAAACAAAAAACCGGTCCGCGTGTCGCCGGGACAGCTTGATGCGGAATCTTACGGCGTGAAATCCGCCTCAAAAGATATGCTGCGCTGGGCAGAAATGAATATGGAGCCGTCACGGGCCGGTAATGCGGATCTGGAAATGGCAATGTATCTCGCCCAGACCCGCTACTATAAAACTGCCGCGATTAATCAGGGGCTGGGCTGGGAAATGTATGACTGGCCGCAGCAGAAAGATATGATCATTAACGGCGTGACCAACGAGGTCGCATTGCAGCCGCACCCGGTAACAGACAACCAGGTTCAGCCGTATAACCGCGCTTCCTGGGTGCATAAAACGGGGGCAACAACTGGTTTCGGCGCCTATGTGGCCTTTATTCCGGAAAAACAGGTGGCGATTGTGATTCTGGCGAATAAAAACTACCCGAATACCGAAAGAGTCAAAGCCGCACAGGCTATTTTGAGTGCACTGGAATAA</t>
  </si>
  <si>
    <t>betaL-g2052_DHA-10</t>
  </si>
  <si>
    <t>g2053</t>
  </si>
  <si>
    <t>DHA-13</t>
  </si>
  <si>
    <t>KM087855</t>
  </si>
  <si>
    <t>ATGAAAAAATCGTTATCTGCAACACTGATTTCCGCTCTGCTGGCGTTTTCCGCCCCGGGGTTTTCTGCCGCTGATAATGTCGCGGCGGTGGTGGACAGCACCATTAAACCGCTGATGGCACAGCAGGATATTCCCGGGATGGCGGTTGCCGTCTCCGTAAAGGGTAAGCCCTATTATTTCAATTACGGTTTTGCCGATGTTCAGGCAAAACAGCCTGTCACTGAAAATACACTATTTGAGCTCGGATCTGTAAGTAAAACTTTCACAGGTGTGCTGGGTGCGGTTTCCGTGGCGAAAAAAGAGATGGCGCTGAATGATCCGGCGGCAAAATATCAGCCGGAGCTGGCTCTGCCGCAGTGGAAGGGGATCACGCTGCTGGATCTGGCCACCTATACCGCAGGCGGGCTGCCGTTACAGGTACCGGATGCGGTGAAAAGCCGTGCGGATCTGCTGAATTTCTATCAGCAGTGGCAGCCATCATGGAAACCGGGCGATATGCGTCTGTATGCAAACAGCAGTATCGGCCTGTTTGGTGCTCTGACCGCC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</si>
  <si>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betaL-g2053_DHA-13</t>
  </si>
  <si>
    <t>g2054</t>
  </si>
  <si>
    <t>DHA-14</t>
  </si>
  <si>
    <t>KM087854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</si>
  <si>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CAC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</si>
  <si>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betaL-g2054_DHA-14</t>
  </si>
  <si>
    <t>g2055</t>
  </si>
  <si>
    <t>DHA-15</t>
  </si>
  <si>
    <t>KM087853</t>
  </si>
  <si>
    <t>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T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t>
  </si>
  <si>
    <t>betaL-g2055_DHA-15</t>
  </si>
  <si>
    <t>g2056</t>
  </si>
  <si>
    <t>DHA-16</t>
  </si>
  <si>
    <t>KM087852</t>
  </si>
  <si>
    <t>ATGAAAAAATCGTTATCTGCAACACTGGTTTCCGCCCTGCTGGCCTTTTCTGCCCCGGGGTTCTCTGCCGCTGATAATGTCGCGGCAGTCGTCGACAGCACCATTAAACCGCTGATGGCACAGCAGGATATCCCCGGGATGGCGGTTGCTGTCTCCGTAAAGGGAAAACCGTATTACTTCAACTATGGTTTTGCGGATGTGCAGGCAAAACAGCCGGTCACTGAAAATACACTATTTGAACTCGGATCTGTAAGTAAAACTTTCACAGGTGTGCTGGGTGCGGTTTCCGTGGCGAAAAAAGAGACGTCGCTGAATGACCCGGCAGTCAAATACCAGCCTGAACTGACACAGCCGCAGTGGAAAGGGATCACATTACTGGATCTGGCCACCTATACCGCAGGCGGGCTGCCGTTACAGGTGCCGGAAGCGGTGAAAAGCAGTGAGGATCTGCTGCATTTCTATCAGCAGTGGCAGCCGTCATGGCAACCGGGAAAGATGCGTCTGTATGCGAACAGCAGTATCGGCCTGTTCGGTGCGCTGACCGCGACAGCGGCGGGAATGCCTTATGAGCAGCTGCTGACCGCACGTATCCTGGCGCCGCTGGGGTTATCACATACCTTTATTACTGTACCGGAAAGTGCGCAAAGTCAGTATGCATACGGTTATAAAAACAATCAGCCGGTACGGGTGACGGGGGGACCGCTCGATGCGGAATCTTACGGGGTAAAATCCGCCTCAAAAGATATGCTGCGCTGGGCAGAAATCAATATGTCGCCGTCACGGGCGGGCAATGCGGATCTGGAAATGGCGATGTATCTCGCACAGACCCGTTACTATAAAACGGCGGCAATCAACCAGGGACTGGGCTGGGAGATGTATGACTGGCCGCAGCAGAAAGATATGATCATTAACGGCGTGACCAATGAAGTGGCATTGCAGCCGCATCCGGTAACGGATAATCAGGTTCAGCCGTATAACCGCGCTTCCTGGGTACATAAAACAGGAGCAACAACCGGTTTCGGTGCTTATGTGGCCTTTATTCCGGAAAAACAGGTGGCGATTGTGATTCTGGCAAATAAAAACTACCCGAATACCGAAAGAGTCAAAGCCGCACAGGCTATTTTGAGTGCACTGGAATAA</t>
  </si>
  <si>
    <t>betaL-g2056_DHA-16</t>
  </si>
  <si>
    <t>g2057</t>
  </si>
  <si>
    <t>DHA-17</t>
  </si>
  <si>
    <t>KM087850</t>
  </si>
  <si>
    <t>ATGAAAAAATCGTTATCTGCAACACTGATTTCCGCTCTGCTGGCGTTTTCCGCCCCGGGGTTTTCTGCCGCTGATAATGTCGCGGT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</si>
  <si>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betaL-g2057_DHA-17</t>
  </si>
  <si>
    <t>g2058</t>
  </si>
  <si>
    <t>DHA-18</t>
  </si>
  <si>
    <t>KM087841</t>
  </si>
  <si>
    <t>ATGAAAAAATCGTTATCTGCAACACTGATTTCTGCCCTGCTGGCGTTTTCCGCCCCGGGGTTTTCTGCCGCTGATAATGTCGCAGCGGTGGTGGACAGCACTATTAAACCGCTGATGGCACAGCAGGATATTCCCGGGATGGCGGTTGCCGTATCCGTAAAGGGCAAGCCCTATTATTTTAACTATGGTTTTGCCGATGTTCAGGCAAAACAGCCGGTCACTGAAAATACACTATTTGAGCTCGGATCTGTAAGTAAAACTTTCACAGGTGTGCTGGGTGCGGTTTCTGTGGCGAAAAAAGAGACGGCGCTGAATGATCCGGCGGCAAAATATCAGCCGGAGCTGGCTCTGCCGCAGTGGAAGGGGATCACGCTGCTGGATCTGGCCACCTATACCGCAGGCGGGCTGCCGTTACAGGTACCGGATGCGGTGAAAAGCCGTGCGGATCTGCTGAATTTCTATCAGCAGTGGCAGCCATCATGGAAACCGGGCGATATGCGTCTGTATGCAAACAGCAGTATCGGCCTGTTTGGTGCTCTGACCGCCAATGCGGCGGGGATGCCGTATGAGCAGTTGCTGACCGCGCGGATCCTGGCACCGCTGGGATTATCTCACACCTTTATTACCGTGCCGGAAAGTGTGCAAAGCCGGTATGCGTACGGC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GGCAACAACTGGTTTCGGCGCCTATGTGGCCTTTATTCCGGAAAAACAGGTGGCGATTGTGATTCTGGCGAATAAAAACTACCCGAATACCGAAAGAGTCAAAGCTGCACAGGCTATTTTGAGTGCACTGGAATAA</t>
  </si>
  <si>
    <t>betaL-g2058_DHA-18</t>
  </si>
  <si>
    <t>g2059</t>
  </si>
  <si>
    <t>DHA-19</t>
  </si>
  <si>
    <t>KM087849</t>
  </si>
  <si>
    <t>ATGAAAAAATCGTTATCTGCAACACTGATTTCCGCTCTGCTGGCGTTTTCCGCCCCGGGGTTTTCTGCCGCTGATAATGTCGCGGCGGTGGTGGACAGCACCATTAAACCGCTGATGGCACAGCAGGATATTCCCGGGATGGCGGTTGCCGTCTCCGTAAAGGGTAAGCCCTATTATTTCAATTACGGTTTTGCCGATGTTCAGGCAAAACAGCCTGTCACTGAAAATACACTATTTGAGCTCGGATCTGTAAGTAAAACTTTCACAGGTGTGCTGGGTGCGGTTTCCGTGGCGAAAAAAGAGATGGCGCTGAATGATCCGGCGGCAAAATATCAGCCGGAGCTGGCTCTGCCGCAGTGGAAGGGGATCACGCTGCTGGATCTGGCCACCTATACCGCAGGCGGGCTGCCGTTACAGGTACCGGATGCGGTGAAAAGCCGTGCGGATCTGCTGAATTTCTATCAGCAGTGGCAGCCATCATGGAAACCGGGCGATATGCGTCTGTATGCAAACAGCAGTATCGGCCTGTTTGGTGCTCTGACCGCCAACGCGGCGGGGATGCCGTATGAGCAGTTGCTGACTGCACGGATCCTGGCACCGCTGGGGTTATCTCACACCTTTATTACTGTGCCGGAAAGTGCGCAAAGCCAGTATGCGTACGGTTATAAAAACAAAAAACCGGTCCGCGTGTCGCCGGA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</si>
  <si>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betaL-g2059_DHA-19</t>
  </si>
  <si>
    <t>g2060</t>
  </si>
  <si>
    <t>DHA-20</t>
  </si>
  <si>
    <t>KM087848</t>
  </si>
  <si>
    <t>ATGAAAAAATCGTTATCTGCAACACTGATTTCCGCCCTGCTGGCATTTTCCGCCCCGGGGTTTTCTGCCGCTGATAATGTCGCGGCGGTGGTGGACAGCACCATTAAACCGCTGATGGCACAGCAGGATATTCCCGGGATGGCGGTTGCCGTCTCCGTAAAGGGTAAGCCCTATTATTTCAATTACGGTTTTGCCGATGTTCAGGCAAAACAGCCTGTCACTGAAAATACACTATTTGAGCTCGGATCTGTAAGTAAAACTTTCACAGGTGTGCTGGGTGCGGTTTCCGTGGCGAAAAAAGAGATGACGCTGAATGACCCGGCAGAAAAATACCAGCCGGAGCTGGCTCTGCCGCAGTGGAAGGGGATCACACTGTTGGATCTGGCCACCTACACCGCAGGCGGGCTGCCGTTACAGGTACCGGATGCGGTGAAAAGCCGTGCGGATCTGCTGAATTTCTATCAGCAGTGGCAGCCGTCCCGGAAACCGGGCGATATGCGTCTGTATGCAAACAGCAGTATCGGCCTGTTTGGTGCTCTGACCGCCAACGCAGCGGGGATGCCGTATGAGCAGTTGCTGACTGCACGGATCCTGGCACCGCTGGGGTTATCTCACACCTTTATTACTGTGCCGGAAAGC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CGGTTTCGGCGCCTATGTGGCCTTTATTCCGGAAAAACAGGTGGCGATTGTGATTCTGGCGAATAAAAACTACCCGAATACCGAAAGAGTCAAAGCCGCACAGGCTATTTTGAGTGCACTGGAATAA</t>
  </si>
  <si>
    <t>betaL-g2060_DHA-20</t>
  </si>
  <si>
    <t>g2061</t>
  </si>
  <si>
    <t>DHA-21</t>
  </si>
  <si>
    <t>KM087847</t>
  </si>
  <si>
    <t>ATGAAAAAATCGTTATCTGCAACACTGATTTCCGCTCTGCTGGCGTTTTCCGCCCCGGGGTTTTCTGCCGCTGATAATGTCGCGGCGGTGGTGGACAGCACCATTAAACCGCTGATGGCACAGCAGGATATTCCTGGGATGGCGGTTGCCGTCTCCGTAAAGGGTAAGCCCTATTATTTCAATTACGGTTTTGCCGATGTTCAGGCAAAACAGCCTGTCACTGAAAATACACTATTTGAGCTCGGATCTGTAAGTAAAACTTTCACAGGTGTGCTGGGTGCGGTTTCCGTGGCGAAAAAAGAGATGACGTTGAATGACCCGGCAGAAAAATACCAGCCGGAGCTGGCTCTGCCGCAGTGGAAGGGGATCACACTGCTGGATCTGGCTACCTACACCGCAGGCGGGCTGCCGTTACAGGTGCCGGATGCGGTGAAAAGCCGTGCGGATCTGCTGCATTTCTATCAGCAGTGGCAGCCGTCCCGGAAACCGGGCGATATGCGTCTGTATGCAAACAGCAGTATCGGCCTGTTTGGTGCTCTGACCGCC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GGGTTTCGGCGCCTATGTGGCCTTTATTCCGGAAAAACAGGTGGCGATTGTGATTCTGGCGAATAAAAACTACCCGAATACCGAAAGAGTCAAAGCCGCACAGGCTATTTTGAGTGCACTGGAATAA</t>
  </si>
  <si>
    <t>betaL-g2061_DHA-21</t>
  </si>
  <si>
    <t>g2062</t>
  </si>
  <si>
    <t>DHA-22</t>
  </si>
  <si>
    <t>KM087856</t>
  </si>
  <si>
    <t>ATGAAAAAATCGTTATCTGCAACACTGATTTCCGCTCTGCTGGCGTTTTCCGCCCCGGGGTTTTCTGCCGCTGATAATGTCGCGGCGGTGGTGGACAGCGCCATTAAACCGCTGATGGCACAGCAGGATATTCCCGGGATGGCGGTTGCCGTCTCCGTAAAGGGTAAGCCCTATTATTTCAATTATGGTTTTGCCGATATTCAGGCAAAACAGCCGGTCACTGAAAATACACTATTTGAGCTCGGATCTGTAAGTAAAACTTTCACAGGTGTGCTGGGTGCAGTTTCTGTGGCGAAAAAAGAGATGGCGCTGAATGATCT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</si>
  <si>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betaL-g2062_DHA-22</t>
  </si>
  <si>
    <t>g2063</t>
  </si>
  <si>
    <t>DHA-9</t>
  </si>
  <si>
    <t>KJ207201</t>
  </si>
  <si>
    <t>ATGACAAAATCTGTATCTGCAACACTGATTTCTGCCCTGCTGGCGTTTTCCGCCCCGGGGTTTTCTGCCGCTGATAATGTCGCA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T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t>
  </si>
  <si>
    <t>betaL-g2063_DHA-9</t>
  </si>
  <si>
    <t>g2064</t>
  </si>
  <si>
    <t>GES-24</t>
  </si>
  <si>
    <t>AB901141</t>
  </si>
  <si>
    <t>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</si>
  <si>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betaL-g2064_GES-24</t>
  </si>
  <si>
    <t>g2065</t>
  </si>
  <si>
    <t>GES-26</t>
  </si>
  <si>
    <t>KP096411</t>
  </si>
  <si>
    <t>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t>
  </si>
  <si>
    <t>betaL-g2065_GES-26</t>
  </si>
  <si>
    <t>g2066</t>
  </si>
  <si>
    <t>GIM-2</t>
  </si>
  <si>
    <t>KM659858</t>
  </si>
  <si>
    <t>ATGAAAAATGTATTAGTGTTTTTAATATTACTTGTAGCGTTGCCAGCTTTAGCTCAGGGTCATAAACCGCTAGAAGTTATAAAAATTGAAGATGGAGTATATCTTCATACCTCCTTTAAGAATATTGAAGGCTATGGGTTAGTTGATTCGAATGGGTTGGTAGTTCTGGATAATAATCAAGCCTATATTATCGACACACCTTGGTCTGAAGAAGACACGAAGTTGTTATTATCCTGGGCGACTGACAGGGGATACCAGGTTATGGCTAGCATCTCAACTCATTCTCATGGAGATCGCACTGCTGGTATCAAGTTGCTAAATTCAAAGTCAATTCCTACATACACATCAGAGTTAACTAAAAAGCTTCTTGCCCGTGAAGGAAAGCCGGTTCCTACCCACTACTTTAAAGACGACGAATTCACACTGGGAAATGGGCTTATAGAGCTCTACTATCCAGGTGCTGGGCATACAGAGGATAATATTGTTGCTTGGTTACCCAAAAGCAAAATACTATTTGGTGGCTGCCTCGTGAGGAGTCATGAGTGGGAAGGCTTAGGTTACGTAGGCGACGCCTCAATTAGCTCTTGGGCTGACTCAATTAAAAATATTGTATCGAAAAAATATCCCATTCAAATGGTCGTTCCGGGGCATGGCAAAGTTGGAAGTTCAGATATATTAGATCACACCATTGATCTTGCTGAATCAGCTTCTAACAAATTAATGCAACCGACCGCTGAAGCGTCGGCTGATTAA</t>
  </si>
  <si>
    <t>betaL-g2066_GIM-2</t>
  </si>
  <si>
    <t>g2067</t>
  </si>
  <si>
    <t>IMI-7</t>
  </si>
  <si>
    <t>KM103296</t>
  </si>
  <si>
    <t>ATGTCACTTAATGTAAAACCAAGTAGAATAGCCATCTTGTTTAGCTCTTGTTTAGTTTCAATATCATTTTTCTCACAGGCCAATACAAAGGGCATCGATGAGATTAAAGACCTTGAAAA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TTACACTACAAAAAACGAAAAAGAAGCCAAGCATGAGGATAAAGTAATCGCAGAAGCTTCAAGAATCGCAATTGATAACCTTAAATAA</t>
  </si>
  <si>
    <t>betaL-g2067_IMI-7</t>
  </si>
  <si>
    <t>g2068</t>
  </si>
  <si>
    <t>IMI-8</t>
  </si>
  <si>
    <t>KP081315</t>
  </si>
  <si>
    <t>ATGTCAATTAATGCAAAGAAAAGTAAAGCAGCTGTCTTTTTAAGCTATTTTTTAATCCCTATATCATTTTATTCACAGGCTGATACAAATGCCATGGATGAGATTAAGAAACTGGAAACAGGTTTTGGTGGCAGGGTTGGCGTCTACGCTTTAGACACTGGCTCTGGTAAATCATTTTCATACAGAGCGAATGAACGATTTCCTCTTTGTAGTTCTTTTAAAGGTTTTTTAGCCGCTGCTGTATTAAAGGGCTCGCAGGATAATCAACTGAATATTAATGAGATTGTAAATTATAATAAAAGAAGTTTAGAACCCCACTCCCCTATTACGCAAAAATATAAAGAAAACGGAATGTCTCTAGGTGATATGGCTGCTGCCGCTTTACAATATAGCGACAATGGTGCTGCTAATATTATTCTTGAGCGTTATATCGGTGGTCCTGAAGGTATGACTAATTTCATGCGGTCTATTGGAGATGAAGACTTTAGACTCGATCGTTGGGAGTTAGATCTAAATACAGCTATTCCTGGCGATGAACGTGACACTTCAACACCCGCAGCTGTAGGTAAAAGTTTAAAAAACCTTGCTCTGGGCAATATACTTAACGATCATGAAAAGGAAACATATCAGACATGGTTAAAGGGTAATACAACCGGCGCAGCGCGTATTCGTGCTAGCGTACCAAGCGACTGGGTCGTTGGCGATAAAACCGGTACTTGTGGAGCATACGGTACGGCAAATGATTATGCGGTTGTCTGGCCAAAAAACAGGGCTCCTCTTATCATTTCTGTGTACACTACAAAAAGTGAAAAAGAAGCAAAGCATGACGAGAAGGTAATCGAAGAAGCTTCAAGAATTGCAATTACACACCTTAAGTAA</t>
  </si>
  <si>
    <t>betaL-g2068_IMI-8</t>
  </si>
  <si>
    <t>g2069</t>
  </si>
  <si>
    <t>IMP-45</t>
  </si>
  <si>
    <t>KJ510410</t>
  </si>
  <si>
    <t>ATGAGCAAGTTATTTGTATTCTTTATGTTTTTGTTTTGTAGCATTACTGCCGCAGGAGAGTCTTTGCCAGATTTAAAAATTGAGAAGCTTGACGAAGGCGTTTATGTTCATACTTCGTTTGAAGAAGTTAACGGTTGGGGTGTTATTCCTAAACACGGCTTGGTGGTTCTTGTAAATACTGATGCCTATCTGATAGACACTCCATTTACTGCTAAAGATACTGAAAATTTAGTTAATTGGTTTGTTGAGCGCGGCTATAGAATAAAAGGCAGTATTTCCTCACATTTCCATAGCGACAGCACGGGTGGAATAGAGTGGCTTAATTCTCAATCTATCCCCACGTATGCATCTGAATTAACAAATGAACTTCTTAAAAAAGACGGTAAGGTACAAGCTAAATATTCATTTAGCGGAGTTAGCTATTGGCTAGTTAAGAAAAAGATTGAAGTTTTTTATCCTGGTCCAGGGCACGCTCCAGATAACGTAGTGGTTTGGCTGCCTGAAAATAGAGTTTTGTTCGGTGGTTGTTTTGTTAAACCCTACGGTCTAGGTAATTTGGGTGACGCAAATTTAGAAGCTTGGCCAAAATCCGCCAAATTATTAATGTCAAAATATAGTAAGGCAAAACTGGTTGTACCAGGTCATAGTGACATAGGAGATTCGTCGCTCTTGAAGCTTACATGGGAGCAGACGGTAAAAGGATTCAATGAAAGCAAAAAAAGTACCACTGCACATTAA</t>
  </si>
  <si>
    <t>betaL-g2069_IMP-45</t>
  </si>
  <si>
    <t>g2070</t>
  </si>
  <si>
    <t>IMP-48</t>
  </si>
  <si>
    <t>KM087857</t>
  </si>
  <si>
    <t>ATGAAAAAATTATTTGTTTTATGTGTATTCTTCTTCTGCAACATTGCAGTTGCAGAAGAATCTTTGCCTGATTTAAAAATTGAGAAGCTTGAAGAAGGCGTTTATGTTCATACTTCGTTTGAAGAAGTTAAAGGTTGGAGTGTGGTCACTAAACACGGTTTGGTGGTTCTTGTGAAAAATGACGCCTATCTGATTGATACTCCAACTACTGCTAAAGATACTGAAAAATTAGTCAATTGGTTTGTTGAGCGGGGCTATAAAATCAAAGGCAGTATTTCCACACATTTCCATGGTGACAGTACGGCTGGAATAGAGTGGCTTAATTCTCAATCTATCCCCACATATGCTTCTGAATTAACAAATGAACTTCTTAAAAAAGACAATAAGGTACAAGCTAAACACTCTTTTAATGGGGTTAGTTATTCACTAATT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t>
  </si>
  <si>
    <t>betaL-g2070_IMP-48</t>
  </si>
  <si>
    <t>g2071</t>
  </si>
  <si>
    <t>IMP-51</t>
  </si>
  <si>
    <t>LC031883</t>
  </si>
  <si>
    <t>ATGAAAAAGTTATCAGTATTCTTTATGTTTTTGTTTTGTAGCATTGCTGCCTCAGGAGAGGCTTTGCCAGATTTAAAAATTGAGAAGCTTGACGAAGGCGTTTATGTTCATACTTCGTTTGAGGAAGTTAACGGCTGGGGCGTGG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GGTCACAGTGAAGTTGGAGATGCATCACTCTTGAAACGTACATTAGAACAGGCTGTTAAAGGATTAAACGAAAGTAAAAAGCTATCAAAACCAAGTAACTAA</t>
  </si>
  <si>
    <t>betaL-g2071_IMP-51</t>
  </si>
  <si>
    <t>g2072</t>
  </si>
  <si>
    <t>KPC-12</t>
  </si>
  <si>
    <t>HQ641421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</si>
  <si>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A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</si>
  <si>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betaL-g2072_KPC-12</t>
  </si>
  <si>
    <t>g2073</t>
  </si>
  <si>
    <t>KPC-19</t>
  </si>
  <si>
    <t>KJ775801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</si>
  <si>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CGGGGCAGTAA</t>
  </si>
  <si>
    <t>betaL-g2073_KPC-19</t>
  </si>
  <si>
    <t>g2074</t>
  </si>
  <si>
    <t>KPC-22</t>
  </si>
  <si>
    <t>KM379100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</si>
  <si>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G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</si>
  <si>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betaL-g2074_KPC-22</t>
  </si>
  <si>
    <t>g2075</t>
  </si>
  <si>
    <t>KPC-24</t>
  </si>
  <si>
    <t>KR052099</t>
  </si>
  <si>
    <t>ATGTCACTGTATCGCCC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t>
  </si>
  <si>
    <t>betaL-g2075_KPC-24</t>
  </si>
  <si>
    <t>g2076</t>
  </si>
  <si>
    <t>KPC-4</t>
  </si>
  <si>
    <t>EU447304</t>
  </si>
  <si>
    <t>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CACAGCGAGGCCGTCATCGCCGCTGCGGCTAGACTCGCGCTCGAGGGATTGGGCGTCAACGGGCAGTAA</t>
  </si>
  <si>
    <t>betaL-g2076_KPC-4</t>
  </si>
  <si>
    <t>g2077</t>
  </si>
  <si>
    <t>LCR</t>
  </si>
  <si>
    <t>LCR-1</t>
  </si>
  <si>
    <t>L36547</t>
  </si>
  <si>
    <t>ATGCTAAAGAGCACCCTTCTGGCCTTTGGTCTCTTTATTGCGCTCTCAGCGCGTGCAGAGAACCAGGCAATCGCCAAGCTTTTCCTGAGGGCAGGGGTCGATGGGACCATCGTCATCGAGTCTCTAACCACCGGACAGCGCTTGGTTCACAACGATCCTCGTGCGCAACAACGATACCCGGCAGCTTCCACGTTCAAGGTACTCAATACCTTGATTGCTCTCGAAGAGGGCGCCATTTCAGGTGAGAACCAGATCTTTCACTGGAACGGTACCCAGTATTCGATTGCGAATTGGAACCAGGACCAGACTCTAGACAGTGCGTTTAAAGTGAGTTGTGTCTGGTGCTACCAGCAGATTGCCCTTCGAGTGGGGGCACTCAAGTACCCAGCCTATATTCAACAGACAAACTATGGTCATTTACTGGAACCCTTCAATGGAACGGAGTTTTGGCTGGATGGCTCTTTGACGATCAGCGCGGAAGAACAGGTTGCCTTTCTCCGACAGGTTGTTGAGCGAAAACTACCGTTCAAGGCGAGCAGCTATGATTCCCTGAAGAAAGTCATGTTCGCCGATGAGAATGCCCAGTATCGCCTTTATGCAAAAACAGGTTGGGCGACCCGCATGACTCCCTCGGTGGGTTGGTATGTTGGCTATGTTGAAGCAAAGGACGATGTTTGGCTGTTTGCCCTGAATCTTGCTACCCGCGACGCGAATGACCTGCCCCTACGAACGCAGATAGCCAAAGACGCGCTGAAGGCGATAGGTGCGTTTCCTACGAAGTAA</t>
  </si>
  <si>
    <t>betaL-g2077_LCR-1</t>
  </si>
  <si>
    <t>g2078</t>
  </si>
  <si>
    <t>MIR-10</t>
  </si>
  <si>
    <t>KM087858</t>
  </si>
  <si>
    <t>ATGATGACAAAATCCCTAAGCTGTGCCCTGCTGCTCAGCGTCG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TACCACGCGTCTTTACGCTAACGCCAGCATCGGTCTTTTTGGTGCGCTGGCGGTC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t>
  </si>
  <si>
    <t>betaL-g2078_MIR-10</t>
  </si>
  <si>
    <t>g2079</t>
  </si>
  <si>
    <t>MIR-11</t>
  </si>
  <si>
    <t>KM087859</t>
  </si>
  <si>
    <t>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AGGTGAAATAGCGCTGGGCGATCCGGTAGCAAAATACTGGCCTGAGCTCACGGGCAAA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CATGTATCAGGGGTTG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t>
  </si>
  <si>
    <t>betaL-g2079_MIR-11</t>
  </si>
  <si>
    <t>g2080</t>
  </si>
  <si>
    <t>MIR-12</t>
  </si>
  <si>
    <t>KM087863</t>
  </si>
  <si>
    <t>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GGGTGAAG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ATGGATTAACGTCCCGAAAGCGGAAGAGGCGCATTACGCCTGGGGATACCGTGAGGGTAAAGCGGTCCACGTTTCGCCAGGGATGCTGGACGCGGAAGCCTATGGCGTAAAAACTAACGTGAAGGATATGGCGAGCTGGCTGATAGCCAACATGAAGCCGGATTCTCTTCAGGCTCCCTCACTCAAGCAAGGCATTGCTCTGGCGCAGTCTCGCTACTGGCGCGTGGGGGCTATGTATCAGGGGTTG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t>
  </si>
  <si>
    <t>betaL-g2080_MIR-12</t>
  </si>
  <si>
    <t>g2081</t>
  </si>
  <si>
    <t>MIR-13</t>
  </si>
  <si>
    <t>KM087862</t>
  </si>
  <si>
    <t>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T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AACGCAGAAGCCTATGGCGTAAAAACTAACGTGAAGGATATGGCGAGCTGGGTGATAGCCAACATGAAGCCGGATTCTCTTCAGGCTCCCTCACTCAAGCAAGGCATTGCTCTGGCGCAGTCTCGCTACTGGCGCGTGGGGGCC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t>
  </si>
  <si>
    <t>betaL-g2081_MIR-13</t>
  </si>
  <si>
    <t>g2082</t>
  </si>
  <si>
    <t>MIR-14</t>
  </si>
  <si>
    <t>KM087864</t>
  </si>
  <si>
    <t>ATGATGACAAAATCCCTAAGCTGTGCCCTGCTGCTCAGCGTTGCCAGCTCTGCATTCGCCGCACCGATGTCCGAAAAACAGCTGGCTGAGGTGGTGGAACGTACCGTTACGCCGCTGATGAAAGCGCAGGCCATTCCGGGCATGGCGGTGGCGGTGATTTATCAGGGTCAGCCGCACTACTTTACCTTCGGTAAAGCCGATGTTGCGGCAAACAAACCCGTCACCCCACAAACCTTGTTCGAACTGGGTTCTATAAGTAAAACCTTCACCGGCGTACTGGGTGGCGATGCCATTGCTCGCGGTGAAATATCGCTCGGCGATCCGGTGACAAAATACTGGCCTGAACTGACGGGCAAGCAGTGGCAGGGCATTCACATGCTGGAGCTGGCAACCTATACCGCAGGCGGTCTGCCGTTACAGGTACCGGATGAGGTCACGGATAACGCCTCTCTGCTGCGCTTTTATCAAAACTGGCAGCCGCAGTGGAAGCCGGGCACCACGCGTCTTTACGCCAATGCCAGCATCGGTCTTTTTGGCGCGCTGGCGGTTAAACCTTCCGGCATGAGCTATGAGCAGGCCATGACGACGCGAATCTTTAAGCCGCTCAATCTGAACCATACCTGGATTAACGTTCCGAAAACGGAAGAGGCGCATTACGCCTGGGGATACCGCGACGGTAAAGCGGTCCACGTTTCGCCAGGAATGCTGGATGCAGAAGCCTATGGCGTAAAAACCAACGTGCAGGATATGGCAAGCTGGGTGATGGTCAACATGAAGCCGGACTCGCTTCAGGATAGTTCACTCAGGAAAGGCATTGCCCTGGCGCAGTCTCGCTACTGGCGCGTGGGGGCCATGTATCAAGGGTTAGGTTGGGAAATGCTTAACTGGCCGGTCGATGCCAAAACCGTGGTTGAAGGCAGCGACAATAAGGTGGCGCTGGCACCGCTGCCTGCGAGAGAAGTGAATCCACCGGCACCGCTGGTCAACGCGTCCTGGGTCCATAAAACAGGCTCAACCGGCGGGTTTGGCAGCTACGTGGCATTTATTCCTGAAAAACAGCTCGGCATTGTGATGCTGGCGAATAAAAGCTATCCGAACCCTGCCCGCGTTGAGGCGGCATACCGTATCCTCGACGCGCTGCAGTAA</t>
  </si>
  <si>
    <t>betaL-g2082_MIR-14</t>
  </si>
  <si>
    <t>g2083</t>
  </si>
  <si>
    <t>MIR-15</t>
  </si>
  <si>
    <t>KM087851</t>
  </si>
  <si>
    <t>ATGATGACAAAATCCCTAAGCTGTGCCCTGCTGCTCAGCGTCGCCAGCGCTGCATTCGCCGCACCGATGTCCGAAAAACAGCTGGCTGAGGTGGTGGAACGTACCGTTACGCCGCTGATAAACGCGCAGGCCATTCCGGGTATGGCGGTGGCGGTAATTTATCAGGGTCAGCCACACTACTTTACCTTCGGTAAAGCCGATGTTGCGGCGAACAAACCCGTCACCCCGCAAACCCTGTTTGAGCTGGGCTCTATAAGTAAAACCTTCACCGGCGTACTGGGCGGCGATGCCATTGCCCGGGGTGAAATAGCGCTGGGCGATCCGGTAGCAAAATACTGGCCTGAGCTCACGGGCAAGCAGTGGCAGGGCATTCGCATGCTGGATCTGGCAACCTAC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t>
  </si>
  <si>
    <t>betaL-g2083_MIR-15</t>
  </si>
  <si>
    <t>g2084</t>
  </si>
  <si>
    <t>MIR-16</t>
  </si>
  <si>
    <t>KM087861</t>
  </si>
  <si>
    <t>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A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TCCGGTCAAGGCCTCCTGGGTCCATAAAACAGGCTCGACGGGCGGGTTTGGCAGCTACGTGGCATTTATTCCTGAAAAGCAGCTCGGCATTGTGATGCTCGCGAATAAAAGCTATCCGAACCCGGCACGCGTTGAGGCGGCATACCGTATCCTCGACGCGCTGCAGTAA</t>
  </si>
  <si>
    <t>betaL-g2084_MIR-16</t>
  </si>
  <si>
    <t>g2085</t>
  </si>
  <si>
    <t>MIR-17</t>
  </si>
  <si>
    <t>LN515535</t>
  </si>
  <si>
    <t>ATGATGACAAAATCCCTAAGCTGTGCCCTGCTGCTCAGCGTCACCAGCGCTGCATTCGCCGCACCGATGTCCGAAAAACAGCTGGCTGAGGTGGTGGAACGTACCGTTACGCCGCTGATGAACGCGCAGGCCATTCCGGGTATGGCGGTGGCGGTAATTTATCAGGGTCAGCCACACTACTTTACCTTCGGTAAAGCCGATGTTGCGGCGAACAAACCCGTCACCCCGCAAACCCTGTTTGAGCTGGGCTCTATAAGTAAAACCTTCACCGGCGTACTGGGCGGCGATGCCATTGCCCGGGGTGAAGTAGCGCTGGGCGATCCGGTAGCAAAATACTGGCCTGAGCTCACGGGCAAG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CGCGAATAAAAGCTATCCGAACCCGGCACGCGTTGAGGCGGCATACCGTATCCTCGACGCGCTGCAGTAA</t>
  </si>
  <si>
    <t>betaL-g2085_MIR-17</t>
  </si>
  <si>
    <t>g2086</t>
  </si>
  <si>
    <t>MIR-7</t>
  </si>
  <si>
    <t>KJ207200</t>
  </si>
  <si>
    <t>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T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CTG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t>
  </si>
  <si>
    <t>betaL-g2086_MIR-7</t>
  </si>
  <si>
    <t>g2087</t>
  </si>
  <si>
    <t>MIR-8</t>
  </si>
  <si>
    <t>KP050484</t>
  </si>
  <si>
    <t>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t>
  </si>
  <si>
    <t>betaL-g2087_MIR-8</t>
  </si>
  <si>
    <t>g2088</t>
  </si>
  <si>
    <t>MIR-9</t>
  </si>
  <si>
    <t>KM087860</t>
  </si>
  <si>
    <t>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AGCATTCGCATGCTGGATCTGGCAACCTATACCGCAGGCGGTCTGCCGTTACAGGTGCCGGATGAGGTCACGGATACCGCCTCTCTGCTGCGCTTTTATCAAAACTGGCAGCCGCAGTGGAAGCCGGGCACCACGCGTCTTTACGCTAACGCCAGCATCGGTCTTTTTGGTGCGT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GGGCTGGGAGATGCTCAACTGGCCGGTCGATGCCAAAACCGTCGTCGGAGGCAGTGATAACAAGGTGGCGCTGGCACCATTGCCCGTGGCAGAAGTGAATCCACCCGCACCGCCGGTCAAGGCCTCCTGGGTCCATAAAACAGGCTCGACGGGCGGGTTTGGCAGCTACGTGGCATTTATTCCTGAAAAGCAGCTCGGCATTGTGATGCTGGCGAATAAAAGCTATCCGAACCCGGCACGCGTTGAGGCGGCATACCGTATCCTTGACGCGCTGCAGTAA</t>
  </si>
  <si>
    <t>betaL-g2088_MIR-9</t>
  </si>
  <si>
    <t>g2089</t>
  </si>
  <si>
    <t>MOX-8</t>
  </si>
  <si>
    <t>JX173956</t>
  </si>
  <si>
    <t>ATGCAACAACGACAATCCATCCTGTGGGGCGCTTTGGCCACCCTGATGTGGGCCGGTCTGGCTCATGCCGGTGACAAGGCGGCGACCGATCCCCTGCGCCCCGTGGTGGATGCCAGCATCCGGCCGCTGCTCAAGGAGCACAGGATCCCGGGCATGGCGGTGGCCGTGCTCAAGGATGGCAAGGCCCACTATTTCAACTACGGTGTGGCCGATCGGGAGCGCGCG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GATGACAAGGCGTTGCAGCAGGCCATCTCCCTGACCCACAAAGGGCACTACTCGGTAGGCGGGATGACCCAGGGACTGGGTTGGGAGAGTTACGCCTATCCCGTCAGCGAGCAGACATTGCTGGCGGGCAACTCCCCGGCGATGATTTACAATGCCAACCCGGCGGCGCCCGCGCCCGCTGCGGCAGGGCACCCTGTGCTCTTCAACAAGACCGGCTCGACCAGCGGCTTCGGCGCCTATGTGGCCTTCGTGCCGGCCAAAGGGATCGGCATCGTCATGCTGGCCAACCGCAACTATCCTATCCCGGCCAGGGTGAAAGCGGCCCACGCCATCCTGACGCAACTGGCCAGGTAA</t>
  </si>
  <si>
    <t>betaL-g2089_MOX-8</t>
  </si>
  <si>
    <t>g2090</t>
  </si>
  <si>
    <t>NDM-12</t>
  </si>
  <si>
    <t>AB926431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</si>
  <si>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ATGATGCCGACACTGAGCACTACGCCGCGTCAGCGCGCGCGTTTGGTGCGGCGTTCCCCAAGGCCAGCATGATCGTGATGAGCCATTCCGCCCCCGATAGCCGCGCCGCAATCACTCATACGGCCCGCATGGCCGACAAGCTGCGCTGA</t>
  </si>
  <si>
    <t>betaL-g2090_NDM-12</t>
  </si>
  <si>
    <t>g2091</t>
  </si>
  <si>
    <t>NDM-13</t>
  </si>
  <si>
    <t>LC012596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</si>
  <si>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A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</si>
  <si>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betaL-g2091_NDM-13</t>
  </si>
  <si>
    <t>g2092</t>
  </si>
  <si>
    <t>NDM-14</t>
  </si>
  <si>
    <t>KM210086</t>
  </si>
  <si>
    <t>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G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t>
  </si>
  <si>
    <t>betaL-g2092_NDM-14</t>
  </si>
  <si>
    <t>g2093</t>
  </si>
  <si>
    <t>ompC</t>
  </si>
  <si>
    <t>ATGAAAGTTAAAGTACTGTCCCTCCTGGTCCCAGCTCTGCTGGTAGCAGGCGCAGCAAACGCTGCTGAAGTTTACAACAAAGACGGCAACAAATTAGATCTGTACGGTAAAGTAGACGGCCTGCACTATTTCTCTGACAACAAAGATGTAGATGGCGACCAGACCTACATGCGTCTTGGCTTCAAAGGTGAAACTCAGGTTACTGACCAGCTGACCGGTTACGGCCAGTGGGAATATCAGATCCAGGGCAACAGCGCTGAAAACGAAAACAACTCCTGGACCCGTGTGGCATTCGCAGGTCTGAAATTCCAGGATGTGGGTTCTTTCGACTACGGTCGTAACTACGGCGTTGTTTATGACGTAACTTCCTGGACCGACGTACTGCCAGAATTCGGTGGTGACACCTACGGTTCTGACAACTTCATGCAGCAGCGTGGTAACGGCTTCGCGACCTACCGTAACACTGACTTCTTCGGTCTGGTTGACGGCCTGAACTTTGCTGTTCAGTACCAGGGTAAAAACGGCAACCCATCTGGTGAAGGCTTTACTAGTGGCGTAACTAACAACGGTCGTGACGCACTGCGTCAAAACGGCGACGGCGTCGGCGGTTCTATCACTTATGATTACGAAGGTTTCGGTATCGGTGGTGCGATCTCCAGCTCCAAACGTACTGATGCTCAGAACACCGCTGCTTACATCGGTAACGGCGACCGTGCTGAAACCTACACTGGTGGTCTGAAATACGACGCTAACAACATCTACCTGGCTGCTCAGTACACCCAGACCTACAACGCAACTCGCGTAGGTTCCCTGGGTTGGGCGAACAAAGCACAGAACTTCGAAGCTGTTGCTCAGTACCAGTTCGACTTCGGTCTGCGTCCGTCCCTGGCTTACCTGCAGTCTAAAGGTAAAAACCTGGGTCGTGGCTACGACGACGAAGATATCCTGAAATATGTTGATGTTGGTGCTACCTACTACTTCAACAAAAACATGTCCACCTACGTTGACTACAAAATCAACCTGCTGGACGACAACCAGTTCACTCGTGACGCTGGCATCAACACTGATAACATCGTAGCTCTGGGTCTGGTTTACCAGTTCTAA</t>
  </si>
  <si>
    <t>betaL-g2093_ompC</t>
  </si>
  <si>
    <t>g2094</t>
  </si>
  <si>
    <t>ompF</t>
  </si>
  <si>
    <t>HG738867</t>
  </si>
  <si>
    <t>ATGATGAAGCGCAATATTCTGGCAGTGATCGTCCCTGCTCTGTTAGTAGCAGGTACTGCAAACGCTGCAGAAATCTATAACAAAGATGGCAACAAAGTAGATCTGTACGGTAAAGCTGTTGGTCTGCATTATTTTTCCAAGGGTAACGGTGAAAACAGTTACGGTGGCAATGGCGACATGACCTATGCCCGTCTTGGTTTTAAAGGGGAAACTCAAATCAATTCCGATCTGACCGGTTATGGTCAGTGGGAATATAACTTCCAGGGTAACAACTCTGAAGGCGCTGACGCTCAAACTGGTAACAAAACGCGTCTGGCATTCGCGGGTCTTAAATACGCTGACGTTGGTTCTTTCGATTACGGCCGTAACTACGGTGTGGTTTATGATGCACTGGGTTACACCGATATGCTGCCAGAATTTGGTGGTGATACTGCATACAGCGATGACTTCTTCGTTGGTCGTGTTGGCGGCGTTGCTACCTATCGTAACTCCAACTTCTTTGGTCTGGTTGATGGCCTGAACTTCGCTGTTCAGTACCTGGGTAAAAACGAGCGTGACACTGCACGCCGTTCTAACGGCGACGGTGTTGGCGGTTCTATCAGCTACGAATACGAAGGCTTTGGTATCGTTGGTGCTTATGGTGCAGCTGACCGTACCAACCTGCAAGAAGCTCAACCTCTTGGCAACGGTAAAAAAGCTGAACAGTGGGCTACTGGTCTGAAGTACGACGCGAACAACATCTACCTGGCAGCGAACTACGGTGAAACCCGTAACGCTACGCCGATCACTAATAAATTTACAAACACCAGCGGCTTCGCCAACAAAACGCAAGACGTTCTGTTAGTTGCGCAATACCAGTTCGATTTCGGTCTGCGTCCGTCCATCGCTTACACCAAATCTAAAGCGAAAGACGTAGAAGGTATCGGTGATGTTGATCTGGTGAACTACTTTGAAGTGGGCGCAACCTACTACTTCAACAAAAACATGTCCACCTATGTTGACTACATCATCAACCAGATCGATTCTGACAACAAACTGGGCGTAGGTTCAGACGACACCGTTGCTGTGGGTATCGTTTACCAGTTCTAA</t>
  </si>
  <si>
    <t>betaL-g2094_ompF</t>
  </si>
  <si>
    <t>g2095</t>
  </si>
  <si>
    <t>OXA-184</t>
  </si>
  <si>
    <t>JQ396378</t>
  </si>
  <si>
    <t>TTGAAAAAAATACTTTTACTTTTTAGTCTTTTTTACTCTTTTGCTTTGGCAAATGATAAATTAAAAGATTTTTTTAAAGACTACAATACAAGCGGAGTTTTTATAACTTTTGATGGAAAACATTATGCAAGTAATAATTTTAAAAGAGCTAAAGAACCTTTTTCTCCTGCTTCGACTTTTAAAATTTTTAATGCTTTAATTGCGCTTGATAATGGTGTAGTTAAAGATACAAAGGAAATTTTTTATCATTATAAGGGTGAAAAAGTATTTTTGCCCTCTTGGAAACAAGATGCTAGTTTAAGCTCAGCCATAAAACGCTCTCAAGTGCCTGCTTTTAAAGAATTGGCAAGAAAAATAGGACTTAAAACCATGCAAGAAAGCTTAAATAAACTTTCCTATGGAAATACAAAAATTTCAAAAATCGATACCTTTTGGTTGGATAATTCTTTACAAATTTCTGCAAAAAATCAAGCTGATTTGCTTTTTAAACTTTCACAAAATTCTTTACCTTTTTCCAAGAAAAGTCAAGAAGAAGTTAAAAAAATTATTCTTTTTAAAGAAGATAAAATCCAAAAAATTTATGCTAAAACAGGTTTTAATGATGGTATAAATTTGGCTTGGATTGTTGGATTTATAGAGAGTAAAAACAAAATTTTATCTTTTGCCTTAAATGTTGATATAAAGAACATTAAAAATCTTAAAATAAGAGAAGAATTGCTAGAAAAATATATTTATTCTTTAAACTAA</t>
  </si>
  <si>
    <t>betaL-g2095_OXA-184</t>
  </si>
  <si>
    <t>g2096</t>
  </si>
  <si>
    <t>OXA-185</t>
  </si>
  <si>
    <t>JQ396379</t>
  </si>
  <si>
    <t>TTGAAAAAAATACTTTTACTTTTTAGTCTTTTTTACTCTTTTGCTTTGGCAAATGATAAATTAAAAGATTTTTTTAAAGACTACAATACAAGCGGAGTTTTTATAACTTTTGATGGAAAACATTATGCAAGTAATAATTTTAAAAGAGCTAAAGAACCTTTTTCTCCTGCTTCGACTTTTAAAATTTTTAATGCTTTAATTGCGCTTGATAATGGTGTAGTTAAAGATACAAAGGAAATTTTTTATCATTATAAGGGTGAAAAAGTATTTTTGCCCTCTTGGAAACAAGATGCTAGTTTAAGCTCAGCCATAAAACGCTCTCAAGTGCCTGCTTTTAAAGAATTGGCAAGAAAAATAGGACTTAAAACCATGCAAGAAAGCTTAAATAAACTTTCCTATGGAAATACAAAAATTTCAAAAATCGATACCTTTTGGTTGGATAATTCTTTACAAATTTCTGCAAAAAATCAAGCTGATTTGCTTTTTAAACTTTCACAAAATTCTTTACCTTTTTCCAAGAAAAGTCAAGAAGAAGTTAAAAAAATTATTCTTTTTAAAGAAGATAAAATCCAAAAAATTTATGCTAAAACAGGTTTTAATGATGGTATAAATTTGGCTTGGATTGTTGGATTTATAGAGAGTAAAAACAAAATTTTATCTTTTGCCTTAAATGTTGATATAAAGAACATTAAAAATATTAAAATAAGAGAAGAATTGCTAGAAAAATATATTTATTCTTTAAACTAA</t>
  </si>
  <si>
    <t>betaL-g2096_OXA-185</t>
  </si>
  <si>
    <t>g2097</t>
  </si>
  <si>
    <t>OXA-226</t>
  </si>
  <si>
    <t>FJ617207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</si>
  <si>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A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</si>
  <si>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betaL-g2097_OXA-226</t>
  </si>
  <si>
    <t>g2098</t>
  </si>
  <si>
    <t>OXA-233</t>
  </si>
  <si>
    <t>KJ657570</t>
  </si>
  <si>
    <t>ATGAAAACATTTGCCGCATATGTAAT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T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</si>
  <si>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betaL-g2098_OXA-233</t>
  </si>
  <si>
    <t>g2099</t>
  </si>
  <si>
    <t>OXA-246</t>
  </si>
  <si>
    <t>KF711993</t>
  </si>
  <si>
    <t>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C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</si>
  <si>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betaL-g2099_OXA-246</t>
  </si>
  <si>
    <t>g2100</t>
  </si>
  <si>
    <t>OXA-259</t>
  </si>
  <si>
    <t>APRC01000020.1</t>
  </si>
  <si>
    <t>ATGAACATTAAAGCACTCTTACTTATAACAAGCGCTATTTTTATTTCAGCCTGT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ATTCTCCCTTAACTTAGAAATGAAAAAAGGAATACCTAGCTCTGTTCGAAAAGAGATTACTTATAAAAGTTTAGAACAATTAGGTATTTTATAG</t>
  </si>
  <si>
    <t>betaL-g2100_OXA-259</t>
  </si>
  <si>
    <t>g2101</t>
  </si>
  <si>
    <t>OXA-260</t>
  </si>
  <si>
    <t>APOR01000009.1</t>
  </si>
  <si>
    <t>ATGAACATTAAAGCACA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</si>
  <si>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betaL-g2101_OXA-260</t>
  </si>
  <si>
    <t>g2102</t>
  </si>
  <si>
    <t>OXA-261</t>
  </si>
  <si>
    <t>APQV01000009.1</t>
  </si>
  <si>
    <t>ATGAACATTAAAGCACTCTTATTTATAACAAGCGCTATTTTTATTTCAGCCTGCTCACCTTATATAGTGACTGCTAATCCAAATCACAA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t>
  </si>
  <si>
    <t>betaL-g2102_OXA-261</t>
  </si>
  <si>
    <t>g2103</t>
  </si>
  <si>
    <t>OXA-262</t>
  </si>
  <si>
    <t>APRA01000005.1</t>
  </si>
  <si>
    <t>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TCGGTTTATCAAGATTTAGCTCGTCGTATTGGACTTGAACTCATGTCTAAGGAAGTGAAGCGTGTTGGTTATGGCAATGCAGATATCGGTACCCAAGTCGATAATTTTTGGCTGGTGGGTT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t>
  </si>
  <si>
    <t>betaL-g2103_OXA-262</t>
  </si>
  <si>
    <t>g2104</t>
  </si>
  <si>
    <t>OXA-263</t>
  </si>
  <si>
    <t>APQY01000006.1</t>
  </si>
  <si>
    <t>ATGAATATTAAAGCACTCTTACTTATAACAAGCGCTATTTTTATTTCAGCCTGTTCACCTTATATAGTGACCGCTAATCCAAATTACAGCGCTTCAAAATCTGATGAAAAAGCAGAGAAAATTAAAAATTTATTTAACGAAGCACAAACTAGGGGTGTTTTAGTTATCCAACAAGGTCAAATTCAACAAAGTTATGGTAATGATCTTGCTCGTGCTTCGACCGAGTATGTACCTGCTTCGACCTTTAAAATGCTTAATGCTTTGATCGGCCTTGAGCACCATAAGACAACCACCACAGAAGTATTTAAGTGGAACGGGCAAAAAAGGCTATTCCCAGAATGGGAAAAAAACATGACCCTAGGCGATGCTATGAAAGCTTCCGCTATTCCGGTTTATCAAGATTTAGCTCGTCGTATTGGACTTGAACTCATGTCTAATGAAGTGAAGCGCGTTGGTTATGGCAATGCAGATATAGGCACCCAAGTCGATAATTTTTGGCTGGTGGGTCCTTTAAAAATTACTCCTCAGCAAGAGGCACAATTTGCTTACAAGCTAGCTAATAAAACGCTTCCATTTAGCCAAAAAGTCCAAGATGAAGTGCAATCCATGCTATTCATAGAAGAAAAGAATGGAAATAAAATATACGCAAAAAGTGGTTGGGGATGGGATGTAGACCCACAAGTAGGCTGGTTAACTGGATGGGTTGTTCAGCCTCAAGGAAATATTGTCGCGTTCTCCCTTAACTTAGAAATGAAAAAAGGAATACCTAGCTCTGTTCGAAAAGAGATTACTTATAAAAGTTTAGAACAATTAGGTATTTTATAG</t>
  </si>
  <si>
    <t>betaL-g2104_OXA-263</t>
  </si>
  <si>
    <t>g2105</t>
  </si>
  <si>
    <t>OXA-264</t>
  </si>
  <si>
    <t>APQQ01000012.1</t>
  </si>
  <si>
    <t>ATGAAGCTATCAAAATTATACACCCTCACTGTGCTCATAGGATTTGGATTAAGCGGTGTCGCCTGCCAGCATATCCATACTCCAGTCTTGTTCAATCAAATTGAAAACGATCAAACAAAGCAGATCGCTTCCTTGTTTGAGAATGTTCAAACAACAGGTGTTCTAATTACCTTTGATGGACAGGCGTATAAAGCATACGGTAATGATCTGAATCGTGCCAAAACTGCGTATATCCCAGCATCTACTTTCAAAATATTAAATGCTTTGATTGGTATTGAACATGATAAAACTTCACCAAATGAAGTATTTAAGTGGGATGGTCAGAAACGTGCTTTTGAAAGTTGGGAAAAAGATCTGACTTTAGCTGAAGCCATGCAAGCTTCTGCTGTACCTGTTTATCAAGCGCTTGCCCAGAGAATCGGATTGGATTTGATGGCAAAGGAAGTCAAAAGAGTCGGCTTCGGTAATACACGCATCGGAACACAAGTTGATAACTTCTGGCTCATTGGACCTTTAAAGATCACGCCAATCGAAGAAGCTCAATTTGCTTACAGGCTTGCGAAACAGGAGTTACCATTTACCCCAAAAACACAACAGCAAGTGATTGATATGCTGCTGGTGGATGAAATACGGGGAACTAAAGTTTACGCCAAAAGTGGTTGGGGAATGGATATTACTCCGCAAGTAGGATGGTGGACTGGATGGATTGAAGATCCGAACGGAAAAGTGATCGCTTTTTCTCTCAATATGGAAATGAATCAACCTGCGCATGCAGCTGCACGTAAAGAAATTGTTTATCAGGCACTTACGCAATTGAAATTATTGTAA</t>
  </si>
  <si>
    <t>betaL-g2105_OXA-264</t>
  </si>
  <si>
    <t>g2106</t>
  </si>
  <si>
    <t>OXA-265</t>
  </si>
  <si>
    <t>APQR01000003.1</t>
  </si>
  <si>
    <t>ATGAAGCTATCAAAATTATACACCCTCACTGTGCTCATAGGATTTGGATTAAGCGGTGTCGCCTGCCAGCATATCCATACTCCAGTCTCGTTCAATCAAATTGAAAACGATCAAACAAAGCAGATCGCTTCCTTGTTTGAGAATGTTCAAACAACAGGTGTTCTAATTACCTTTGATGGACAGGCGTATAAAGCATACGGTAATGATCTGAATCGTGCCAAAG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AAAACAGGAGTTACCGTTTACCCCAAAAACACAACAGCAAGTGATTGATATGCTGCTGGTGGATGAAATACGGGGAACTAAAGTTTACGCCAAAAGTGGTTGGGGAATGGATATTACCCCGCAAGTAGGATGGTGGACTGGATGGATTGAAGATCCGAACGGAAAAGTGATCGCTTTTTCTCTCAATATGGAAATGAATCAACCTGCGCATGCAGCTGCACGTAAAGAAATTGTTTATCAGGCACTTACGCAATTGAAATTATTGTAA</t>
  </si>
  <si>
    <t>betaL-g2106_OXA-265</t>
  </si>
  <si>
    <t>g2107</t>
  </si>
  <si>
    <t>OXA-266</t>
  </si>
  <si>
    <t>APPO01000008.1</t>
  </si>
  <si>
    <t>ATGCGAAAAAAGTTCAAAGTTGCTCTGCTATGTAGTTCGTTATGCTTAAGTTTAGGCTTGGTTGCTTGTCACAGCTTAAATTCAGAGCTGCAGATTGCAGAACAGCAAAAGCAACAACAAAAAATTTCTAAGCTATTTGTGAATGCCAAAACAGAAGGCGTATTTGTCACTTATGACGGTCAAAAGATACATGAATATGGGAATGCCTTAAATCGAGCTCAAACGTCGTATATCCCTGCATCTACTTTTAAAATGCTCAATGCTTTGATTGGCATCCAACATCATAAAACGACACCCAATGAAGTTTTTAAATGGAATGGAGAAAAGCGCAGATTTAAGAGCTGGGAAAAAGATTTGACCTTAACTGAGGCGATTCAAGCATCCGCTGTTCCTATTTATCAAGAATTAGCCAGACGAATAGGTTTAGATTTGATGGCATCTGAAGTTAAAAGAATAGGTTTTGGAAATTCAGATATAGGCAATCAGGTCGATAATTTTTGGTTGGTTGGCCCATTAAAAATCACACCGATTCAAGAAGTCAGATTTACCTACGCGTTGGCAAATGAGCAATTGGCGTTTGACATTCCTGTTCAGCAGCAAGTTAAGCAAATGTTATTGGTGGATCAGATGAATGGGACAAAAGTTTATGCGAAAAGTGGTTGGGGAATGGATGTTGAGCCACAAGTGGGATGGTGGACAGGATGGGTAGAGCAGCCTAATGGTAAAGTAACTGCATTTTCTCTAAATATGGAGATGAATAAAACTGAACATGTGGAGGCTCGGAAAACGATTGTTTATGAGGCATTGCAGCAGTTAGGTTTAATTTAG</t>
  </si>
  <si>
    <t>betaL-g2107_OXA-266</t>
  </si>
  <si>
    <t>g2108</t>
  </si>
  <si>
    <t>OXA-267</t>
  </si>
  <si>
    <t>APQH01000006.1</t>
  </si>
  <si>
    <t>ATGTATAAAAAAGCCCTTATCGCTGCAACAAGTATCCTATTTTTATCCGCCTGTTCTTCCAATACGGTAAAACAACATCAAATACACTCTATTTCTGCCAATAAAAATTCAGAAGAAATTAAATCACTGTTTGATCAGGCACAGACCATGGGTGTTTTGGTGATTAAGCGAGGGCAAACAGAAGAAATTTATGGCAATGATCTTAAAAGAGCATCAACCGCCTATGTTCCCGCTTCTACCTTTAAAATGTTAAATGCTTTAATTGGACTTGAACATCATAAGGCAACTACAACTGAAGTATTTAAATGGGATGGGCAAAAACGTTTATTTCCTGATTGGGAAAAGGACATGACACTGGGTGATGCCATGAAAGCTTCTGCAATTCCAGTTTACCAAGAATTAGCCCGACGAATTGGACTTGACCTTATGTCCAAAGAGGTGAAACGAATTGGTTTCGGTAATGCTAACATTGGCTCAAAAGTAGATGATTTCTGGCTTGTTGGCCCTCTAAAAATTACACCTCAACAAGAAACCCTATTTGCTTATCAATTAGCTCATAAAACGCTTCCATTTAGCCAAGATGTACAAGAACAAGTTCAATCAATGGTGTTCATAGAGGAAAAAAATGGAAGTAAAATTTATGCCAAAAGTGGTTGGGGATGGGATGTTGAACCACAAGTTGGTTGGTTAACAGGCTGGGTCGTTCAATCACAAGGAGAAATTGTCGCATTCTCACTTAATTTAGAAATGAAAAAAGGAACTCCTAGCTCTATTCGCAAAGAAATTGCTTATAAAGGCTTAGAACAACTGGGTATCTTATAA</t>
  </si>
  <si>
    <t>betaL-g2108_OXA-267</t>
  </si>
  <si>
    <t>g2109</t>
  </si>
  <si>
    <t>OXA-268</t>
  </si>
  <si>
    <t>APOE01000008.1</t>
  </si>
  <si>
    <t>ATGTATAAAAAAGCGCTTATCGTTACAACAAGTATCCTATTTTTATCCGCCTGTTCTTCTAATTCAGTAAAACAACATCAAATACACTCTATGTCTGCCAATAAAAATTCAGAAGAAATTAAATCACTGTTTGATCAAGCACAAACCACGGGTGTTTTGGTAATTAAGCGAGGGAAAACAGAAGAAATTTATGGCAATGATCTTAAAAGAGCATCAACCGCCTATATTCCCGCCTCTACCTTTAAAATGTTAAATGCTTTAATTGGACTTGAACATCATAAGGCAACTACAACTGAAGTATTTAAATGGGATGGCCAAAAACGTTTATTTCCTGATTGGGAAAAGGACATGACACTGGGTAATGCGATGAAAGCTTCTGCAATTCCAGTTTACCAAGAATTAGCCCGACGAATTGGACTTGACCTTATGTCTAAAGAGGTAAAAAGAATTGGTTTCGGTAATGCTAACATTGGTTCAAAAGTAGATAATTTTTGGCTTGTTGGCCCTCTAAAAATTACGCCTCAACAAGAAACCCAATTTGCTTATCAATTAGCCCATAAAACGCTTCCATTTAGCAAAGATGTACAAGAACAAGTTCAATCAATGGTGTTCATAGAGGAAAAAAATGGAAGTAAGATTTATGCCAAAAGTGGTTGGGGATGGGATGTTGAACCACAAGTTGGTTGGTTAACAGGCTGGGTCGTTCAACCACAAGGAGAAATTGTCGCATTCTCACTTAATTTAGAAATGAAAAAAGGAACTCCTAGCTCTATTCGCAAAGAAATTGCTTATAAAGGCTTAGAACAACTGGGTATATTATAA</t>
  </si>
  <si>
    <t>betaL-g2109_OXA-268</t>
  </si>
  <si>
    <t>g2110</t>
  </si>
  <si>
    <t>OXA-269</t>
  </si>
  <si>
    <t>APQJ01000007.1</t>
  </si>
  <si>
    <t>ATGTATAAAAAAGTCCTTATCGTGGCAACAACTACTCTATTTTTATCTGCCTGCTCTTCTAAGACGGTAAAACAACATCAAATACACTCTATTTCTGCCAATCAAAATTCAGAAGAAATTAAATCACTGTTTGATCAGGCGCAGACTACGGGGGTTTTGGTGATTAAGCGTGGGCAAACAGAAGAAATTTATGGTAATGATTTGAAAAGATCATCAACCGAATATGTTCCCGCCTCTACCTTTAAAATATTGAATGCTTTAATTGGACTTGAACATCATAAGGTAACAACAACTGAAGTGTTTAAATGGGATGGGCAAAAGCGTTTATTTCCTGATTGGGAAAAGGACATGACACTGGGCGATGCCATGCAAGCTTCTGCTATTCCAGTTTATCAAAAATTAGCCCGAAGAATTGGCCTGGATCTTATGTCTAAAGAGGTGAAACGAGTTGGTTTCGGTAATGCGGACATTGGTTCACGAGTAGATAATTTTTGGCTTGTTGGTCCACTCAAAATTACACCTCTGCAAGAAGCCGAATTTGCTTATGAATTAGCTCATAAAACTCTTCCATTTAGCAAAAATGTACAAGAACAAGTTCAGTCACTGGTGTTCATAGAAGAAAAAAATGGACGTAAAATTTACGCAAAAAGTGGTTGGGCATTGGATATTGATCCACAAGTTGGTTGGTTAACAGGCTGGGTCGTTCAACCACAAGGAGAAATTGTGGCATTCTCACTTAATTTAGAAATGAAAAAAGGAACTCCTAGCATTATTCGTAAAGAAATTACTTATAAAGGATTAGAACAACTGGGTATCTTATAA</t>
  </si>
  <si>
    <t>betaL-g2110_OXA-269</t>
  </si>
  <si>
    <t>g2111</t>
  </si>
  <si>
    <t>OXA-270</t>
  </si>
  <si>
    <t>APQM01000006.1</t>
  </si>
  <si>
    <t>ATGACTAAAAAAGCTCTTTTCTTTGCCATTAGTACCATATTTTTGTCAGCATGTTCTTTCAATACAGTACAACATCACCAAATACACGCTATTTCTACTCATAAAAATTCAGAAGAAATAAAATCACTGTTTGATCAAGCACAGACCACAGGTGTTTTGGTTATTAAGCGCGGAAATACAGAGGAAATTTATGGCAATGATCTAAAAAGGGCATCAACTGAATATGTCCCTGCATCTACCTTTAAAATGTTAAATGCTCTAATTGGTCTTGAACATCATAAAGCAACAACCACTGAAGTGTTCAAATGGGATGGACAAAAGCGTTTATTTCCTGATTGGGAAAAGGATATGACTCTAGGTGATGCCATGAAAGCTTCTGCTATTCCTGTGTATCAAGAACTAGCTCGACGAATTGGCCTTGATCTTATGTCCAAAGAGGTCAAGCGTATTGGTTTCGGTAATGCTGATATTGGTTCAAAAGTAGATAATTTTTGGCTTATCGGTCCACTCAAAATTACGCCTCAACAGGAAGCACAGTTTGCTTATGAATTAGCACATAAAACTCTTCCCTTTAGCAAAAATGTACAAGAACAAGTTCAATCTATGGTGTTCGTAGAAGAAAAAAACGGACGTAAAATTTACGCTAAAAGCGGTTGGGGATGGGATGTGGAGCCTCAAGTGGGCTGGTTAACAGGCTGGGTCGTTCAACCACAAGGAGAAATTGTAGCGTTCTCACTCAATTTAGAAATGAAAAAAGGAACACCTAGTTCTATTCGAAAAGAAATTGCTTATAAAGGATTAGAACAGCTAGGTATTTTATAA</t>
  </si>
  <si>
    <t>betaL-g2111_OXA-270</t>
  </si>
  <si>
    <t>g2112</t>
  </si>
  <si>
    <t>OXA-271</t>
  </si>
  <si>
    <t>APQO01000006.1</t>
  </si>
  <si>
    <t>ATGACTAAAAAAGCTCTTTTCCTTGCTATTAGTACTATATTTTTGTCAGCATGTTCTTTCAATACAGTACAACAGCACCAAATACACGCTCTTTCTACCCATAAAAATTCAGAAGAAATTCAATCACTGTTTGATCAAGCGCAGACCACCGGTGTTTTGGTTATTAAGCGTGGAAAAAAAGAGGAAATTTATGGCAATGATCTAAAAAGAGCATCAACTGAATATGTTCCCGCCTCTACCTTTAAAATGTTAAATGCTCTAATTGGTCTTGAACATCATAAAGCAACAACAACTGAAGTGTTCAAATGGGACGGGCAAAAGCGTTTGTTTCCTGATTGGGAAAAAGATATGACCTTAGGCGATGCCATGAAAGCTTCTGCTATTCCTGTGTATCAAGAACTAGCTCGACGAATTGGCCTTGATCTTATGTCCAAAGAGATCAAGCGTGTGGATTTCGGTAATGCTGATATTGGTTCAAAAGTAGATAATTTTTGGCTTGTCGGTCCACTCAAAATTACGCCTCAACAGGAAGCACAGTTTGCTTATGAATTAGCCCATAAAACTCTTCCCTTTAGCAAAAATGTACAAGAACAAGTTCAATCTATGGTGTTCGTAGAAGAAAAAAACGGACGTAAAATTTACGCTAAAAGCGGTTGGGGATGGGATGTGGAGCCTCAAGTGGGCTGGTTAACAGGCTGGGTTGTTCAACAACAAGGAGAAATTGTAGCTTTCTCACTCAATTTAGAAATGAAAAAAGGAATACCTAGTTCTATTCGAAAAGAAATTGCTTATAAAGGATTAGAACAGCTAGGTATTTTATAA</t>
  </si>
  <si>
    <t>betaL-g2112_OXA-271</t>
  </si>
  <si>
    <t>g2113</t>
  </si>
  <si>
    <t>OXA-272</t>
  </si>
  <si>
    <t>APQP01000003.1</t>
  </si>
  <si>
    <t>ATGACTAAAAAAGCTCTTTTCTTTGCCATTGGTACGATGTTTTTGTCGGCATGTTCTTTTAATACCGTACAACAACATCAAATACAGTCAATTTCTACCAATAAAAACTCAGAGAAAATTAAATCATTGTTTGATCAAGCACAAACTGAAGGTGTTTTAGTTATAAAACGTGGGCAAACAGAGGAAATCTATGGTAATGATCTTAAAAGATCATCAACCGAATATGTTCCCGCCTCTACCTTTAAAATGTTAAATGCTTTGATAGGACTTGAGCATCATAAAGCAACACCAACTGAAGTGTTTAAATGGTATGGGCAAAAGCGTTTATTTCCCGATTGGGAAAAAGACATGACCTTAGGTGATGCTATGAAAGCTTCTGCTATTCCAGTTTATCAGGAACTAGCTCGACGAATTGGCCTTGATCTTATGTCTAAAGAGGTAAAACGCATTGGTTTCGGTAATGCTGATATTGGTTCAAAAGTAGATGATTTTTGGCTTGTTGGTCCACTTAAAATTACACCTCAACAAGAAGTACGGTTTGCTTACAAATTAGCCAACAAAACTCTTCCCTTTAGTAAAAATGTACAAGAACAAGTTCAATCTATGGTGTTCATTGAAGAAAAAAATGGACGAAAAATTTATGCCAAAAGTGGTTGGGGATGGGATGTTGACCCTCAAGTGGGTTGGTTTACAGGCTGGGTAGTTCAACCTCAGGGAGAAATTATAGCTTTCTCACTTAATTTAGAAATGAAGAAAGGCATACCTAGTTCTATTCGAAAAGAAATTGCTTATAAAGGATTAGAGCAGCTAGGTATTTTATAG</t>
  </si>
  <si>
    <t>betaL-g2113_OXA-272</t>
  </si>
  <si>
    <t>g2114</t>
  </si>
  <si>
    <t>OXA-273</t>
  </si>
  <si>
    <t>APQN01000012.1</t>
  </si>
  <si>
    <t>ATGACTAAAAAAGCTCTTTTCTTTGCCATTGGTACGATGTTTTTGTCTGCATGTTCTTTTAATACGGTAGAACAACATCAAATACAGTCAATTTCTACCAATAAAAACTCAGAGAAAATTAAATCGTTGTTTGATCAAGCACAAACTACAGGTGTTTTAGTTATAAAACATGGGCGAACAGAGGAAGTCTATGGCAATGATCTTAAAAGAGCATCAACCGAATATGTTCCCGCCTCTACCTTTAAAATGGTAAATGCTTTGATTGGACTTGAGCATCATAAAGCAACGCCAACTGAAGTGTTTAAATGGGATGGGCAAAAGCGTTTATTTCCCGATTGGGAAAAAGACATGACATTAGGCGATGCTATGAAAGCTTCTGCTATTCCAGTTTATCAGGAACTAGCTCGACGAATTGGCCTTGATCTTATGTCTAAAGAGGTAAAACGCATTGGTTTCGGTAATGCTGATATTGGTTCAAAAGTAGATAATTTTTGGCTTGTTGGCCCACTTAAAATTACACCTCAACAAGAAGTACAGTTTGCTTATAAATTAGCCAACAAAACTCTTCCCTTTAGCAAAAATGTACAAGAACAAGTTCAATCTATGGTGTTCATTGAAGAAAAAAATGGACGAAAAATTTATGCCAAAAGTGGTTGGGGATGGGATGTTGACCCAGAAGTTGGTTGGTTTACAGGCTGGGTAGTTCAACCTCAGGGAGAAATTATAGCTTTCTCACTTAATCTAGAAATGGAAAAAGGCATACCTAGCTCTATTCGAAAAGAAATTACTTATAAGGGATTGGAACAACTCGGTATTTTATAA</t>
  </si>
  <si>
    <t>betaL-g2114_OXA-273</t>
  </si>
  <si>
    <t>g2115</t>
  </si>
  <si>
    <t>OXA-274</t>
  </si>
  <si>
    <t>APOS01000038.1</t>
  </si>
  <si>
    <t>ATGAGTAATAACCTATTTAAATTTAAAATAAAAAGCAGTGTATTGATCATTCTGAGTAGTGTGGCATTTTCAGGTTGTGTTTCTAATGCCAATTTGCATGATCCAGCTTCATCACAAAGAACAAGTGAAATTCCGTTGTTGTTTAATTATGCGCAAACTCAAGCCGTCTTTGTGACTTATGATGGAACTCAATTTAAACGCTATGGGAATGATTTAAATAGAGCCAAGACTGCGTATATTCCGGCCTCTACTTTTAAAATGTTGAATGCCTTAATTGGTTTGCAACATGCGAAAGCGACAAATACAGAAGTATTTAAGTGGAATGGTGAAAAAAGATCTTTTCCTGCTTGGGAAAAAGATATGACCTTGGCACAAGCAATGCAGGCTTCCGCCGTACCTGTATATCAGGAGTTGGCACGACGTATTGGTTTGGATTTGATGAGTCAAGAAGTCAAACGTGTTGGTTTTGGTAATACACAAATTGGTCAACAGGTGGATAATTTCTGGTTGGTTGGTCCATTGAAAATCACCCCAGAGCAAGAAGCTAAATTTGCTTATCAATTGGCAAAGAAAACATTGCCTTTTGATGATGCTGTACAACAGCAAGTCAAAGATATGCTTTATGTCGAAAGACGTGGTGATTCCAAGCTCTATGCCAAAAGTGGCTGGGGAATGGATGTTGAGCCACAAGTGGGTTGGTATACAGGATGGATAGAACAGCCGAATGGTCAGATCACTGCTTTTGCTTTAAATATGCACATGCAGACAGGGGATGATCCTGCTGAACGTAAGCAACTGACATTAAGTATCTTAGATAAATTAGGCTTATTCTTTTATTTGAGATAA</t>
  </si>
  <si>
    <t>betaL-g2115_OXA-274</t>
  </si>
  <si>
    <t>g2116</t>
  </si>
  <si>
    <t>OXA-275</t>
  </si>
  <si>
    <t>APPJ01000001.1</t>
  </si>
  <si>
    <t>ATGAGTAATTACCGATTTAAATCTAAAATAAAAAGCAGTGTATTGATCATTCTGAGTAGTGTGGCATTTTCAGGTTGTGTTTCTAATGCCAATTTGCATGATCCAGCGTCATCACAAAGAACAAGTGAAATCCCGTTGTTGTTTAATTATGCGCAAACTCAAGCCGTCTTTGTGACTTATGATGGAACTCAATTTAAACGTTATGGGAATGATTTAAATAGAGCCAAGACTGCCTATATTCCAGCCTCTACTTTTAAAATGTTGAATGCCTTAATTGGTTTGCAACATGCGAAAGCGACGAATACAGAAGTATTTAAGTGGAATGGAGAAAAAAGATCTTTTCCTGCATGGGAAAAAGATATGACCTTGGCACAAGCAATGCAGGCTTCAGCCGTACCTGTATATCAGGAGTTGGCACGACGTATTGGCTTGGATTTGATGAGTAAAGAAGTCAAGCGTGTTGGTTTTGGCAATACACAAATTGGTCAACAGGTAGATAATTTCTGGCTAGTCGGCCCATTGAAAATTACCCCAGAGCAAGAAGCTAAATTTGCTTTTCAATTGGCAAACAAAACATTGCCTTTTGATGATGCTGTACAGCAACAAGTTAAAGATATGCTCTATGTCGAAAGACGGGGTGATTCCAAGCTTTATGCCAAAAGTGGATGGGGAATGGATGTGGAGCCACAAGTGGGTTGGTATACGGGATGGGTGGAACAGCCGAATGGTCAGATCACCGCTTTTGCTTTAAACATGCACATGCAGACAGGGGATGATCCTGCTGAACGCAAGCAACTGACATTAAGTATCTTGGATAAATTAGGCTTATTCTTTTATTTGAGATAA</t>
  </si>
  <si>
    <t>betaL-g2116_OXA-275</t>
  </si>
  <si>
    <t>g2117</t>
  </si>
  <si>
    <t>OXA-276</t>
  </si>
  <si>
    <t>APPI01000013.1</t>
  </si>
  <si>
    <t>ATGAAAATTCTTATTTTGTGGCCTTTACTCAGTTACTTGAGCCTGACAGCCTGTAGCTTCCCTGTTTCAAATTCGCCCTCTCAAATCACTTCAACTCAATCTATTCAAGCTATTGCAAAGTTATTTGATCAGGCACAAAGCTCTGGCGTTTTAGTAATTCAACGGGGTCCACATCTACAGGTCTATGGCAATGATTTGAGTCGTGCACATACCGAATATGTTCCTGCTTCAACCTTTAAAATATTTAATGCTCTGATTGGCCTGCAACATGGTAAAGCCACGACCAATGAAATTTTTAAATGGGATGGCAAGAAGCGCAGTTTTGCAGCCTGGGAAAAAGACATGACTCTCGGCCAAGCCATGCAAGCTTCTGCTGTACCCGTCTATCAGGAACTGGCACGTCGCATTGGTCTGGAACTAATGCAACAGGAAGTACAACGTATTCAATTTGGTAATCAGCAGATTGGTCATCAGGTCGACAACTTCTGGTTAGTCGGACCTTTGAAAGTCACCCCGAAACAAGAAGTCGAATTTGCCTCTGCGCTTGCTCAAGAGCAGCTTGCCTTTGATCCTCGGGTTCAGCAGCAAGTTAAAACCATGTTACTGTTACAGGAGCGACAAGCTTATCGGCTTTATGCTAAATCCGGTTGGGGTATGGATGTGGAGCCGCAAGTCGGCTGGCTCACCGGTTGGATCGAAACACCTCAGGACGAAATCGTGGCATTTTCACTGAATATGCAGATGCAAAGTAATATGGATCCGGCGATCCGTCTTAAAATTTTGCAGCAGGCCTTGGCCGAATTAGGACTTTATCCAAAAGCTGAAGGGTGA</t>
  </si>
  <si>
    <t>betaL-g2117_OXA-276</t>
  </si>
  <si>
    <t>g2118</t>
  </si>
  <si>
    <t>OXA-277</t>
  </si>
  <si>
    <t>APPQ01000011.1</t>
  </si>
  <si>
    <t>ATGAAAATTCTTATTTTGTGGCCTTTACTCAGTTGCTTGAGCCTGACAGCTTGTAGCTTCGCTGTTTCAAATTCGCCCTCTCAAATCACTTCAACTCAATCTATTCAAGCTACTGCAAAGTTATTTGATCAGGCACAAAGCTCTGGCGTTTTAGTAATTCAACGGGGTCCACATCTACAGGTCTATGGCAATGATTTGAGTCGTGCACATACCGAATATGTTCCTGCTTCAACCTTTAAAATGTTTAATGCTCTGATTGGCCTGCAACATGGTAAAGCCACGACCAATGAAATTTTTAAATGGGATGGCAAGAAGCGCAGTTTTGCAGCCTGGGAAAAAGACATGACTCTCGGCCAAGCCATGCAAGCTTCTGCTGTACCCGTCTATCAGGAACTGGCACGTCGCATTGGTCTGGAACTAATGCAACAGGAAGTGCAACGTATTCAATTTGGTAATCAGCAGATTGGTCATCAGGTCGACAACTTCTGGTTAGTCGGACCTTTGAAAATCACCCCGAAACAAGAAGTCGAATTTGCCTCTGCGCTTGCTCAAGAGCAGCTTGCCTTTGATCCTCGGGTTCAGCAGCAAGTTAAAACCATGTTACTGTTACAGGAGCGACAAGCTTATCGGCTTTATGCTAAATCCGGTTGGGGTATGGATGTGGAGCCGCAAGTCGGCTGGCTCACCGGCTGGATTGAAACACCTCAGGACGAAATCGTGGTATTTTCACTGAATATGCAGATGCAAAGTAATATGGATCCGGCGATCCGTCTTAAAATTTTGCAGCAGGCCTTGGCTGAATTAGGGCTTTATCCGAAAGCTGAAGCGTAA</t>
  </si>
  <si>
    <t>betaL-g2118_OXA-277</t>
  </si>
  <si>
    <t>g2119</t>
  </si>
  <si>
    <t>OXA-279</t>
  </si>
  <si>
    <t>APOM01000058.1</t>
  </si>
  <si>
    <t>ATGCCAAAAATACTAAAACATCTTGGCCTTTGCGCATCTGTAATGATTGGACTGACGTTGCTAGGTTGCCAAAATTTGCAGGCCCCAACTCAAAGCGCCGTGTCAAAAAAACACGACCAAACCGAGATCGCTTCTTTATTCCAACATGCTCAAACTGTTGGCGTATTTGTTACATATGATGGGCAAACACTTCAAGAATATGGCAATGCGCTGAGTCGATCGAATACAGCTTATATTCCAGCCTCAACTTTCAAGATGTTAAATGCTCTGATTGGGATACAGCATCACAAAAGTTCGCCAAACGAAGTGTTTAAATGGGATGGCAAAAAGCGTGCTTTTGCGAGCTGGGAAAAAGATTTAACCTTAGCTGAGGCGATGCAGGCATCGGCAGTGCCTGTTTATCAAGAATTGGCTCGACGTATTGGTTTAGAGCTGATGGCGAACGAAGTGAAGCGAGTGGGCTTTGGCAATGCTGAGATCGGAACGCAAGTCGATGATTTTTGGTTGGTTGGTCCACTGAAGATTACCCCCGTTGAAGAAGTCAAATTTGCTTATGCTTTGGCTCATAAGCAGCTTACATTTGATCAATCTGTGCAGGAACAAGTGAAACAGATGGTTTTGGTTGATGAAGTTAAAGGAACCAAAATTTATGCCAAAAGTGGTTGGGGTATGGATGTAACGCCCCAAGTAGGTTGGTGGACAGGCTGGATTGAGCAACCGAATGGGCAGGTGATTGCATTTTCTTTAAATATGCAAATAAATAATTCTAAGCAGGGCGATGCGCGTAAAGCGATTGTTTATCAGGCATTACAACAATTGAAATTGTTAGAGACGCAATAA</t>
  </si>
  <si>
    <t>betaL-g2119_OXA-279</t>
  </si>
  <si>
    <t>g2120</t>
  </si>
  <si>
    <t>OXA-280</t>
  </si>
  <si>
    <t>APPZ01000001.1</t>
  </si>
  <si>
    <t>ATGAAAACTTTACAGTTGGGCCTCATCGTCCTCATTACTACCTTCGGTTCTGCATGTACCATAATAAGAAGCCCCTCCATAGAAACAGCTAAAAACCATGAGCAACAAAGTGCGCAGCAGCAGATCCAACAGGCCTTCGATCAACTCCAAACCACGGGGGTGATTGTCATAAAGGATAAGCATGGCTTACACAGCTACGGCAATGACTTGAGCCGTGCTCAGACACCCTATGTACCCGCCTCTACCTTTAAAATGCTGAATGCCTTAATCGGACTAGAACATGGTAAAGCAACCAGCACCGAGGTGTTTAAATGGGATGGTCAAAAGAACAGCTTCCCTGCTTGGGAAAAAGACATGACTTTAGGGCAAGCCATGCAAGCATCTGCCGTTCCTGTTTATCAGGAGCTAGCACGGCGCATTGGCCTAGATCTAATGCAAAAAGAAGTACAGCGCATTGGATATGGCAATCAACAGATTGGCACCGTTGTCGATAATTTTTGGTTAGTCGGTCCACTGCAAATTACGCCTGTTCAAGAAGTCCTTTTTGTAGAGAAGCTGGCCAATACGCAACTCGCTTTTAAGCCAGATGTGCAACATACCGTACAAGACATGCTGCTGATTGAACAAAAACCGAATTATAAACTCTACGCCAAATCTGGTTGGGGCATGGACCTAGAACCGCAAGTGGGCTGGTGGACAGGCTGGGTCGAAACAGCAACAGGTGAAAAAGTGTATTTTGCTTTGAATATGCATATGAAAACAGGAATTTCAGCCAGCGTGCGTGAGCAACTGGTCAAACAAAGTCTGACAGCACTGGGAATAATTTAA</t>
  </si>
  <si>
    <t>betaL-g2120_OXA-280</t>
  </si>
  <si>
    <t>g2121</t>
  </si>
  <si>
    <t>OXA-281</t>
  </si>
  <si>
    <t>APON01000041.1</t>
  </si>
  <si>
    <t>ATGAAAACTTTACAATTTGGACTCATCGCCCTCATTACAACCTTCGGTTCTGCATGTACCACAATAAGCCCCTCAGTAGAAACAGCTAAAAATCACCAGCAACAAAGCGCGCAGCAGCAGATCCAACAGGCCTTCGATCAACTCCAAACCACTGGGGTGATTGTCATTAAGGATAAGCATGGCTTACACAGCTACGGCAATGACTTGAGCCGTGCTCAGACACCCTATGTACCCGCCTCTACCTTTAAAATGCTGAATGCCTTAATCGGACTAGAACATGGTAAAGCAACCAGAACCGAGGTGTTTAAATGGGATGGTCAAAAGCGCAGCTTCCCTGCCTGGGAAAAAGACATGACTTTAGGGCAAGCCATGCAAGCATCTGCCGTTCCCGTTTATCAGGAGCTTGCACGGCGTATTGGTCTAGACCTGATGCAAAAAGAAGTACAGCGCATTGGATATGGCAATCAACAGATTGGCACCGTTGTCGATAATTTTTGGTTAGTCGGTCCACTGCAAATTACGCCTGTTCAAGAAGTCCTTTTTGTAGAGAAGCTGGCCAATACACAACTCGCTTTTGAGCCAGATGTGCAACATACCGTACAAGACATGTTGCTGATTGAACAAAAACCGAATTATAAACTCTACGCCAAATCTGGTTGGGGCATGGACCTAGAACCGCAAGTGGGCTGGTGGACAGGCTGGGTCGAAACAGCAACAGGTGAAAAAGTGTATTTTGCTTTGAATATGCAGATGAAAACAGGAATTTCAGCCAGCGTGCGTGAGCAACTGGTCAAACAAAGTCTGATAACACTGGGGATAATTTAA</t>
  </si>
  <si>
    <t>betaL-g2121_OXA-281</t>
  </si>
  <si>
    <t>g2122</t>
  </si>
  <si>
    <t>OXA-282</t>
  </si>
  <si>
    <t>APOT01000024.1</t>
  </si>
  <si>
    <t>ATGAAAATTCTGATTTTGCTGCCTTTACTTAGTTGCTTGGGCCTGACAGCGTGTAGCCTGCCCGTTTCATCTCTCCTATCTCAAAGCACTTCGACTCAATCGACTCAAGCCATTGCCCAATTATTTGATCAGGCGCAAAGCGCGGGTGTTCTAGTGATTCAGCGTGGTCAACAGATACAGGTTTATGGTAATGATTTAAGCCGTGCAGATACCGAATATGTTCCCGCCTCTACTTTTAAAATGCTCAATGCCCTGATTGGCCTGCAACATGGCAAAGCCACAACCAATGAAATTTTTAAATGGGATGGCAAGAAACGCAGTTTTGCAGCCTGGGAAAAAGACATGACTCTCGGCGAAGCCATGCAAGCTTCTGCTGTACCCGTGTATCAGGAACTGGCACGTCGCATTGGCCTTGAATTG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t>
  </si>
  <si>
    <t>betaL-g2122_OXA-282</t>
  </si>
  <si>
    <t>g2123</t>
  </si>
  <si>
    <t>OXA-283</t>
  </si>
  <si>
    <t>APOG01000008.1</t>
  </si>
  <si>
    <t>ATGAAAATTCTAATTTTGCTGCCTTTACTGAGTTGCTTGGGCCTGACAGCGTGTAGCCTGCCCGTTTCATCTCTCCTATCTCAAAGCACTTCGACTCAATCCACCCAAGCCATTGCCCAATTATTTGATCAGGCGCAAAGCGCGGGTGTTCTAGTGATTCAGCGTGGTCAACAGATACAGGTTTATGGTAATGATTTAAGCCGTGCAGATACCGAATATGTTCCCGCCTCTACTTTTAAAATGCTCAATGCCCTGATTGGCCTGCAACATGGCAAAGCCACAACCAATGAAATTTTTAAATGGGATGGCAAGAAACGCAGTTTTGCAGCCTGGGAAAAAGACATGACTCTCGGCGAAGCCATGCAAGCTTCTGCTGTACCCGTGTATCAGGAACTGGCACGTCGCATTGGCCTTGAATTG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AGCCGAGATCGTGGCATTTTCACTGAATATGCAGATGCGAAATGGTATGGATCCGGCGATCCGCCTTGAAATTTTGCAGCAGGCTTTGGCCGAATTAGGGCTTTATCCAAAAGCTGAAGGATGA</t>
  </si>
  <si>
    <t>betaL-g2123_OXA-283</t>
  </si>
  <si>
    <t>g2124</t>
  </si>
  <si>
    <t>OXA-284</t>
  </si>
  <si>
    <t>APRU01000004.1</t>
  </si>
  <si>
    <t>ATGAAAACTCTGATTTTTCTGCCTTTACTTAATTGCTTGAGCCTGACGGCGTGTACCTTACCCGTTTCATCTTCCCCATCTCATATCACTTCGACTCAATCGACTCAAGCCATTGCCCAATTATTTGATCAGGCGCAAAGCTCTGGCGTTTTAGTGATTCAGCGTGGTCAACAGATACAGGTCTATGGCAATGATTTAAGCCGTGCAGATACCGAATATGTTCCCGCCTCTACTTTTAAAATGCTCAATGCCCTGATTGGCCTGCAACATGGCAAAGCCACAACCAATGAAATTTTTAAATGGGATGGTAAGAAACGCAGTTTTTCAGCCTGGGAAAAAGATATGACTCTCGGTGAAGCCATGCAAGCGTCTGCTGTACCCGTCTATCAGGAACTGGCGCGTCGTATTGGCCTTGAACTGATGCAACAGGAAGTACAACGCATCCAATTTGGTAATCAGCAGATTGGTCAACAGGTCGATAACTTCTGGTTGGTAGGCCCTTTGAAAATCACTCCAAAACAGGAAGTCG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t>
  </si>
  <si>
    <t>betaL-g2124_OXA-284</t>
  </si>
  <si>
    <t>g2125</t>
  </si>
  <si>
    <t>OXA-285</t>
  </si>
  <si>
    <t>APRY01000059.1</t>
  </si>
  <si>
    <t>ATGAAAATTCTGATTTTGCTACCTTTACTGAGTTGCTTGGGCCTGACAGCGTGTACCTCACCTGTTTCATCTTTCCCTTCTCAGATCACTTCAACTCAATCGACTCAAGCCATTGCCCAATTATTTGATCAGGCGCAAAGTTCTGGCGTTTTAGTGATTCAGCGTGGTCAAAAAGTACAGGTCTATGGCAATGATTTAAGCCGTGCAGGTACCGAATATGTTCCAGCCTCTACTTTCAAAATGCTCAATGCCCTGATTGGTCTACAACATGGTAAAGCCACAACCAATGAGATTTTTAAATGGGATGGCAAGAAACGCAGTTTTGCAGCCTGGGAAAAAGACATGACGCTCGGCGAAGCCATGCAAGCTTCTGCTGTACCCGTCTATCAGGAACTGGCACGTCATATTGGTTTGGAATTAATGCAGCAGGAAGTACAACGCATCCAATTTGGTAATCAGCAGATTGGTCAGCAGGTCGATAACTTCTGGTTGGTAGGCCCTTTGAAAATCACTCCAAAACAGGAAGTCGAATTTGTCTCTGCTCTAGCCCGAGAGCAACTAGCCTTTGATCCTCAAGTCCAGCAGCAAGTTAAAGCCATGTTACTTTTACAGGAACGGCAAGCTTATCGCCTATATGCCAAATCCGGTTGGGGCATGGATGTACAACCTCAAGTCGGCTGGCTTACCGGCTGGGTTGAAACACCGCAAGCCGAGATCGTGTCATTTTCACTGAATATGCAGATGCAAAATGGTATGGATCCGGCGATCCGCCTTGAAATTTTGCAGCAGGCTTTGGCCGAATTAGGGCTTTATCCAAAAGCTGAAGGATGA</t>
  </si>
  <si>
    <t>betaL-g2125_OXA-285</t>
  </si>
  <si>
    <t>g2126</t>
  </si>
  <si>
    <t>OXA-286</t>
  </si>
  <si>
    <t>APOI01000030.1</t>
  </si>
  <si>
    <t>ATGATCATGTCGAAAAAATTAACATGTCTGGCCCTGTTTACAGCCATCTTTTTTGCGATTCCCATGGCCGCTTGTCAAAGTTTTAGTCAACAAAAGCAACAGCTTTCGACACAGAAAAATGAACAGCAACAGATTTCAAGCTTATTTCAGAGTGCCCAAACCAGTGGTGTTTTGGTGATTTATGATGGCAAGAAAATTCAAAGCTATGGCAATGATCTTGATCGTGCAGAACAGCGCTATATTCCTGCCTCAACCTTTAAAATGCTAAATGCCTTGATTGGTATACAACATCATAAGACCACACCAGATGAAGTGTTTAAATGGGATGGCAAAAAGCGGGCATTCAGCAGTTGGGAAAAAGATTTAACCTTAGCTGAAGCGATGCAGGCATCGGCGGTACCTGTGTATCAGGAACTAGCAAGACGTATTGGCTTGGAGTTAATGACCCGTGAAGTGAAGCGTGTGGGTTATGGCAATAAAAATATTGGGACACAAGTTGATAATTTCTGGTTAGTTGGCCCATTAAAAATCACCCCCGTAGAAGAAGTTCGCTTTGCCTATGCGTTGGCAAAACAGAAATTGCCATTTGACCAGCCAACACAGCAACAAGTCAAAGCGATGTTATTGGTGGATCAGATTCAGGGAACTAAAATCTATGCAAAAAGTGGTTGGGGCATGGATGTTAGCCCGCAAGTGGGATGGTGGACAGGCTGGATTGAACAGCCAAATGGTAAGATCACAGCCTTCTCACTGAATATGCAAATGAGCCAGCCTGAGCATGCAGATGCACGTAAAGCGATTGTGTATCAAGCCTTGCAACAGTTGGGATTGTTAGCCCATTAA</t>
  </si>
  <si>
    <t>betaL-g2126_OXA-286</t>
  </si>
  <si>
    <t>g2127</t>
  </si>
  <si>
    <t>OXA-287</t>
  </si>
  <si>
    <t>APPH01000006.1</t>
  </si>
  <si>
    <t>ATGATGATGTCGAAAAAATTAAAATGTCTGGCCCTTTTTACCGCTGTCTTTTTTGCAATTCCCATGACTGCTTGTCAAAGTTTTAGCCAACAAAAGCAACAGTTCTCGACACAAAAAAATGAGCAGCAACAGATCTCAAGTTTATTCCAGAGTGCCCAAACCAGTGGTGTTTTGATGATTTATGATGGCAAGAAAATTCAAAGCTATGGCAATGATCTTGATCGTGCAGAACAGCGCTATATCCCTGCTTCAACCTTTAAAATGTTAAACGCCTTGATCGGAATACAGCATCATAAGACCACACCAGATGAAGTATTTAAATGGGATGGCAAAAAGCGGGCATTTAGTAGTTGGGAAAAAGATTTAACCTTAGCTGAGGCGATGCAGGCATCAGCGGTACCTGTCTATCAAGAATTGGCAAGACGTATTGGTTTGGAACTGATGACCCGTGAAGTAAAGCGCGTGGGTTATGGTAATAAAAATATCGGGACACAAGTCGATAATTTCTGGTTAGTTGGCCCCTTAAAAATCACTCCCATAGAAGAAGTTCGTTTTGCCTATGCGCTGGCAAAACAGAAATTGCCATTTGACCAGCCGACACAGCAACAAGTCAAAGCGATGTTATTGGTGGATCAGATTCAGGGAACCAAAATCTATGCCAAAAGTGGTTGGGGTATGGATGTCAGCCCGCAAGTGGGATGGTGGACAGGCTGGATTGAACAGCCAAATGGCAAGATCACTGCCTTCTCACTGAATATGCAAATGAGTCAGCCTGAACATGCAGATGCACGTAAAGTGATTGTGTATCAAGCCTTGCAAGAGTTGGGATTGTTAGCCCATTAA</t>
  </si>
  <si>
    <t>betaL-g2127_OXA-287</t>
  </si>
  <si>
    <t>g2128</t>
  </si>
  <si>
    <t>OXA-288</t>
  </si>
  <si>
    <t>APRN01000033.1</t>
  </si>
  <si>
    <t>ATGATGATGTCGAAAAAATTAAAATGTCTGGCCTTTTTTACAGCCATCTTTTTTGCAATTCCCATGACTGCTTGTCAAAGTTTTAGCCAACAAAAGCAACAGCTCTCGACACAAAAAAATGAGCAGCAGCAGATCTCAAGTTTATTCCAGAGTGCCCAAACCAGTGGTGTTTTGGTGATTTATGATGGTAAGAAAATTCAAAGCTATGGCAATGATCTTGATCGTGCAGAACAGCGCTATATTCCTGCCTCAACCTTTAAAATGTTAAACGCCTTGATCGGAATACAGCATCATAAGACCACACCAGATGAAATGTTTAAATGGGATGGCAAAAAGCGAGCATTTAGCAGTTGGGAAAAAGATTTAACCTTAGCTGAGGCGATGCAGGCATCGGCGGTACCTGTCTATCAAGAATTGGCAAGACGTATTGGTCTGGAACTGATGACTCGGGAAGTTAAGCGAGTGGGCTATGGCAATAAAAATATAGGAACTCAAGTCGATAACTTTTGGTTAGTAGGCCCATTAAAAATTACGCCTGTAGAGGAAGTACGCTTTGCCTACGCATTAGCGAAGCAGAAGCTGCCATTTGATCAGTCAACTCAGCAACAAGTAAAAGGCATGTTATTGATTGATGAGGTTCAAGGCACCAAGATCTACGCTAAAAGTGGTTGGGGGATGGACGTTAGCCCACAAGTGGGATGGTGGACAGGTTGGATAGAGCAAGCAAATGGCAAGATCACCGCATTTTCATTAAATATGGAAATGAGTCGACCAGAGCATGCGGAGGCACGGAAGGCGATTGTTTATCAAGCTTTGCAGCAGCTAGATTTATTGGCGAATTAG</t>
  </si>
  <si>
    <t>betaL-g2128_OXA-288</t>
  </si>
  <si>
    <t>g2129</t>
  </si>
  <si>
    <t>OXA-289</t>
  </si>
  <si>
    <t>APRM01000005.1</t>
  </si>
  <si>
    <t>ATGCCAAAAATACTAAAACATCTTAGCCTTTGCGCATCTGTAATGATTGGACTGACCTTGCTTGGTTGTCAAAATTTTCACGCCCCAACTCAAAGCGCCGTGTCAAAAAAACACGATCAAACCGAGATCGCTTCTTTATTCCAACATGCTCAAACTGTTGGCGTATTTGTTACATATGATGGGCAAACACTTCAAGCATATGGCAATGCGTTGAGTCGATCGAATACGGCTTATATTCCAGCCTCAACCTTCAAGATGTTAAATGCTCTGATTGGGATACAGCATCACAAAACTTCACCAAACGAAGTGTTTAAATGGGATGGCAAAAAGCGTGCTTTTGCGAGCTGGGAAAAAGATTTAACTTTAGCCGAGGCGATGCAGGCATCAGCAGTGCCTGTTTATCAGGAATTGGCTCGGCGTATCGGGTTAGAGTTGATGGCGAACGAAGTAAAACGCGTTGGCTTTGGCAATGCCGAGATCGGAACGCAAGTCGATGATTTTTGGTTGGTTGGCCCGCTTAAGATTACCCCAATTGAAGAGGTTAAATTTGCTTATGCTTTGGCAAATAAGCAGCTTGAATTTGACCAATCTGTGCAAAAACAAGTGAAACAGATGGTCTTCGTTGATGAAGTTCATGGAACTAAGATTTATGCCAAAAGTGGTTGGGGGATGGATGTAACACCGCAAGTGGGTTGGTGGACGGGCTGGATTGAACAACCGAATGGACAGGTGATTGCATTTTCTTTAAATCTGGAAATAAATAAGCCTGAGCACGGTGATGCGCGTAAAGCGATTGTTTATCAAGCATTACAACAATTGAAATTGTTACAGAAGCAATAA</t>
  </si>
  <si>
    <t>betaL-g2129_OXA-289</t>
  </si>
  <si>
    <t>g2130</t>
  </si>
  <si>
    <t>OXA-290</t>
  </si>
  <si>
    <t>APOK01000044.1</t>
  </si>
  <si>
    <t>ATGCCAAAAATACTAAAACATCTTAGCCTTTGCGCATCTGTAATGATTGGACTGACGTTGCTAGGTTGCCAAAATTTGCACGCCCCAACTCAAAGCGCCGTGTCAAAAAAACACGATCAAACCGAGATCGCTTCTTTATTCCAACATACTCAAACTGTTGGCGTATTTGTTACATATGATGGGCAAACATTTCAAGAATATGGCAATGCGTTGAGTCGATCGAATACGGCTTATATTCCAGCCTCAACCTTCAAGATGTTAAATGCTCTGATTGGGATACAGCATCACAAAAGTTCGCCCAACGAAGTGTTTAAATGGGATGGCAAAAAGCGTGCTTTTGCGAGCTGGGAAAAAGATTTAACTTTAGCCGAGGCGATGCAGGCATCAGCAGTGCCTGTTTATCAGGAATTGGCTCGGCGTATCGGGTTAGAGTTGATGGCGAACGAAGTAAAACGCGTTGGCTTTGGCAATACTGAGATCGGAACGCAAGTCGATGATTTTTGGTTGGTTGGCCCGCTTAAGATTACCCCCGTTGACGAAGTGAAATTTGCTTATGCTCTGGCAAATAAGCAGCTTGCATTTGACCAATCTGTGCAAGAACAAGTGAAACAGATGGTCTTCGTTGATGAAGTTCATGGAACTAAGATTTATGCCAAAAGTGGTTGGGGTATGGATGTAACACCGCAAGTGGGTTGGTGGACGGGCTGGATTGAACAACCGAATGGACAGGTGATTGCATTTGCTTTAAATCTGGAAATAAATAAGCCTGAGCACGGTGATGCGCGTAAAGCGATTGTTTATCAAGCATTACAACAATTGAAATTGTTACAGAAGCAATAA</t>
  </si>
  <si>
    <t>betaL-g2130_OXA-290</t>
  </si>
  <si>
    <t>g2131</t>
  </si>
  <si>
    <t>OXA-291</t>
  </si>
  <si>
    <t>APRL01000010.1</t>
  </si>
  <si>
    <t>ATGCTTATGTCAAAAAAACTAAAAATGCTCACTTTATCTATTTCAATGATGCTGGGCTTACCCTTGATGGCTTGCCAGAGCTTTAGTCAACAAAAGCAGCAAATAATGACACAGGAACGTGAACAACAGCAGATTACGAGTTTATTCCAAAATGCTCAAACCAGCGGTGTTTTGGTTATTTATGATGGAAAGAAAATTCAAAAATTTGGCAATGACGTACATCGTGCAGATCAGCGCTATATCCCAGCCTCGACCTTTAAAATGCTGAATGCGTTAATTGGTATACAGCATCATAAAACTACGCCAAAAGAAGTCTTTAAATGGGATGGACAGAAACGCGCATTCAGTAGTTGGGAAAAAGATCTCACATTAGCTGAGGCAATGCAGGCATCGGCTGTGCCTGTGTATCAAGAGCTGGCACGACGTATTGGTCTGGAGCTGATGACTCGTGAAGTTAAGCGAGTGGGCTATGGAAATAAGAATATTGGGACACAAGTCGATAACTTTTGGTTGGTTGGTCCATTAAAAATTACGCCTGTGGAGGAAGTACGTTTTGCCTACGCATTGGCGAAGCAAAAGCTGCCATTTGATCAGTCAACTCAGCAACAAGTAAAAGGCATGTTATTGGTGGATGAGGTTCATGGCACCAAAATATACGCCAAAAGTGGCTGGGGTATGGATGTTAGCCCGCAAGTGGGATGGTGGACAGGTTGGATAGAGCAAGCAAATGGCAAGATCACCGCATTTTCATTAAATATGGAAATGAGTCGACCTGAGCATACTGAGGCACGGAAGGCGATTGTTTATCAAGCTTTGCAGCAGCTAGATTTATTGGCGAATTAG</t>
  </si>
  <si>
    <t>betaL-g2131_OXA-291</t>
  </si>
  <si>
    <t>g2132</t>
  </si>
  <si>
    <t>OXA-292</t>
  </si>
  <si>
    <t>APRO01000007.1</t>
  </si>
  <si>
    <t>ATGCTTATGTCGAAAAAACTAAAAATGCTCACTTTATCTATTTCAATGATGCTGGGCTTACCCTTGATGGCTTGCCAGAGCTTTAGTCAACAAAAGCAGCAAATAATGACACAGGAAAGTGAACAACAGCAGATTGCGAGTTTATTCCAAAATGCTCAAACCAGCGGTGTTTTGGTCATTTATGATGGAAAGAAAATTCAAAAATTTGGCAATGATGTACATCGTGCAGATCAGCGCTATATCCCAGCTTCGACCTTTAAAATGCTGAATGCGTTAATTGGCATACAGCATCATAAAACTACGCCAAAAGAAGTCTTTAAATGGGATGGACAGAAACGCGCATTCAGTAGTTGGGAAAAAGATCTCACATTAGCTGAGGCAATGCAGGCATCGGCTGTGCCTGTGTATCAAGAGCTGGCACGACGTATTGGTCTGGAACTGATGACTCGGGAAGTGAAGCGAGTGGGCTATGGCAATAAGAATATAGGGACACAAGTCGATAATTTTTGGTTAGTAGGCCCATTAAAAATTACGCCTGTAGAGGAAGTACGCTTTGCCTACGCATTGGCGAAGCAAAAGCTGCCATTTGATCAGTCAACTCAGCAACAAGTAAAAGGCATGTTATTGATTGATGAGGTTCAAGGCACCAAGATCTACGCTAAAAGTGGTTGGGGTATGGATGTTAGCCCGCAAGTGGGATGGTGGACAGGTTGGATAGAGCAAGCAAATGGCAAGGTCACCGCATTTTCATTAAATATGGAAATGAGTCGACCTGAGCATGCGGAGGCACGGAAGGCGATTGTTTATCAAGCTTTGCAGCAACTGGATTTATTGGCGAATTAG</t>
  </si>
  <si>
    <t>betaL-g2132_OXA-292</t>
  </si>
  <si>
    <t>g2133</t>
  </si>
  <si>
    <t>OXA-293</t>
  </si>
  <si>
    <t>APRH01000012.1</t>
  </si>
  <si>
    <t>ATGTCGGCGAAACTAAAAATTCTCACTTTATCCATTTCATTGGTGCTGGGATTACCCTTGATGGCTTGCCAGAGCTTTAGTCAACAAAAGCAGCAAATAATGACACAGAAAAGTGAACAGCAGCAGATTGCGAGCTTATTCCAAAATGCTCAAACTAGCGGTGTTTTGGTCATTTATGATGGAAAGAAAATTCAAAAATATGGCAATGACACCAGTCGCGCAGAGCATCGTTATATCCCAGCCTCAACTTTTAAAATGCTGAATGCGTTAATTGGCATACAGCATCATAAAACCACGCCAAATGAAATCTTTAAATGGGATGGACGGAAACGCGCATTCAGTAGTTGGGAAAAAGACCTCACACTAGCGGAGGCGATGCAGGCATCAGCTGTGCCTGTGTATCAAGAGCTGGCACGACGTATTGGCCTAGAACTGATGACCCAAGAAATTAAGCGAGTGGGTTATGGCAATAACAATGTTGGGACACAGGTCGATAATTTCTGGTTAGTTGGCCCATTAAAAATTACTCCTGTGGAAGAAGTACGCTTTGCCTACGCATTGGCGAAGCAAAAGCTGCCATTTGATCAGTCAACTCAGCAACAAGTGAAAGGCATGTTATTGCTTGATGAAGTTCAGGGGGCCAAGATATACGCTAAAAGTGGTTGGGGTATGGATGTTAGTCCGCAAGTTGGATGGTGGACGGGTTGGATAGAACAAGCAAATGGCAAGATCACCGCATTTTCATTAAATATGGAAATGAGTCAACCTGAGCATGCAGAGACACGTAAGGCGATTGTTTATCAAGCTTTGCAGCAACTTGATTTATTGGTGAATTAG</t>
  </si>
  <si>
    <t>betaL-g2133_OXA-293</t>
  </si>
  <si>
    <t>g2134</t>
  </si>
  <si>
    <t>OXA-294</t>
  </si>
  <si>
    <t>APPC01000015.1</t>
  </si>
  <si>
    <t>ATGTCTAAAAAATTAAAATTACTCGCGCTATGTGCAACTGTAATCTCAGCTGCAACACTGGTCGGTTGTCAAAATATTCAGTCCCAAGCTCAACCTCTAGTCTTAAAGAAACAGGCTCAGGATCAGATTGCAACTGCATTCGAAAATATCCAGACAACTGGTGTATTGGTCACCTATGACGGCAAAAATTTTCAAAGATATGGCAATGATCTCAGCCGTGCAGATCAGCGTTACATTCCTGCTTCAACTTTTAAAATGCTCAATGCCTTGATTGGTATACAGCACCATAAAACCTCACCCAATGAAGTGTTTAAATGGGATGGACAGAAACGGGCTTTTCGTAGCTGGGAGCAGGACTTAACGCTTGCTGAGGCAATGCAGGCTTCGGCTGTACCTGTCTATCAGGAGCTGGCGCGCCGTATCGGTCTAGAATTAATGGCAAGTGAAGTAAAGCGGGTTGGCTACGGCAATCAAAATATAGGGACACAATTTGATAATTTCTGGTTGGTGGGGCCTTTAGAAATTACGCCAGTTGAGGAAGTGAAATTTGCTTATGCCTTAGCCAAACAGCAACTTCCATTTGCTCCCTCAACACAGCAGCAAGTCAGAGATATGTTGTTGATCGAAAATGTTCAGGGAACCAGAATCTATGCCAAAAGTGGTTGGGGAATGGATGTAAATCCTCAAGTCGGATGGTGGACAGGTTGGGTTGAACAACCAAATGGTCAAATCACTGCATTTTCGCTGAATATGGAAATGAAAAAAGCAGAACATGCGGATGCGCGTAAAGCCATTGTTTATCAAGCTTTACAACAGTTAGGTTTATTACCTCAATAA</t>
  </si>
  <si>
    <t>betaL-g2134_OXA-294</t>
  </si>
  <si>
    <t>g2135</t>
  </si>
  <si>
    <t>OXA-295</t>
  </si>
  <si>
    <t>APRW01000016.1</t>
  </si>
  <si>
    <t>ATGTCTAAAAAATTAAAATTACTCGCGCTATGTGCAACTGTAATCTCAGCTGCAACACTGGTCGGTTGTCAAAATATTCAGTCCCAAGCTCAACCTCTAGTCTTAAAGAAACAGACGCAGGATCAGATCGCAACTGCATTCGAAAATATCCAGACAACTGGTGTATTAGTCACCTATGATGGCAAAAATTTTCAAAAATATGGCAATGATCTCAGCCGTGCAGATCAGCGTTACATTCCGGCCTCAACTTTTAAAATGCTCAATGCCTTGATTGGTATACAGCACCATAAAACCTCACCTAATGAAGTGTTTAAATGGGATGGACAGAAACGGGCTTTCCGTAGCTGGGAGAAGGACTTAACGCTTGCTGAGGGAATGCAGGCTTCGGCTGTACCTGTCTATCAGGAGCTGGCGCGCCGTATCGGTCTAGAATTAATGGCAAGTGAAGTAAAGCGGGTTGGCTACGGTAATCAAAATATAGGGGCGCAAGTTGATAATTTTTGGTTAGTGGGGCCTTTGGAGATTACGCCAGTTGAGGAAGTAAAATTTGCTTATGCCTTAGCCAAACAGCAACTTCCATTTGATCCCTCAACACAGCAGCAAGTCAGAGATATGTTGTTGATCGAAAATGTTCAGGGAACCAGAATCTATGCCAAGAGTGGTTGGGGAATGGATGTAAATCCTCAAGTTGGATGGTGGACGGGTTGGATTGAACAAACGAATGGTCAAATCACAGCATTTTCGCTGAATATGGAAATGAAAAAAGCAGAACATGCGGATGCGCGTAAAGCGATTGTTTATCAAGCTTTACAACAGTTAGGTTTATTACCTCAATAA</t>
  </si>
  <si>
    <t>betaL-g2135_OXA-295</t>
  </si>
  <si>
    <t>g2136</t>
  </si>
  <si>
    <t>OXA-296</t>
  </si>
  <si>
    <t>APOH01000009.1</t>
  </si>
  <si>
    <t>ATGAACAGGGCGCAGACGTCTAATCAATCCGTGCAAAAAGCTGTTTTGCAGGCACCCTCTGAACGCCCAGAAGAGATTAAGCAATTGTTTAATTCTGCACACACATCAGCCGTTTTTATCACCTATGACGGTCGGCAGTTTAATCGTTATGGTAATGCTTTGGCTCGTGCCCAAAATGCCTATATTCCAGCTTCAACGTTTAAAATATTAAATGCATTGATTGGTCTTCAGCATCATAAAGTCAGTACGTCTGAAGTGTTTAAATGGAAGGGTGAAAAGCGTTCATTTCCTGCGTGGGAAAAAGATATGAACTTGGCGCAAGCCATGCAGCTTTCAGCCGTTCCAGTGTATCAGCAGCTTGCTCGACGTATAGGCTTAGAACTCATGCAGAAAGAAATTTCTCGGCTTGGTTTTGGCAATCAAAAGATTGGTCAACAGGTGGATAATTTTTGGTTGGTTGGCCCTTTAAAAATAACCCCAGAACAAGAAGCACAATTTGTCTATCAACTGGCAACAGAGCAATTACCTTTTGATGTAAAAGTACAAAAACAGGTCAAAGAGATGCTTTATATTGAGCGTCGTGGTGATACAAAATTATATGCAAAAAGTGGTTGGGGAATGGATGTTAAGCCTCAAGTGGGGTGGTATACAGGGTGGGTTGAACAAGCAAATGGACAGATCACCGCTTTTGTTTTAAATTTGGAAATGCATGATGGCGATGATGTGGGCGAACGTAAGCAGCTCACTTTGGATGCATTGGATAAGCTGGGATTATTCTTTTATTTACACTAA</t>
  </si>
  <si>
    <t>betaL-g2136_OXA-296</t>
  </si>
  <si>
    <t>g2137</t>
  </si>
  <si>
    <t>OXA-297</t>
  </si>
  <si>
    <t>APRR01000006.1</t>
  </si>
  <si>
    <t>ATGCCGAAAAAATTAAAATTACTCGTTCTATCTGTAGTTGTGATGCCCTCAATAATATTGTTGGGCTGCCAAAATATTCAGCCACACGTTCAAACTTTAGTCACGCAGAAACAGACTGAAGATCAGATCGCAACTGCATTTGAAAATATCCAGACCTCCGGTGTACTGGTCACCTATGATGGCAAAGCTATTCAAAAATATGGCAATGCGCTTAACCGGGCCAATCAGCGCTATATTCCGGCTTCCACCTTTAAAATGCTGAATGCCTTGATTGGTATCCAGCATCACAAGACTTCACCGAATGAAGTATTTAAATGGGATGGACAGAAGCGGGTATTTACCAGCTGGGAAAAAGATTTAACCCTGGCAGAAGCCATGCAGGCTTCGGCTGTACCTGTGTATCAGGAACTGGCACGCCGTATCGGTCTGGAATTAATGGCCAGTGAAGTAAAACGGGTCGGGTATGGCAATCAGTCAATTGGAACGCAAGTGGATAATTTCTGGTTAGTGGGGCCTTTAGAAATTACCCCTGTGGAGGAAGTAAAATTTGCCTATGCCTTGGCGAAAAAACAACTTGCATTTGACTCATCAACCCAGCAACAAGTTAAAGATATGTTGCTGATTGAAGATATTCAGGGCACCAAAATCTATGCCAAAAGTGGATGGGGCATGGATGTAAAACCTCAGGTGGGATGGTGGACAGGTTGGGTAGAACAACCCAATGGTCAGGTCACTGCATTTTCACTGAATATGGAAATGAAAAAGGCAGCACATGCAGAAGCACGTAAAGCTATTGTGTATCAGGCTTTACAACAACTGGGTCTATTGCCCCAATAA</t>
  </si>
  <si>
    <t>betaL-g2137_OXA-297</t>
  </si>
  <si>
    <t>g2138</t>
  </si>
  <si>
    <t>OXA-298</t>
  </si>
  <si>
    <t>APSA01000003.1</t>
  </si>
  <si>
    <t>ATGCCGAAAAAATTAAAATTACTCGCTCTATCTGTAGTTGTGATGCCCTCAATAATATTATTGGGCTGCCAAAATATTCAGCCACACGTTCAAGCTTTAGTCACACAGAAACAGACTGAAGATCAGATCGCAACTGCATTTGAAAATATCCAGACCTCCGGTGTACTGGTCACCTATGATGGCAAAGCTATTCAAAAATATGGCAATGCGCTTAACCGGGCCGATCAGCGTTATATTCCGGCTTCCACCTTTAAAATGCTGAATGCCTTGATTGGTATCCAGCATCATAAGACTTCACCAAATGAAGTATTTAAATGGGATGGACAGAAGCGGGCATTTACCAGCTGGGAAAAAGATTTAACCCTGGCAGAAGCCATGCAGGCTTCGGCTGTACCTGTGTATCAGGAACTGGCACGCCGTATTGGTCTGGAATTAATGGCCAGTGAAGTAAAACGGGTCGGGTATGGCAATCAGTCGATTGGAACGCAAGTGGATAATTTCTGGTTAGTGGGGCCTTTAGAAATTACCCCTGTGGAGGAAGTAAAATTTGCCTATGCCTTGGCGAAAAAACAACTTGCATTTGACTCATCAACCCAGCAACAAGTTAAAGATATGTTGCTGATTGAAGATATTCAGGGCACCAAAATCTATGCCAAAAGTGGATGGGGCATGGATGTAAAACCTCAGGTGGGATGGTGGACAGGTTGGGTAGAACAACCCAATGGTCAGGTCACTGCATTTTCACTGAATATGGAAATGAAAAAGGCAGCACATGCAGAAGCACGTAAAGCTATTGTGTATCAGGCTTTACAACAACTGGGTCTATTGCCCCAATAA</t>
  </si>
  <si>
    <t>betaL-g2138_OXA-298</t>
  </si>
  <si>
    <t>g2139</t>
  </si>
  <si>
    <t>OXA-299</t>
  </si>
  <si>
    <t>APQD01000016.1</t>
  </si>
  <si>
    <t>ATGAATCCCTTCACAAAATACTGTGCAATTTTATGCCCCATAATTTTTCTGGGCGCCTGCACAATATCCCCTTTTTCACACGATCAAGCGCATTCTGCCCATGCCAGCCAATTAACAGATGCAGCCACTATCCGCAATTTGTTTAATCAAGCCAATGTTCAGGGCGTGATTCTCATTAAAAGCGGCAATGATCTTCAAGCATATGGCAATGCGATACAGCGCGCAGATCAGCCATTTATACCGGCCTCCACGTTTAAAATGCTGAATGCCCTGATTGGCATTGAACACAACAAAACTTCCCCAGACGAAGTATTCAAATGGAATGGGGAAAAACGCAGCTTTCCAGCTTGGGAAAAAGATTTAACCTTAGCGCAGGCCATGACCGCCTCTGCCGTACCGGTATATCAAGAATTGGCGCACAGAATTGGCTTAGAGCTGATGCAAAATGAAGTGAAGCGGGTTCAATTTGGCAATGGCGATATTGGCGCTCAAGTCGATAATTTCTGGCTGATGGGCCCGCTTAAAATTACACCAAGGCAGGAAGTGCAATTTGCCGATCAGCTGTCCCACTTGCAATTGCCCTTTCGCAAAAGCACACAGCAACAAGTGATTCAAATGCTGTTTATTGAACAGATCGGCAGTAAAGCGCTCTATGCCAAAAGCGGCTGGGGCATGGATGTTGAGCCTCAAGTCGGCTGGTATACCGGCTGGGTTGAAGATGCTCAAGGCAAAACCACAGCCTTTTCACTCAACCTAGAAATGGATCAATCCACACCGGCATCTCTGCGTAAAGAGCTGGTGATCAGCAGCTTAAAGCAGCTCAAAATCCTATAA</t>
  </si>
  <si>
    <t>betaL-g2139_OXA-299</t>
  </si>
  <si>
    <t>g2140</t>
  </si>
  <si>
    <t>OXA-300</t>
  </si>
  <si>
    <t>APPK01000054.1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</si>
  <si>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CTTGCAAAATGGAAAAGCAACCAATACTGAAGTATTTCAGTGGAATGGTGAAAAGCGTGCTTTTTCAGCATGGGAAAAAGATATGACTTTGGCAGAAGCGATGCAGGCTTCAGCTGTTCCCGTATATCAAGAGCTTGCTCGACGTATTGGCTTGAAATTGATGCGTGAAGAAGTGAAGCGTGTAGGTTTTGGTAATGCGGAGATTGGTCAGCAAGTCGATAATTTTTGGTTAGTGGGTCCTTTAAAAATCTCCCCTGAACAAGAAGTTCAATTTGCTTATCAACTGGCGATGAAGCAATTACCTTTTGATCGAAATGTACAGCAACAAGTCAAAGATATGCTTTATATAGAAAGTCGTGGTGACAGCAAACTGTATGCTAAAAGTGGTTGGGGAATGGATGTTGAACCTCAAGTGGGTTGGTATACGGGATGGGTTGAACAACCCAATGGCAAGGTGACTGCATTTGCGTTAAATATGAACATGCAAGCAGGTGATGATCCAGCTGAACGTAAACAATTAACCTTAAGTATTTTGGACAAATTGGGTCTATTTTTTTATTTAAGATAA</t>
  </si>
  <si>
    <t>betaL-g2140_OXA-300</t>
  </si>
  <si>
    <t>g2141</t>
  </si>
  <si>
    <t>OXA-301</t>
  </si>
  <si>
    <t>APQG01000050.1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</si>
  <si>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TGTATATCAAGAGCTTGCTCGACGTATTGGCTTGGAATTGATGCGTGAAGAAGTGAAGCGTGTAGGTTTTGGCAATGCGGAGATTGGTCAGCAAGTCGATAATTTTTGGTTGGTGGGTCCTTTAAAAATCTCCCCTGAACAAGAAGTTCAATTTGCCTATCAACTGGCAATGAAGCAATTGCCTTTTGATTCAAATGTACAGCAACAAGTCAAAGATATGCTTTATATCGAGAGACGTGGTGACAGTAAACTGTATGCTAAAAGTGGTTGGGGAATGGATGTTGAACCTCAAGTGGGTTGGTATACGGGATGGGTTGAACAACCCAATGGCAAGGTGACTGCATTTGCGTTAAATATGAACATGCAAGCAGGTAATGATCCAGCTGAACGTAAACAATTAACCTTAAGTATTTTGGACAAATTGGGTCTATTTTTTTATTTAAGATAA</t>
  </si>
  <si>
    <t>betaL-g2141_OXA-301</t>
  </si>
  <si>
    <t>g2142</t>
  </si>
  <si>
    <t>OXA-302</t>
  </si>
  <si>
    <t>APRT01000004.1</t>
  </si>
  <si>
    <t>ATGATGTCGAAAAAATTAAAATGTCTAGCGCTTCTTACACCCTGCATATTGATTCTTCAATTGACTGCTTGTCAAAGTGTTAGCCAGCAAAAGCAACAGCTTTCGACACAAACAAATGAACAGCAACAGATTTCAAGCTTATTTCAAAGTGCCCAAACCAAGGGAGTTTTGGTGATTTATGATGGCAAGAAAATTCAAAGTTATGGCAATGATCTTAATCGTGCAGAGCAACGTTATATTCCTGCTTCGACCTTTAAAATCTTAAACGCCTTGATTGGCATACAGTATCATAAGACCACACCAAATGAAGTGTTTAAATGGGATGGTAAAAAGCGGACTTTCAGCAGCTGGGAAAAAGATTTAAGCCTAGCTGAAGCCATGCAGGCATCGGCTGTACCTGTCTATCAGGAGCTAGCACGACGGATTGGTCTAGAACTTATGACCCGTGAGGTGAAGCGTGTGGGCTATGGCAATAAAAATATTGGCACCCAAGTCGATAATTTTTGGTTGGTCGGGCCTTTGCAAATTACACCTGTAGAAGAAGTTCGATTCGTTTATGCATTAGCAAAGCAAAAACTACCATTTGACCAGTCAACTCAACAACAAGTGAAAGGTATGTTATTGGCAGATGAGCGTCAGGGGACCAAGATTTATGCCAAGAGCGGTTGGGGCATGGACGTTAGCCCACAGGTTGGATGGTGGACCGGCTGGATTGAACAGCCAAATGGCAAAACCATTGCATTTTCACTGAATATGCAAATGAGTCAGCCTGAGCATGCAAATGCGCGTAAAGTGATTGTTTATCAAGCATTGCAAGAATTGGGATTGTTAGCGAATTAA</t>
  </si>
  <si>
    <t>betaL-g2142_OXA-302</t>
  </si>
  <si>
    <t>g2143</t>
  </si>
  <si>
    <t>OXA-303</t>
  </si>
  <si>
    <t>APSD01000035.1</t>
  </si>
  <si>
    <t>ATGATGATGTCGAAAAAATTAAAATGTCTGGCCTTTTTTACAGCCATCTTTTTTGCAATTCCCATGACTGCTTGTCAAAGTTTTAGCCAACAAAAGCAACAGCTCTCGACACAAAAAAATGAGCAGCAGCAGATCTCAAGTTTATTCCAGAGTGCCCAAACCAATGGTGTTTTGGTGATTTATGATGGCAAGAAAATTCAAAAATTTGGCAATGATCTTGATCGTGCAGAACAGCGCTATATTCCTGCCTCAACCTTTAAAATGTTAAACGCCTTGATCGGAATACAGCATCATAAGACCACACCAGATGAAGTATTTAAATGGGATGGTAAAAAGCGGGCATTCAGCAGTTGGGAAAAAGACCTCACATTAGCTGAGGCGATGCAGGCATCGGCGGTACCCGTGTATCAAGAATTGGCAAGACGTATTGGTTTGGAACTGATGACCCGTGAAGTAAAGCGTGTGGGTTATGGTAATAAAAATATCGGGACACAAGTCGATAATTTCTGGTTAGTTGGCCCCTTAAAAATCACTCCCATAGAAGAAGTTCGCTTTGCCTATGCGCTGGCAAAACAGAAATTGCCCTTTGACCAGCCGACACAGCAACAAGTCAAAGCGATGTTATTGGTGGATCAGATTCAGGGAACCAAAATCTATGCCAAAAGTGGTTGGGGTATGGATGTCAGCCCGCAAGTGGGATGGTGGACAGGCTGGATTGAACAGCCAAATGGCAAGATCACAGCCTTCTCACTGAATATGCAAATGAGTCAGCCTGAACATGCAGATGCACGCAAAGTGATTGTGTATCAAGCCTTGCAAGAGTTGGGATTGTTAGCCCATTAA</t>
  </si>
  <si>
    <t>betaL-g2143_OXA-303</t>
  </si>
  <si>
    <t>g2144</t>
  </si>
  <si>
    <t>OXA-304</t>
  </si>
  <si>
    <t>APSC01000007.1</t>
  </si>
  <si>
    <t>ATGTATAAAAAAGTCCTTGTCGTTGCAATAGCTACTCTTTTTTTATCTGCCTGCTCTTCTAACACGGTAAAACAACATCAAATACATTCTATTTCTGCCAATAAAAATTCAGAAGAAATTAAATCTCTGTTTGATCAGGCACAGACCACGGGAGTTTTAGTGATTAAGCGTGGGCAGACCGAAGAAATTTATGGCAATGATATTAAAAGAGCATCAACAGAATATGTTCCCGCCTCTACCTTTAAAATGCTAAATGCTTTAATTGGACTTGAACATCATAAAGCAACGACAACTGAAGTATTTAAATGGGACGGGCAAAAGCGTTTATTTCCTGATTGGGAAAAGGACATGACTTTAGGCGATGCAATGAAAGCTTCTGCTATTCCAGTTTATCAAGAACTAGCGCGAAGAATTGGACTTGATCTTATGTCTAAAGAGGTAAAACGTATTGGTTTCGGTAATGCAGACATTGGTTCAAAAGTAGATAATTTTTGGCTTGTCGGCCCACTTAAAATTACTCCTGAGCAAGAAACCCAATTTGCTTATGAATTAGCTAATAAAACTCTTCCATTTAGTAAAAATGTACAAGAACAAGTCCAATCAATGGTGTTCATAGAAGAAAAAAATGGACGTAAAATTTATGCTAAAAGTGGTTGGGGATGGGATGTTGAACCACAAGTTGGCTGGTTAACTGGCTGGGTCGTTCAACCGCAAGGAGAAATTGTGGCATTCTCACTCAATTTAGAAATGAAAAAAGGAATTCCTAGTTCTATTCGAAAAGAAATTGCTTATAAAGGATTAGAACAACTCGGTGTTTTATAA</t>
  </si>
  <si>
    <t>betaL-g2144_OXA-304</t>
  </si>
  <si>
    <t>g2145</t>
  </si>
  <si>
    <t>OXA-305</t>
  </si>
  <si>
    <t>APPF01000021.1</t>
  </si>
  <si>
    <t>ATGTATAAAAAAGTCCTTGTCGTTGCAACAGCTACTCTATTTTTATCTGCCTGCTCTTCTAACACGGTAAAACAACATCAAATACATTCTATTTCCGCCAATAAAAATTCAGAAGAAATTAAATCTCTGTTTGATCAGGCACAGACCACAGGAGTTTTAGTGGTTAAGCGTGGGCAAACCGAAGAAATTTATGGCAATGATCTTAAAAGAGCATCAACCGAATATGTTCCCGCCTCTACCTTTAAAATGCTAAATGCTTTAATTGGACTTGAACATCATAAAGCAACGACAACTGAAATATTTAAATGGGATGGGCAAAAGCGTTTATTTCCTGATTGGGAAAAGGACATGACTCTAGGCGATGCTATGAAAGCTTCTGCTATTCCAGTTTATCAAGAACTAGCTCGTCGTATTAGACTTGATCTTATGACTAAAGAGGTAAAACGTATTGGTTTCGGTAATGCTGATATTGGTTCAAAAGTAGATAATTTTTGGCTTGTCGGTCCACTTAAAATTACACCTGAGCAAGAAACCCAATTTGCTTATAAATTAGCTAATAAAACTCTTCCATTTAGTAAAAATGTACAAGAGCAAGTCCAATCAATGGTGTTTATAGAAGAAAAAAATGGACGTAAAATTTATGCTAAAAGTGGTTGGGGATGGGATGTTGAACCACAAGTTGGCTGGTTAACCGGCTGGGTCGTTCAACCGCAAGGAGAAATTGTGGCATTCTCGCTCAATTTAGAAATGAAAAAAGGAATCCCTAGTTCTATCCGAAAAGAGATTGCTTATAAGGGATTAGAACAACTCGGCGTTTTATAA</t>
  </si>
  <si>
    <t>betaL-g2145_OXA-305</t>
  </si>
  <si>
    <t>g2146</t>
  </si>
  <si>
    <t>OXA-306</t>
  </si>
  <si>
    <t>APSB01000022.1</t>
  </si>
  <si>
    <t>ATGTCAAAAAGATTAAAAACTCTCGCGTTGAGTGCATCATTTACTTTTGCTTTACCCTTGGTCGCTTGCCAGAGCTTTGGCGATCAAACACAGCACATCATGGCGCAGAAAAGTGAACAACAAAATATTGCCACCCTTTTCCAACAGGCTCAAACAAGTGGTGTATTGGTGATCTATGATGGAAAGAAAATTCAAAAATATGGCAATGACACCAGTCGCGCAGAGCAACGTTATATCCCTGCTTCAACATTTAAAATGCTGAATGCGTTAATTGGCATACAACATCATAAAACCACGCCAAATGAAGTCTTTAAATGGGATGGCCAAAAACGCGCATTCAGTAGCTGGGAAAAAGATCTCACATTAGCTGAGGCAATGCAGGCATCGGCTGTGCCTGTATATCAAGAGCTGGCACGACGGATTGGTCTGGAACTGATGACCCGTGAAGTGAAGCGAGTGGGTTATGGGAATAAGAATATTGGCACACAAGTCGATAATTTTTGGTTAGTCGGCCCATTAAAAATCACCCCTGTAGAAGAAGTACGCTTTGCCTATGCATTGGCGAAGCAAAAGCTGCCATTTGATCAATCCACTCAACAACAAGTGAAAGGCATGTTATTGATTGATGAAGTTCAAGGGACCAAGATTTACGCGAAAAGCGGCTGGGGTATGGATGTTAACCCGCAAGTGGGATGGTGGACAGGGTGGATAGAGCAAGCAAATGGCAAAGTCACGGCATTTTCATTGAATATGGAAATGAATCGGCCTGAGCATGCAGATGCCCGTAAGGCAATTGTTTATCAAGCCTTACAGCAACTGGATTTATTGGCGAATTAG</t>
  </si>
  <si>
    <t>betaL-g2146_OXA-306</t>
  </si>
  <si>
    <t>g2147</t>
  </si>
  <si>
    <t>OXA-307</t>
  </si>
  <si>
    <t>APRZ01000019.1</t>
  </si>
  <si>
    <t>ATGTCGAAAAAATTAAAATGCCTAGCGCTACTTACGCCATTAATTTTGATCCTTCCATTGACTGCTTGTCAGAGTCCTAGCCAAAAAAAACAGCAAGTCGTGTCATTGCAAAATGAGCAACAGCGGGTGGCGAATTTATTCCAGCAGGCGCAAACCACAGGGGTTTTGGTCATCTATGATGGCAAACAAATTCAAACATACGGCAATGCGACACGCCGTGCAGATCAACGTTTTATCCCAGCCTCAACCTTTAAAATACTGAATGCACTGATTGGTATACAGCATCATAAAACCACGCCAAATGAAGTCTTTAAATGGGATGGTCAAAAACGTGCATTTAGCAGTTGGGAAAAAGATTTAAGTTTGGCTGAAGCTATGCAGGCATCGGCTGTACCTGTCTATCAGGAGCTAGCACGACGCATTGGTCTAGAACTCATGACCCGTGAGGTGAAGCGTGTTGGCTATGGCAATAAACATATTGGAACCCAAGTCGATAATTTTTGGTTGGTCGGGCCTTTGAAAATTACACCTGTAGAAGAAGTTCGATTTGTCTATGCATTGGCAAAGCAAAAACTACCGTTTGACCAGTCAACTCAACAGCAAGTGAAAGACATGTTATTGGTGGATGAGCATCAAGGGACCAAGATTTATGCCAAGAGCGGTTGGGGTATGGACGTTACCCCACAGGTCGGATGGTGGACTGGCTGGATTGAACAGCCAAATGGCAAAATCATTGCATTTTCACTGAATATGCAAATGAGCCAGCCTGCGCATGCAGATGCGCGTAAAGTGATTGTTTATCAAGCATTACAAGAGCTGGGATTGTTAGCCAATTAA</t>
  </si>
  <si>
    <t>betaL-g2147_OXA-307</t>
  </si>
  <si>
    <t>g2148</t>
  </si>
  <si>
    <t>OXA-308</t>
  </si>
  <si>
    <t>APPN01000080.1</t>
  </si>
  <si>
    <t>ATGAATAAAAAATTGAATTTGGCACTTTTGTGTTTTTTGAGTATTTTGTGTGCAGCTTGTCAGTCTAATCAACAACTGTCGGCTAATTCACATACTGAAAACCACAATACCCGTGCAGCAGAAATCTCGCTTCTTTTCGATGAGATGCATACTCAAGCAGTATTTGTGACCTATGACGGTCAGCATTTTCAGAGCTACGGTAATGCTTTACAAAGAGCAGATACTGCCTACGTTCCTGCTTCGACATTTAAAATGTTAAATGCATTGATTGGACTGCAAAATCATAAAGCAACCAACACCGAAGTCTTTAAATGGGATGGTCAAAAAAGGGCAATGTCGATCTGGGAAAAAGACATGACCTTATCCGATGCCATGAAAGTTTCAGCTGTACCGGTTTATCAAGAATTGGCGCGTCGTATTGGCTTGGATTTGATGCAAAAGGAAGTAACGCGGGTTAGATATGGCAATACGGATATCGGCACTGTTGTTGATCGTTTTTGGCTAGATGGACCACTGAAGATCACACCTAAACAAGAAGCCCAATTTGCATATCAATTGGCAACACAACAATTGCCATTTGATCAAAATGTGCAAAGCCAAGTTAAAGATATGTTGTATGTGGAAAGTCGAGGGCAATCCAAGCTTTTTGCCAAGTCTGGTTTGAGCATGAAAAATGGGCAACCTGACATCGGTTGGTATACGGGTTGGGTTGAACAAGCCGATGGCAAAATTGTGGCTTTTTCCATCAATATGCAAATGGTACAGGGGCTAGATGTCAATAGCCGTCAGCAGGCAACACTGGATATCTTAGATAAATTGGGCATATTTTTTTATTTATAA</t>
  </si>
  <si>
    <t>betaL-g2148_OXA-308</t>
  </si>
  <si>
    <t>g2149</t>
  </si>
  <si>
    <t>OXA-338</t>
  </si>
  <si>
    <t>KF048909</t>
  </si>
  <si>
    <t>ATGAAT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CGCTATGAAAGCTTCCGCTATTCCGGTTTATCAAGATTTAGCTCGTCGTATTGGACTTGAACTCATGTCTAAGGAAGTGAAACGTGTTGGTTATGGCAATGCAGATATCGGTACCCAAGTCGATAATTTTTGGCTGGTGGGTCCTTTAAAAATTACTCCTCAGCAAGAGGCACAATTTGCTTACAAGCTAGCTAATAAAACGCTTCCATTTAGCCCAAAAGTCCAAGATGAAGTGCAATCCATGCTATTCATAGAAGAAAAGAATGGAAATAAAATATACGCAAAAAGTGGTTGGGGATGGGATGTAGACCCACAAGTAGGCTGGTTAACTGGATGGGTTGTTCAGCCTCAAGGGAATATTGTAGCGTTCTCCCTTAACTTAGAAATGAAAAAAGGAATACCTAGCTCTGTTCGAAAAGAGATTACTTATAAAAGCTTAGAACAATTAGGTATTTTATAG</t>
  </si>
  <si>
    <t>betaL-g2149_OXA-338</t>
  </si>
  <si>
    <t>g2150</t>
  </si>
  <si>
    <t>OXA-366</t>
  </si>
  <si>
    <t>KP050485</t>
  </si>
  <si>
    <t>ATGAATAAATATTTTACTTGCTATGTGGTTGCTTCTCTTTTTCTTTCTGGTTGTACGGC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</si>
  <si>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betaL-g2150_OXA-366</t>
  </si>
  <si>
    <t>g2151</t>
  </si>
  <si>
    <t>OXA-391</t>
  </si>
  <si>
    <t>KJ427797</t>
  </si>
  <si>
    <t>ATGAACATTAAAGCACTCTTACTTATAACAAGCGCTATTTTTATTTCAGCCTGCTCACCTTATATAGTGACTGCTAATCCAAATCACAGCGCTTCAAAATCTGATAAAAAAGCAGAGAAAATTAAAAATTTATTTAACGAAGT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ACGAAAAGAGATTACTTATAAAAGTTTAGAACAATTAGGTATTTTATAG</t>
  </si>
  <si>
    <t>betaL-g2151_OXA-391</t>
  </si>
  <si>
    <t>g2152</t>
  </si>
  <si>
    <t>OXA-397</t>
  </si>
  <si>
    <t>KM087865</t>
  </si>
  <si>
    <t>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G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t>
  </si>
  <si>
    <t>betaL-g2152_OXA-397</t>
  </si>
  <si>
    <t>g2153</t>
  </si>
  <si>
    <t>OXA-398</t>
  </si>
  <si>
    <t>KM087842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</si>
  <si>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AACAAGTGGGCTGGTTGACCGGCTGGGTTGAGCAGCCAGATGGAAAAATTGTCGCTTTTGCATTAAATATGGAAATGCGGTCAGAAATGCCGGCATCTATACGTAATGAATTATTGATGAAATCATTAAAACAGCTGAATATTATTTAA</t>
  </si>
  <si>
    <t>betaL-g2153_OXA-398</t>
  </si>
  <si>
    <t>g2154</t>
  </si>
  <si>
    <t>OXA-405</t>
  </si>
  <si>
    <t>KM589641</t>
  </si>
  <si>
    <t>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ACCTAAGATTGGCTGGTGGGTCGGTTGGGTTGAACTTGATGATAATGTGTGGTTTTTTGCGATGAATATGGATATGCCCACATCGGATGGTTTAGGGCTGCGCCAAGCCATCACAAAAGAAGTGCTCAAACAGGAAAAAATTATTCCCTAG</t>
  </si>
  <si>
    <t>betaL-g2154_OXA-405</t>
  </si>
  <si>
    <t>g2155</t>
  </si>
  <si>
    <t>OXA-415</t>
  </si>
  <si>
    <t>KJ865754</t>
  </si>
  <si>
    <t>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A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t>
  </si>
  <si>
    <t>betaL-g2155_OXA-415</t>
  </si>
  <si>
    <t>g2156</t>
  </si>
  <si>
    <t>OXA-418</t>
  </si>
  <si>
    <t>KJ997966</t>
  </si>
  <si>
    <t>ATGAAGTTTAAAATGAAAGGTTTATTTTGTGTCATCCTCAGTAGTTTGGCATTTTCAGGTTGTGTTTATGATTCAAAACTACAACGCCCAGTCATATCAGAGCGAGAAACTGAGATTCCTTTATTATTTAATCAAGCACAGACTCAAGCTGTGTTTGTTACTTATGATGGGATTCATCTAAAAAGTTATGGTAATGATCTAAGCCGAGCAAAGACTGAATATATTCCTGCATCTACATTTAAGATGTTGAATGCTTTAATTGGATTGCAAAATGCAAAAGCAACCAATACTGAAGTATTTCATTGGAATGGTGAAAAGCGCGCTTTTTCAGCATGGGAAAAAGATATGACTTTGGCAGAAGCGATGCAGGCTTCAGCTGTTCCCGTATATCAGGAGCTTGCTCGACGTATTGGCTTGGAGTTGATGCGTGAAGAAGTGAAGCGTGTAGGTTTTGGCAATGCGGAGATTGGTCAGCAAGTCGATAATTTTTGGTTGGTGGGTCCTTTAAAAATCTCCCCTGAACAAGAAGTTCAATTTGCCTATCAACTGGCGATGAAGCAATTACCTTTTGATCGAAATGTACAGCAACAAGTCAAAAATATGCTTTATATCGAGAGACGTGGTGACAGTAAACTGTATGCTAAAAGTGGTTGGGGAATGGATGTTAAACCTCAAGTGGGTTGGTATACGGGATGGGTTGAACAACCCAATGGCAAGGTGACTGCATTTGCGTTAAATATGAACATGCAAGCAGGTGATGATCCAGCTGAACGTAAACAATTAACCTTAAGTATTTTGGACAAATTGGGTCTATTTTTTTATTTAAGATAA</t>
  </si>
  <si>
    <t>betaL-g2156_OXA-418</t>
  </si>
  <si>
    <t>g2157</t>
  </si>
  <si>
    <t>OXA-420</t>
  </si>
  <si>
    <t>AB983359</t>
  </si>
  <si>
    <t>ATGAAATTATTAAAAATATTGAGTTTAGTTTGCTTAAGCATAAGTATTGGGGCTTGTGCTGAGCATAGTATGAGTCGAGCAAAAACAAGTACAATTCCACAAGTGAATAACTCAATCATCGATCAGAATGTTCAAGCGCTTTTTAATGAAATCTCAGCTGATGCTGTGTTTGTT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TTATGATTTAGCCCAAGGGCAATTGCCTTTTAAACCTGAAGTTCAGCAACAAGTGAAAGAGATGTTGTATGTAGAGCGCAGAGGGGAGAATCGTCTATATGCTAAAAGTGGCTGGGGAATGGCTGTAGACCCGCAAGTGGGTTGGTATGTGGGTTTTGTTGAAAAGGCAGATGGGCAAGTGGTGGCATTTGCTTTAAATATGCAAATGAAAGATGGTGATGATATTGCTCTACGTAAACAATTGTCTTTAGATGTGCTAGATAAGTTGGGTGTTTTTCATTATTTATAA</t>
  </si>
  <si>
    <t>betaL-g2157_OXA-420</t>
  </si>
  <si>
    <t>g2158</t>
  </si>
  <si>
    <t>OXA-421</t>
  </si>
  <si>
    <t>KM401566</t>
  </si>
  <si>
    <t>ATGACTAAAAAAACTCTTTTCTTTGCCATTGGTACGATGTTTTTATCGGCGTGTTCTTTTAATACCGTAGAACAACATCAAATACAGTCAATTTCTACCAATAAAAACTCAGAGAAAATTCAATCATTGTTTGATCAAGCACAAACTACAGGTGTTTTAATTATAAAACGTGGCCAAACAGAGGAAGTCTATGGTAATGATCTTAAAAGAGCATCAACCGAATATGTTCCCGCCTCTACCTTTAAAATGTTAAATGCTTTGATCGGCCTTGAGCATCATAAAGCAACACCAACTGAAGTATTTAAATGGGATGGGCAAAAGCGTTTATTTCCCGATTGGGAAAAAGACATGACATTAGGCGATGCTATGAAAGCTTCTGCTATTCCAGTTTATCAGGAACTAGCTCGACGAATTGGCCTTGATCTTATGTCTAAAGAGGTAAAGCGTATTGATTTCGGTAATGCTGATATTGGTTCAAAAATAGATAATTTTTGGCTTGTTGGCCCACTTAAAATTACACCTCAACAAGAAGCCCAGTTTGCTTATGAACTAGCCCACAAAACTCTTCCCTTTAGCAAAAATGTGCAAGAACAAGTTCAATCTATGTTGTTCATAGAAGAAAAAAATGGACGAAAAATTTATGCTAAAAGTGGTTGGGGATGGGATGTTGAACCACAAGTTGGTTGGTTTACAGGCTGGGTGGTTCAACCACAAGGAGAAATTGTAGCGTTCGCACTTAATTTAGAAATGAAAAAAGGAATACCTAGTTCTATTCGAAAAGAAATTGCTTATAAAGGATTAGAACAATTAGGTATTTTATAA</t>
  </si>
  <si>
    <t>betaL-g2158_OXA-421</t>
  </si>
  <si>
    <t>g2159</t>
  </si>
  <si>
    <t>OXA-422</t>
  </si>
  <si>
    <t>KM433671</t>
  </si>
  <si>
    <t>ATGAATAAATATTTTACTTGCTATGTGGTTGCTTCTCC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</si>
  <si>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betaL-g2159_OXA-422</t>
  </si>
  <si>
    <t>g2160</t>
  </si>
  <si>
    <t>OXA-423</t>
  </si>
  <si>
    <t>KM433672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</si>
  <si>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GTTTACCGCTTGGGAAAAAGACATGACACTAGGAGAAGCCATGAAGCTTTCTGCAGC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t>
  </si>
  <si>
    <t>betaL-g2160_OXA-423</t>
  </si>
  <si>
    <t>g2161</t>
  </si>
  <si>
    <t>OXA-424</t>
  </si>
  <si>
    <t>KM588352</t>
  </si>
  <si>
    <t>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GCAACCACCACAGAAGTATTTAAATGGGATGGGGAAAAAAGGCTATTCCCAGAATGGGAAAAGAACATGACCCTAGGCGATGCTATGAAAGCTTCCGCTATTCCGGTTTATCAGGATTTAGCTCGTCGTATTGGACTTGAACTCATGTCTAAGGAAGTGAAGCGTGTTGGTTATGGCAATGCAGATATAGGTACCCAAGTCGATAATTTTTGGCTGGTGGGTCCTTTAAAAATTACTCCTCAGCAAGAGGCACAG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t>
  </si>
  <si>
    <t>betaL-g2161_OXA-424</t>
  </si>
  <si>
    <t>g2162</t>
  </si>
  <si>
    <t>OXA-425</t>
  </si>
  <si>
    <t>KM588353</t>
  </si>
  <si>
    <t>ATGAACATTAAAGCACTCTTACTTATAACAAGCGCTATTTTTATTTCAGCCTGCTCACCTTATATAGTGACTGCTAATCCAAATCACAGCGCTTCAAAATCTGATGTAAAAGCAGAGAAAATTAAAAATTTATTTAACGAAGCACACACTACGGGTGTTTTAGTTATCCAACAAGGCCAAACTCAACAAAGCTATGGTAATGATCTTGCTCGTGCTTCGACCGAGTATGTACCTGCTTCGACCCTCAAAATGCTTAATGCTTTGATCGGCCTTGAGCACCATAAGGCAACCACCACAGAAGTATTTAAGTGGGATGGTAAAAAAAGGTTATTCCCAGAATGGGAAAAGGACATGACCCTAGGCGATGCCATGAAAGCTTCCGCTC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t>
  </si>
  <si>
    <t>betaL-g2162_OXA-425</t>
  </si>
  <si>
    <t>g2163</t>
  </si>
  <si>
    <t>OXA-426</t>
  </si>
  <si>
    <t>KM588354</t>
  </si>
  <si>
    <t>ATGAACATTAAAGCACTCTTACTTATAACAAGCGCTATTTTTATTTCAGCCTGCTCACCTTATATAGTGTCTGCTAATCCAAATCACAGTGCTTCAAAATCTGATGAAAAAGCAGAGAAAATTAAAAATTTATTTAACGAAGCACACACTACGGGTGTTTTAGTTATCCAACAAGGCCAAACTCAACAAAGCTATGGTAATGATT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t>
  </si>
  <si>
    <t>betaL-g2163_OXA-426</t>
  </si>
  <si>
    <t>g2164</t>
  </si>
  <si>
    <t>OXA-429</t>
  </si>
  <si>
    <t>KM979376</t>
  </si>
  <si>
    <t>ATGAATATTAAAGCACTCTTACTTATAACAAGCGCTATTTTTATTTCAGCCTGCTCACCTTATATAGTGACTGCTAATCCAAATCACAGCGCTTCAAAATCTGATAAAAAAGCAGAGAAAATTAAAAATTTATTTAACGAAGCACACACTACGGGTGTTTTAGTTATCCAACAAGACCAAACTCAACAAAGCTATGGTAATGATCTTGCTCGTGCTTCGACCGAGTATGTACCTGCTTCGACCTTCAAAATGCTTAATGCTTTGATCGGCCTTGAGCACCATAAGGCAACCACCACAGAAGTATTTAAGTGGGACGGGCAAAAAAGGCTATTCCCAGAATGGGAAAAGGACATGACCCTAGGCGACGCTATGAAAGCTTCCGCTATTCCGGTTTATCAAGATTTAGCTCGTCGTATTGGACTTGAACTCATGTCTAAGGAAGTGAAGCGTGTTGGTTATGGCAATGCAGATATCGGTACCCAAGTCGATAATTTTTGGCTGGTGGGTCCTTTAAAAATTACGCCTCAGCAAGAGGCACAATTTGCTTACAAGCTAGCTAATAAAACGCTTCCCTTTAGCCAAAAAGTCCAAGATGAAGTGCAATCCATGTTATTCATAGAAGAAAAGAATGGAAATAAAATATACGCAAAAAGTGGTTGGGGATGGGATGTAGACCCACAAGTAGGCTGGTTAACTGGATGGGTTGTTCAGCCTCAAGGAAATATTGTAGCGTTCTCCCTTAACTTAGAAATGAAAAAAGGCATACCTAGCTCTGTTCGAAAAGAGATTACTTATAAAAGCTTAGAACTATTAGGTATTTTATAG</t>
  </si>
  <si>
    <t>betaL-g2164_OXA-429</t>
  </si>
  <si>
    <t>g2165</t>
  </si>
  <si>
    <t>OXA-430</t>
  </si>
  <si>
    <t>KM979377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</si>
  <si>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AGCCTTGAGCACCATAAGGCAACCACCACAGAAGTATTTAAATGGGATGGGGAAAAAAGGCTATTCCCAGAATGGGAAAAGAACATGACCCTAGGCGATGCTATGAAAGCTTCCGCTATTCCGGTTTATCAAGATTTAGCTCGTCGTATTGGACTTGAACTCATGTCTAAGGAAGTGAAGCGTGTTGGTTATGGCAATGCAGATATA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t>
  </si>
  <si>
    <t>betaL-g2165_OXA-430</t>
  </si>
  <si>
    <t>g2166</t>
  </si>
  <si>
    <t>OXA-431</t>
  </si>
  <si>
    <t>KM979378</t>
  </si>
  <si>
    <t>ATGAACATTAAAGCACTCTTACTTATAACAAGCGCTATTTTTATTTCAGCCTGCTCACCTTATATAGTGTCTA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A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t>
  </si>
  <si>
    <t>betaL-g2166_OXA-431</t>
  </si>
  <si>
    <t>g2167</t>
  </si>
  <si>
    <t>OXA-432</t>
  </si>
  <si>
    <t>KM979379</t>
  </si>
  <si>
    <t>ATGAACATTAAAGCACTCTTACTTATAACAAGCGCTATTTTTATTTCAGCCTGCTCACCTTATATAGTGACTGCTAATCCAAATCACAGTGCTTCAAG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t>
  </si>
  <si>
    <t>betaL-g2167_OXA-432</t>
  </si>
  <si>
    <t>g2168</t>
  </si>
  <si>
    <t>OXA-433</t>
  </si>
  <si>
    <t>KM979380</t>
  </si>
  <si>
    <t>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G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t>
  </si>
  <si>
    <t>betaL-g2168_OXA-433</t>
  </si>
  <si>
    <t>g2169</t>
  </si>
  <si>
    <t>OXA-435</t>
  </si>
  <si>
    <t>KP144324</t>
  </si>
  <si>
    <t>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TCCGGCTGGGTTGAGCAGCCAGATGGAAAAATTGTCGCTTTTGCATTAAATATGGAAATGCGGTCAGAAATGCCGGCATCTATACGTAATGAATTATTGATGAAATCATTAAAACAGCTGAATATTATTTAA</t>
  </si>
  <si>
    <t>betaL-g2169_OXA-435</t>
  </si>
  <si>
    <t>g2170</t>
  </si>
  <si>
    <t>OXA-454</t>
  </si>
  <si>
    <t>LC037981</t>
  </si>
  <si>
    <t>ATGAAAACATTTGCCGCATATGTAATTATCGCGTGTCTTTCGAGTACGGCATTAGCTGGTTCAATTACAGAAAATACGTCTTGGAACAAAGAGTTCTCTGCCGAAGCCGTCAATGGTGTCTTCGTGCTTTGTAAAAGTAGCAGTAAATCCTGCGCTACCAATGACTTAGCTCGTGCATCAAAGGAATATCTTCCAGCATCAACATTTAAGATCCCCAACGCAATTATCGGCCTAGAAACTGGTGTCATAGAGAATGAGCATCAGGTTTTCAAATGGGACGGAAAGCCAAGAGCCATGAAGCAATGGGAAAGAGACTTGACCTTAAGAGGGGCAATACAAGTTTCAGCTGTTCCCGTATTTCAACAAATCGCCAGAGAAGTTGGCGAAGTAAGAATGCAGAAATACCTTAAAAAATTTTCCTATGGCAACCAGAATATCAGTGGTGGCATTGACAAATTCTGGTTGA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t>
  </si>
  <si>
    <t>betaL-g2170_OXA-454</t>
  </si>
  <si>
    <t>g2171</t>
  </si>
  <si>
    <t>PER-8</t>
  </si>
  <si>
    <t>AB985401</t>
  </si>
  <si>
    <t>ATGAATGTCATTATAAAAGCTGTAGTTACTGCCTCGACGCTACTGATGGTATCTTTTAGTTCATTCGAAACCTCAGCGCAATCCCCACTGTTAAAAGAGCAAATTGAATCCATAGTCATTGAAAAAAAAGCCACTGTAGGCGTTGCAGTGTGGGGGCCTGACGATCTGGAACCTTTACTGATTAATCCTTTTGAAAAATTCCCAATGCAAAGTGTATTTAAATTGCATTTAGCTATGTTGGTACTGCATCAGGTTGATCAGGGAAAGTTGGATTTAAATCAGACCGTTATCGTAAACAGGGCTAAGGTTTTACAGAATACCTGGGCTCCGATAATGAAAGCGTATCAGGGAGACCAGTTTAGTGTTCCAGTGCAGCAACTGCTGCAATACTCGGTCTCGCACAGCGATAACGTGGCCTGTGATTTGTTATTTGAACTGGTTGGTGGACCAGCTGCTTTGCATGACTATATCCAGTCTATGGGTATAAAGGAGACCGCTGTGGTCGCAAATGAAGCGCAGATGCACGCCGATGATCAGGTGCAGTATCAAAACTGGACCTCGATGAAGGGGGCCGCAGAGATCCTGAAAAAGTTTGAGCAAAAAACACAGCTGTCTGAAACCTCGCAGGCTTTGTTATGGAAGTGGATGGTCGAAACCACCACAGGACCAGAGCGGTTAAAAGGTTTGTTACCAGCTGGTACTGTGGTCGCACATAAAACTGGTACTTCGGGTGTCAGAGCCGGGAAAACTGCGGCCACTAATGATTTAGGTATCATTCTGTTGCCTGATGGACGGCCCTTGCTGGTTGCTGTTTTTGTGAAAGACTCAGCCGAGTCAAGCCGAACCAATGAAGCTATCATTGCGCAGGTTGCTCAGGCTGCGTATCAATTTGAATTGAAAAAGCTTTCTGCCCTAAGCCCAAATTAA</t>
  </si>
  <si>
    <t>betaL-g2171_PER-8</t>
  </si>
  <si>
    <t>g2172</t>
  </si>
  <si>
    <t>SHV-106</t>
  </si>
  <si>
    <t>AM941848.1</t>
  </si>
  <si>
    <t>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AGCGAACGGGGTGCGCGCGGGATTGTCGCCCTGCTTGGCCCGAATAACAAAGCAGAGCGCATCGTGGTGATTTATCTGCGGGATACCCCGGCGAGCATGGCCGAGCGAAATCAGCAAATCGCCGGGATCGGCGCGGCGCTGATCGAGCACTGGCAACGCTAA</t>
  </si>
  <si>
    <t>betaL-g2172_SHV-106</t>
  </si>
  <si>
    <t>g2173</t>
  </si>
  <si>
    <t>SHV-107</t>
  </si>
  <si>
    <t>AM941847.1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</si>
  <si>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GCCGGAGCTGGCGAGCGGGGTGCGCGCGGCATTGTCGCCCTGCTTGGCCCGAATAACAAAGCAGAGCGCATTGTGGTGATTTATCTGCGGGATACGCCGGCGAGCATGGCCGAGCGAAATCAGCAAATCGCCGGGATCGGCGCGGCGCTGATCGAGCACTGGCAACGCTAA</t>
  </si>
  <si>
    <t>betaL-g2173_SHV-107</t>
  </si>
  <si>
    <t>g2174</t>
  </si>
  <si>
    <t>SHV-110</t>
  </si>
  <si>
    <t>AB374988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</si>
  <si>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t>
  </si>
  <si>
    <t>betaL-g2174_SHV-110</t>
  </si>
  <si>
    <t>g2175</t>
  </si>
  <si>
    <t>SHV-111</t>
  </si>
  <si>
    <t>AB372881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</si>
  <si>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T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</si>
  <si>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betaL-g2175_SHV-111</t>
  </si>
  <si>
    <t>g2176</t>
  </si>
  <si>
    <t>SHV-13</t>
  </si>
  <si>
    <t>AF164577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</si>
  <si>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GCGGGGTGCGCGCGGGATTGTCGCCCTGCTTGGCCCGAATAACAAAGCAGAGCGCATTGTGGTGATTTATCTGCGGGATACGCCGGCGAGCATGGCCGAGCGAAATCAGCAAATCGCCGGGATCGGCGCGGCGCTGATCGAGCACTGGCAACGCTAA</t>
  </si>
  <si>
    <t>betaL-g2176_SHV-13</t>
  </si>
  <si>
    <t>g2177</t>
  </si>
  <si>
    <t>SHV-15</t>
  </si>
  <si>
    <t>AJ011428.2</t>
  </si>
  <si>
    <t>ATGCGTTATATTCGCCTGTGTATTATCTCCCTGTTAGCCACCCTGCCGCTGGCGGTACACGCCAGCCCGCAGCCGCTTGAGCAAATTAAACAAAGCGAAAGCCAGCTGTCGGGCCGCGTAGGCATGATAGAAATGGATCTGGCCAGCGGCCGCACGCTGACCGCCTGGCGCGCCGATGAACGCTTTCCCATGATGAGCACCTTTAAAGTAGTGCTCTGCGGCGCAATGCTGGCGCGGGTGGATGCCGGTGACA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t>
  </si>
  <si>
    <t>betaL-g2177_SHV-15</t>
  </si>
  <si>
    <t>g2178</t>
  </si>
  <si>
    <t>SHV-16</t>
  </si>
  <si>
    <t>AF072684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</si>
  <si>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ACTCATCGCCAGCAGGATCTGGTGGACTACTCGCCGGTCAGCGAAAAACACCTTGCCGACGGCATGACGGTCGGCGAACTCTGCGCCGCCGCCATTACCATGAGCGATAACAGCGCCGCCAATCTGCTACTGGCCACCGTCGGCGGCCCCGCAGGATTGACTGCCTTTTTGCGCCAGATCGGCGACAACGTCACCCGCCTTGACCGCTGGGAAAC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</si>
  <si>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betaL-g2178_SHV-16</t>
  </si>
  <si>
    <t>g2179</t>
  </si>
  <si>
    <t>SHV-3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</si>
  <si>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GCGAACTGAATGAGGCGCTTCCCGGCGACGCCCGCGACACCACTACCCCGGCCAGCATGGCCGCGACCCTGCGCAAGCTGCTGACCAGCCAGCGTCTGAGCGCCCGTTCGCAACTGCAGCTGCTGCAGTGGATGGTGGACGATCGGGTCGCCGGACCGTTGATCCGCTCCGTGCTGCCGGCGGGCTGGTTTATCGCCGATAAGACCGGAGCTAGCGAACGGGGTGCGCGCGGGATTGTCGCCCTGCTTGGCCCGAATAACAAAGCAGAGCGGATCGTGGTGATTTATCTGCGGGATACGCCGGCGAGCATGGCCGAGCGAAATCAGCAAATCGCCGGGATCGGCGCGGCGCTGATCGAGCACTGGCAACGCTAA</t>
  </si>
  <si>
    <t>betaL-g2179_SHV-3</t>
  </si>
  <si>
    <t>g2180</t>
  </si>
  <si>
    <t>SHV-43</t>
  </si>
  <si>
    <t>AY065991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</si>
  <si>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TTTGCCGACGGCATGACGGTCGGCGAACTCTGCGCCGCCGCCATTACCATGAGCGATAACAGCGCCGCCAATCTGCTGCTGGCCACCGTCGGCGGCCCCGCAGGATTGTCTGCCTTTTTGCGCCAGATCGGCGACAACGTCACCCGCCTTGACCGCTGGGAAACGGAACTGAATGAGGCGCTTCCCGGCGACGCCCGCGACACCACTACA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t>
  </si>
  <si>
    <t>betaL-g2180_SHV-43</t>
  </si>
  <si>
    <t>g2181</t>
  </si>
  <si>
    <t>SHV-53</t>
  </si>
  <si>
    <t>AY590467</t>
  </si>
  <si>
    <t>betaL-g2181_SHV-53</t>
  </si>
  <si>
    <t>g2182</t>
  </si>
  <si>
    <t>SHV-83</t>
  </si>
  <si>
    <t>AM176558</t>
  </si>
  <si>
    <t>AA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t>
  </si>
  <si>
    <t>betaL-g2182_SHV-83</t>
  </si>
  <si>
    <t>g2183</t>
  </si>
  <si>
    <t>SHV-84</t>
  </si>
  <si>
    <t>AM087453</t>
  </si>
  <si>
    <t>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GGACCGGAGCTGGCGAGCGGGGTGCGCGCGGGATTGTCGCCCTGCTTGGCCCGAATAACAAAGCAGAGCGCATTGTGGTGATTTATCTGCGGGATACCCCAGCGAGCATGGCCGAGCGAAATCAGCAAATCGCCGGGATCGGC</t>
  </si>
  <si>
    <t>betaL-g2183_SHV-84</t>
  </si>
  <si>
    <t>g2184</t>
  </si>
  <si>
    <t>SME-5</t>
  </si>
  <si>
    <t>KJ188748</t>
  </si>
  <si>
    <t>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C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t>
  </si>
  <si>
    <t>betaL-g2184_SME-5</t>
  </si>
  <si>
    <t>g2185</t>
  </si>
  <si>
    <t>SPM</t>
  </si>
  <si>
    <t>SPM-1</t>
  </si>
  <si>
    <t>AJ492820.1</t>
  </si>
  <si>
    <t>ATGAACTCACCTAAATCGAGAGCCCTGCTTGGATTCATGGGCGCGTTTTGTTTGTTGCTCGTTGCGGGAGCGCCATTGTCTGCAAAAAGTTCGGATCATGTCGACTTGCCCTACAATCTAACGGCGACCAAGATTGATTCGGACGTTTTCGTCGTCACAGACCGCGATTTCTATTCTTCGAATGTCTTAGTAGCGAAAATGCTTGATGGGACCGTTGTCATTGTCTCTTCGCCGTTTGAAAATCTGGGTACGCAAACGCTTATGGATTGGGTGGCTAAGACTATGAAGCCGAAGAAAGTAGTAGCCATCAATACGCACTTTCATTTGGACGGCACGGGTGGAAATGAAATTTACAAGAAGATGGGCGCGGAGACGTGGTCGAGCGATCTGACAAAGCAGTTGCGACTTGAGGAAAACAAGAAAGACCGGATAAAAGCAGCTGAGTTCTATAAAAACGAGGATCTGAAGCGAAGGATTCTGAGTTCCCATCCTGTTCCAGCGGATAATGTTTTTGATTTGAAACAAGGCAAGGTCTTCTCGTTTTCTAATGAGCTGGTTGAGGTTTCATTTCCAGGACCGGCTCACTCGCCCGATAATGTCGTCGTATATTTTCCCAAGAAGAAACTGCTGTTTGGCGGCTGCATGATAAAGCCGAAGGAACTTGGTTATCTGGGAGATGCCAATGTGAAGGCATGGCCCGATTCAGCTCGGCGGCTAAAAAAGTTTGATGCGAAAATTGTTATACCTGGACACGGCGAATGGGGCGGACCGGAGATGGTTAACAAGACGATCAAGGTCGCGGAAAAGGCCGTTGGCGAAATGAGACTGTAG</t>
  </si>
  <si>
    <t>betaL-g2185_SPM-1</t>
  </si>
  <si>
    <t>g2186</t>
  </si>
  <si>
    <t>TEM-182</t>
  </si>
  <si>
    <t>HQ317449</t>
  </si>
  <si>
    <t>ATGAGTATTCAACATTTTCGTGTCGCCCTTATTCCCTTTTTTGCGGCATTTTGCCTTCCTGTTTTTGCTCACCCAGAAACGCTGGTGAAAGTAAAAGATGCTGAAGATCAGTTGGGTGCACGAGTGGGTTACATCGAACTGGATCTCAACAGCGGTAAGATCCTTGAGAGTTTTCGCCCCGAAGAACGTTTTCCAATGATT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T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TAAATAGACAGATCGCTGAGATAGGTGCCTCACTGATTAAGCATTGGTAA</t>
  </si>
  <si>
    <t>betaL-g2186_TEM-182</t>
  </si>
  <si>
    <t>g2187</t>
  </si>
  <si>
    <t>TEM-214</t>
  </si>
  <si>
    <t>KP050491</t>
  </si>
  <si>
    <t>ATGAGTATTCAACATTTTCGTGTCGCCCTTT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</si>
  <si>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betaL-g2187_TEM-214</t>
  </si>
  <si>
    <t>g2188</t>
  </si>
  <si>
    <t>TEM-215</t>
  </si>
  <si>
    <t>KP050492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</si>
  <si>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G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</si>
  <si>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betaL-g2188_TEM-215</t>
  </si>
  <si>
    <t>g2189</t>
  </si>
  <si>
    <t>TEM-216</t>
  </si>
  <si>
    <t>KF944358</t>
  </si>
  <si>
    <t>ATGAGTATTCAACATTTTCGTGTCTCCCTTATTCCCTTTTTTGCGGCATTTTGCCTTCCTGTTTTTGCTCACCCAGAAACGCTGGTGAAAGTAAAAGATGCTGAAGATCAGTTGGGTGCACC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</si>
  <si>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betaL-g2189_TEM-216</t>
  </si>
  <si>
    <t>g2190</t>
  </si>
  <si>
    <t>TEM-217</t>
  </si>
  <si>
    <t>HG934763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</si>
  <si>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GTACACGACGGGGAGTCAGGCAACTATGGATGAACGAAATAGACAGATCGCTGAGATAGGTGCCTCACTGATTAAGCATTGGTAA</t>
  </si>
  <si>
    <t>betaL-g2190_TEM-217</t>
  </si>
  <si>
    <t>g2191</t>
  </si>
  <si>
    <t>TEM-219</t>
  </si>
  <si>
    <t>KM114268</t>
  </si>
  <si>
    <t>ATGAGTATTCAACATTTT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TTTATCTACACGACGGGGAGTCAGGCAACTATGGATGAACGAAATAGACAGATCGCTGAGATAGGTGCCTCACTGATTAAGCATTGGTAA</t>
  </si>
  <si>
    <t>betaL-g2191_TEM-219</t>
  </si>
  <si>
    <t>g2192</t>
  </si>
  <si>
    <t>TEM-220</t>
  </si>
  <si>
    <t>KM998962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</si>
  <si>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A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</si>
  <si>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betaL-g2192_TEM-220</t>
  </si>
  <si>
    <t>g2193</t>
  </si>
  <si>
    <t>VEB-9</t>
  </si>
  <si>
    <t>AF324833</t>
  </si>
  <si>
    <t>ATGAAAATCGTAAAAAGGATATTATTAGTATTGTTAAGTTTATTTTTTACAGTTGT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t>
  </si>
  <si>
    <t>betaL-g2193_VEB-9</t>
  </si>
  <si>
    <t>g2194</t>
  </si>
  <si>
    <t>VIM-39</t>
  </si>
  <si>
    <t>KF131539</t>
  </si>
  <si>
    <t>ATGTTAAAAGTTATTAGTAGTTTATTGGTCTACATGACCGCGTCTGTCATGGCTGTCGCAAGTCCGTTAGCCCATTCCGGGGAGCCGAGTGGTGAGTATCCGG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AGCACGTCTGCGGGGAACGTGGCCGATGCCGATCTGGCTGAATGGCCCACCTCCGTTGAGCGGATTCAAAAACACTACCCGGAAGCAGAGGTCGTCATTCCCGGGCACGGTCTACCGGGCGGTCTAGACTTGCTCCAGCACACAGCGAACGTTGTCAAAGCACACAAAAATCGCTCAGTCGCCGAGTAG</t>
  </si>
  <si>
    <t>betaL-g2194_VIM-39</t>
  </si>
  <si>
    <t>g2195</t>
  </si>
  <si>
    <t>VIM-42</t>
  </si>
  <si>
    <t>KP071470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</si>
  <si>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ATTGAGCGGATTCAAAAACACTACCCGGAAGCAGAGGTCGTCATTCCCGGGCACGGTCTACCGGGCGGTCTAGACTTGCTCCAGCACACAGCGAACGTTGTCAAAGCACACAAAAATCGCTCAGTCGCCGAGTAG</t>
  </si>
  <si>
    <t>betaL-g2195_VIM-42</t>
  </si>
  <si>
    <t>g2196</t>
  </si>
  <si>
    <t>VIM-43</t>
  </si>
  <si>
    <t>KP096412</t>
  </si>
  <si>
    <t>ATGTTAAAAGTTATTAGTAGTTTATTGGTCTACATGACCGCGTCTGTCATGGCTGTCGCAAGTCCGTTAGT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t>
  </si>
  <si>
    <t>betaL-g2196_VIM-43</t>
  </si>
  <si>
    <t>g2197</t>
  </si>
  <si>
    <t>mcr</t>
  </si>
  <si>
    <t>mcr-1</t>
  </si>
  <si>
    <t>KP347127.1</t>
  </si>
  <si>
    <t>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</si>
  <si>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colistin</t>
  </si>
  <si>
    <t>g2198</t>
  </si>
  <si>
    <t>fusC</t>
  </si>
  <si>
    <t>KF527883</t>
  </si>
  <si>
    <t>ATGAATAAAATAGAAGTGTATAAGTTTGTTAAAGTAAAGCAGTTAGTATATCAATTGATTAAGTTATATCGTACAAACGATATGAATTCCCATAAAACACAAAAAGATTTTTTACTAAATGAAATTAATGATATCTTTAAAGAAAAAGATATTGATATCTCGGACTTTATTACATCGATTGACGATGTAAAATTAACTAAGAAAAAAGCAGAACATCTTTTAAATGAATTAAAAGTGTACATCCAAGATTTTGAAATACCTTCATCAAGTCAACTGGAGAAAATTTTTCGTAAAGTAAAAAAATTAAAGAGACCAGATATAAATTTAATTGATACAAAAGAAATTTCATATTTAGGATGGAATGATAATTCTTCTAACCGAAAATATATCGTTTATAAAAATTTAGATGATAAATTCGAAGGTATATATGGCGAAATTTCACCAAATAAAGTAAAAGGATTCTGTAAAATTTGTAATCAGGAATCTGATACATCACTCTTTCTCAATAAAACTAAACATAATAAGAGTAGTGGAACATATACTAAAAAAGGAGATTACATTTGTTATGACAGTTTTAAATGTAATCAGAACCTAGATGATATAAATAATCTTTACGAATTTATTGTTAAAATAAAATAG</t>
  </si>
  <si>
    <t>fusid-g2198_fusC</t>
  </si>
  <si>
    <t>g2199</t>
  </si>
  <si>
    <t>qnrB10_1</t>
  </si>
  <si>
    <t>DQ631414</t>
  </si>
  <si>
    <t>ATGTTGTCATTACTGTATAAAAACACAGGCATAGATATGACTCTGGCATTAGTTGGCGAAAAAATTGACAGAAACCGCTTCACCGGTGAGAAAGTTGAAAATAGTACATTTTTTAACTGCGATTTTTCAGGTGCCGACCTGAGCGGCACTGAATTTATCGGCTGCCAGTTCTATGATCGCGAAAGTCAGAAAGGGTGCAATTTTAGTCGCGCAATGCTGAAAGATGCCATTTTCAAAAGCTGTGATTTATCAATGGCAGATTTCCGCAACGTCAGCGCATTGGGCATTGAAATTCGCCACTGTCGCGCACAAGGCGCAGATTTTCGCGGTGCAAGCTTTATGAATATGATCACCACGCGCACCTGGTTTTGCAGCGCATATATCACTAATACCAATCTAAGCTACGCCAATTTTTCGAAAGTCGTGTTGGAAAAGTGTGAGCTATGGGAAAACCGCTGGATGGGGACTCAGGTACTGGGTGCGACGTTCAGTGGTTCAGATCTCTCCGGCGGCGAGTTTTCGACTTTCGACTGGCGAGCCGCAAACTTCACACATTGCGATCTGACCAATTCGGAGTTAGGTGACTTAGATATTCGGGGTGTTGATTTACAAGGCGTTAAGTTAGACAACTACCAGGCATCGTTGCTCATGGAGCGACTTGGCATCGCTGTGATTGGTTAG</t>
  </si>
  <si>
    <t>quino-g2199_qnrB10</t>
  </si>
  <si>
    <t>g2200</t>
  </si>
  <si>
    <t>qnrB12</t>
  </si>
  <si>
    <t>AM774474</t>
  </si>
  <si>
    <t>ATGATGACTCTGGCATTAGTTGGCGAAAAAATTGACAGAAACAGATTCACTGGTGCGAAAGTTGAAAATAGCACATTTTTCAACTGTGATTTTTCGGGTGCCGACCTCAGCGGCACTGAGTTTATTGGCTGTCAGTTCTATGATCGAGAGAGCCAGAAAGGGTGTAATTTTAGTCGCGCTATCCTGAAAGATGCCATTTTCAAAAGTTGTGATCTCTCCATGGCGGATTTCAGGAATGTGAGCGCGCTGGGAATCGAAATTCGCCACTGCCGCGCACAAGGTTCAGATTTTCGCGGCGCAAGCTTTATGAATATGATTACCACACGCACCTGGTTTTGTAG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GTCTTGGCATCGCTGTCATTGGTTAA</t>
  </si>
  <si>
    <t>quino-g2200_qnrB12</t>
  </si>
  <si>
    <t>g2201</t>
  </si>
  <si>
    <t>qnrB8</t>
  </si>
  <si>
    <t>EU043312</t>
  </si>
  <si>
    <t>ATGACTCTGGCATTAG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ACTATCAGGCCGCATTGCTCATGGAACGTCTTGGCATCGCTGTGATTGGCTAG</t>
  </si>
  <si>
    <t>quino-g2201_qnrB8</t>
  </si>
  <si>
    <t>g2202</t>
  </si>
  <si>
    <t>tet45</t>
  </si>
  <si>
    <t>GU584222.2</t>
  </si>
  <si>
    <t>GTGAATACACCTCATTCACATTCAAATTTGCGCCATAATCAAATTTTATTATGGCTCTGTGTTCTTTCTTTTTTCAGCGTTTTAAATGAAATGGTTTTGAATGTTTCATTACCTGATATTGCTAGTGATTTTAATAAGGAACCAGCAAGTATAAACTGGGTAAACTCATCGTTCATATTAACTTTTTCTATAGGAACAGCTGTATATGGAAAGCTATCGGACCAGCTAGGAATAAAAAAGCTACTCCTATTTGGGATTATAGTAAATTGCTTCGGATCAGTTATCGGGTTTGTTGGACATTTTTTCTTTCCCGTACTTATTTTGGCTCGGTTTATTCAGGGAGTTGGCGCAGCTGCATTTCCAGCACTTGTGATGGTGGTTATTGCGCGCTATATTCCAAAAGAAAATAGGGGTAAAGCATTTGGTATTATTGGGTCCATTGTAACTATGGGAGAAGGTGTCGGACCATCTGTTGGTGGAGTGATTGCCGAATATGCCCATTGGTCTTATATACTGCTTTTGCCTGTTGTAACGATTATCACTGTTCCATTCCTTGCAAAATTATTGAAACAGGAAGAGGTAATAAAAGGATCTTTTGATACTAAAGGAATAATATTTATGTCCGTAGGCATTGTATTTTTTATAATGTTTACGACATGTTATAGAGTTTCCTTTCTAGTCGTTAGCATAATATGTTTCTTAATATTTGTTAAGAATATTAGGAAAGTGTCTAATCCTTTTATTAATCCTTCGCTAGGAAAAAATGTCTCATTTATGATTGGAATCATTTGTGGAGGACTTATATTTGGAACCGTAGCAGGATTTATTTCTATGGTCCCTTATATGATGAAAGATGTCTATCAATTAAGTACTGCTGCAATTGGAAGTGGGATTATTTTTCCTGGGGCAATGAGTGTTATTGTTTTCGGTTATATTGGGGGATTGCTTGTTGATAAGAAAGGTTCACTATTTGTATTAACAACTGGAGTTGCATTTCTTTCTATAAGCTTTTTAGTAGCTGCCCTTTTTATAGAAACAACGCCTTGGCTTATAACAATTATATTAATTTTTGTTTTTGGGGGGCTTTCTTTTACGAAAACAGTTATATCCACCATTGTTTCAAGTAGTTTGGAACAAAAGGAAGCTGGTGCTGGAATGAGTTTGCTTAATTTCACAAGCTTTTTATCAGAAGGAACAGGTATTGCAATTGTAGGTGGATTATTATCGATACATTTGCTAAATCGAAAATTACTACCTATAAATGCTGAGCCATCCACTCATTTGTATAGTAATTTGCTATTACTTTTTGCAGGAATCACAATTATTAGCTGGTTGGTTACTATAAAAATGCATAAACGCTCAAGAGGAAATATATAA</t>
  </si>
  <si>
    <t>g0172</t>
  </si>
  <si>
    <t>betaL-g0172_ACC-1</t>
  </si>
  <si>
    <t>g0173</t>
  </si>
  <si>
    <t>betaL-g0173_ACC-2</t>
  </si>
  <si>
    <t>g0174</t>
  </si>
  <si>
    <t>betaL-g0174_ACC-3</t>
  </si>
  <si>
    <t>g0175</t>
  </si>
  <si>
    <t>betaL-g0175_ACC-4</t>
  </si>
  <si>
    <t>g0176</t>
  </si>
  <si>
    <t>betaL-g0176_ACT-1</t>
  </si>
  <si>
    <t>g0177</t>
  </si>
  <si>
    <t>betaL-g0177_ACT-10</t>
  </si>
  <si>
    <t>g0178</t>
  </si>
  <si>
    <t>betaL-g0178_ACT-12</t>
  </si>
  <si>
    <t>g0179</t>
  </si>
  <si>
    <t>betaL-g0179_ACT-14</t>
  </si>
  <si>
    <t>g0180</t>
  </si>
  <si>
    <t>betaL-g0180_ACT-15</t>
  </si>
  <si>
    <t>g0181</t>
  </si>
  <si>
    <t>betaL-g0181_ACT-16</t>
  </si>
  <si>
    <t>g0182</t>
  </si>
  <si>
    <t>betaL-g0182_ACT-2</t>
  </si>
  <si>
    <t>g0183</t>
  </si>
  <si>
    <t>betaL-g0183_ACT-3</t>
  </si>
  <si>
    <t>g0184</t>
  </si>
  <si>
    <t>betaL-g0184_ACT-4</t>
  </si>
  <si>
    <t>g0185</t>
  </si>
  <si>
    <t>betaL-g0185_ACT-5</t>
  </si>
  <si>
    <t>g0186</t>
  </si>
  <si>
    <t>betaL-g0186_ACT-6</t>
  </si>
  <si>
    <t>g0187</t>
  </si>
  <si>
    <t>g0188</t>
  </si>
  <si>
    <t>betaL-g0188_ACT-9</t>
  </si>
  <si>
    <t>g0543</t>
  </si>
  <si>
    <t>betaL-g0543_GIM-1</t>
  </si>
  <si>
    <t>g0573</t>
  </si>
  <si>
    <t>betaL-g0573_IMI-1</t>
  </si>
  <si>
    <t>g0574</t>
  </si>
  <si>
    <t>betaL-g0574_IMI-2</t>
  </si>
  <si>
    <t>g0576</t>
  </si>
  <si>
    <t>betaL-g0576_IMI-3</t>
  </si>
  <si>
    <t>g0578</t>
  </si>
  <si>
    <t>betaL-g0578_IMI-4</t>
  </si>
  <si>
    <t>g0635</t>
  </si>
  <si>
    <t>betaL-g0635_KHM-1</t>
  </si>
  <si>
    <t>g0189</t>
  </si>
  <si>
    <t>betaL-g0189_ADC-1</t>
  </si>
  <si>
    <t>g0190</t>
  </si>
  <si>
    <t>betaL-g0190_ADC-2</t>
  </si>
  <si>
    <t>g0191</t>
  </si>
  <si>
    <t>betaL-g0191_ADC-3</t>
  </si>
  <si>
    <t>g0192</t>
  </si>
  <si>
    <t>betaL-g0192_ADC-4</t>
  </si>
  <si>
    <t>g0193</t>
  </si>
  <si>
    <t>betaL-g0193_ADC-5</t>
  </si>
  <si>
    <t>g0194</t>
  </si>
  <si>
    <t>betaL-g0194_ADC-6</t>
  </si>
  <si>
    <t>g0195</t>
  </si>
  <si>
    <t>betaL-g0195_ADC-7</t>
  </si>
  <si>
    <t>g0196</t>
  </si>
  <si>
    <t>betaL-g0196_AER-1</t>
  </si>
  <si>
    <t>g0199</t>
  </si>
  <si>
    <t>betaL-g0199_AST-1</t>
  </si>
  <si>
    <t>g0206</t>
  </si>
  <si>
    <t>betaL-g0206_B-2</t>
  </si>
  <si>
    <t>g0207</t>
  </si>
  <si>
    <t>betaL-g0207_B-3</t>
  </si>
  <si>
    <t>g0208</t>
  </si>
  <si>
    <t>betaL-g0208_B-4</t>
  </si>
  <si>
    <t>g0209</t>
  </si>
  <si>
    <t>betaL-g0209_B-5</t>
  </si>
  <si>
    <t>g0210</t>
  </si>
  <si>
    <t>betaL-g0210_B-6</t>
  </si>
  <si>
    <t>g0211</t>
  </si>
  <si>
    <t>betaL-g0211_B-7</t>
  </si>
  <si>
    <t>g0212</t>
  </si>
  <si>
    <t>betaL-g0212_B-8</t>
  </si>
  <si>
    <t>g0213</t>
  </si>
  <si>
    <t>betaL-g0213_B-9</t>
  </si>
  <si>
    <t>g0201</t>
  </si>
  <si>
    <t>betaL-g0201_B-10</t>
  </si>
  <si>
    <t>g0202</t>
  </si>
  <si>
    <t>betaL-g0202_B-11</t>
  </si>
  <si>
    <t>g0203</t>
  </si>
  <si>
    <t>betaL-g0203_B-12</t>
  </si>
  <si>
    <t>g0204</t>
  </si>
  <si>
    <t>betaL-g0204_B-13</t>
  </si>
  <si>
    <t>g0205</t>
  </si>
  <si>
    <t>betaL-g0205_B-14</t>
  </si>
  <si>
    <t>g0214</t>
  </si>
  <si>
    <t>betaL-g0214_BEL-1</t>
  </si>
  <si>
    <t>g0215</t>
  </si>
  <si>
    <t>betaL-g0215_BEL-2</t>
  </si>
  <si>
    <t>g0216</t>
  </si>
  <si>
    <t>betaL-g0216_BEL-3</t>
  </si>
  <si>
    <t>g0217</t>
  </si>
  <si>
    <t>betaL-g0217_BES-1</t>
  </si>
  <si>
    <t>g0218</t>
  </si>
  <si>
    <t>betaL-g0218_BIC-1</t>
  </si>
  <si>
    <t>g0219</t>
  </si>
  <si>
    <t>betaL-g0219_BIL-1</t>
  </si>
  <si>
    <t>g0220</t>
  </si>
  <si>
    <t>betaL-g0220_BRO-1</t>
  </si>
  <si>
    <t>g0221</t>
  </si>
  <si>
    <t>betaL-g0221_CARB-1</t>
  </si>
  <si>
    <t>g0224</t>
  </si>
  <si>
    <t>betaL-g0224_CARB-2</t>
  </si>
  <si>
    <t>g0225</t>
  </si>
  <si>
    <t>betaL-g0225_CARB-3</t>
  </si>
  <si>
    <t>g0226</t>
  </si>
  <si>
    <t>betaL-g0226_CARB-4</t>
  </si>
  <si>
    <t>g0227</t>
  </si>
  <si>
    <t>betaL-g0227_CARB-5</t>
  </si>
  <si>
    <t>g0228</t>
  </si>
  <si>
    <t>betaL-g0228_CARB-6</t>
  </si>
  <si>
    <t>g0229</t>
  </si>
  <si>
    <t>betaL-g0229_CARB-7</t>
  </si>
  <si>
    <t>g0230</t>
  </si>
  <si>
    <t>betaL-g0230_CARB-8</t>
  </si>
  <si>
    <t>g0231</t>
  </si>
  <si>
    <t>betaL-g0231_CARB-9</t>
  </si>
  <si>
    <t>g0222</t>
  </si>
  <si>
    <t>betaL-g0222_CARB-10</t>
  </si>
  <si>
    <t>g0223</t>
  </si>
  <si>
    <t>betaL-g0223_CARB-12</t>
  </si>
  <si>
    <t>g0232</t>
  </si>
  <si>
    <t>betaL-g0232_CblA</t>
  </si>
  <si>
    <t>g0233</t>
  </si>
  <si>
    <t>betaL-g0233_CepA</t>
  </si>
  <si>
    <t>g0234</t>
  </si>
  <si>
    <t>betaL-g0234_CepA-14</t>
  </si>
  <si>
    <t>g0235</t>
  </si>
  <si>
    <t>betaL-g0235_CepA-29</t>
  </si>
  <si>
    <t>g0236</t>
  </si>
  <si>
    <t>betaL-g0236_CepA-44</t>
  </si>
  <si>
    <t>g0237</t>
  </si>
  <si>
    <t>betaL-g0237_CepA-85</t>
  </si>
  <si>
    <t>g0238</t>
  </si>
  <si>
    <t>betaL-g0238_CFE-1</t>
  </si>
  <si>
    <t>g0260</t>
  </si>
  <si>
    <t>betaL-g0260_CGA-1</t>
  </si>
  <si>
    <t>g0261</t>
  </si>
  <si>
    <t>betaL-g0261_CGB-1</t>
  </si>
  <si>
    <t>g0266</t>
  </si>
  <si>
    <t>betaL-g0266_CKO-1</t>
  </si>
  <si>
    <t>g0262</t>
  </si>
  <si>
    <t>betaL-g0262_CIA-1</t>
  </si>
  <si>
    <t>g0263</t>
  </si>
  <si>
    <t>betaL-g0263_CIA-2</t>
  </si>
  <si>
    <t>g0264</t>
  </si>
  <si>
    <t>betaL-g0264_CIA-3</t>
  </si>
  <si>
    <t>g0265</t>
  </si>
  <si>
    <t>betaL-g0265_CIA-4</t>
  </si>
  <si>
    <t>g0267</t>
  </si>
  <si>
    <t>betaL-g0267_CME-1</t>
  </si>
  <si>
    <t>g0268</t>
  </si>
  <si>
    <t>betaL-g0268_CME-2</t>
  </si>
  <si>
    <t>g0269</t>
  </si>
  <si>
    <t>betaL-g0269_CMG-1</t>
  </si>
  <si>
    <t>g0270</t>
  </si>
  <si>
    <t>betaL-g0270_CMH-1</t>
  </si>
  <si>
    <t>g0271</t>
  </si>
  <si>
    <t>betaL-g0271_CMY-1</t>
  </si>
  <si>
    <t>g0343</t>
  </si>
  <si>
    <t>betaL-g0343_CMY-8</t>
  </si>
  <si>
    <t>g0350</t>
  </si>
  <si>
    <t>betaL-g0350_CMY-9</t>
  </si>
  <si>
    <t>g0284</t>
  </si>
  <si>
    <t>betaL-g0284_CMY-19</t>
  </si>
  <si>
    <t>g0285</t>
  </si>
  <si>
    <t>betaL-g0285_CMY-2</t>
  </si>
  <si>
    <t>g0307</t>
  </si>
  <si>
    <t>betaL-g0307_CMY-4</t>
  </si>
  <si>
    <t>g0316</t>
  </si>
  <si>
    <t>betaL-g0316_CMY-5</t>
  </si>
  <si>
    <t>g0325</t>
  </si>
  <si>
    <t>betaL-g0325_CMY-6</t>
  </si>
  <si>
    <t>g0332</t>
  </si>
  <si>
    <t>betaL-g0332_CMY-7</t>
  </si>
  <si>
    <t>g0276</t>
  </si>
  <si>
    <t>betaL-g0276_CMY-12</t>
  </si>
  <si>
    <t>g0277</t>
  </si>
  <si>
    <t>betaL-g0277_CMY-13</t>
  </si>
  <si>
    <t>g0278</t>
  </si>
  <si>
    <t>betaL-g0278_CMY-14</t>
  </si>
  <si>
    <t>g0279</t>
  </si>
  <si>
    <t>betaL-g0279_CMY-15</t>
  </si>
  <si>
    <t>g0281</t>
  </si>
  <si>
    <t>betaL-g0281_CMY-16</t>
  </si>
  <si>
    <t>g0282</t>
  </si>
  <si>
    <t>betaL-g0282_CMY-17</t>
  </si>
  <si>
    <t>g0283</t>
  </si>
  <si>
    <t>betaL-g0283_CMY-18</t>
  </si>
  <si>
    <t>g0286</t>
  </si>
  <si>
    <t>betaL-g0286_CMY-20</t>
  </si>
  <si>
    <t>g0287</t>
  </si>
  <si>
    <t>betaL-g0287_CMY-21</t>
  </si>
  <si>
    <t>g0288</t>
  </si>
  <si>
    <t>betaL-g0288_CMY-22</t>
  </si>
  <si>
    <t>g0289</t>
  </si>
  <si>
    <t>betaL-g0289_CMY-23</t>
  </si>
  <si>
    <t>g0290</t>
  </si>
  <si>
    <t>betaL-g0290_CMY-24</t>
  </si>
  <si>
    <t>g0291</t>
  </si>
  <si>
    <t>betaL-g0291_CMY-25</t>
  </si>
  <si>
    <t>g0292</t>
  </si>
  <si>
    <t>betaL-g0292_CMY-26</t>
  </si>
  <si>
    <t>g0293</t>
  </si>
  <si>
    <t>betaL-g0293_CMY-27</t>
  </si>
  <si>
    <t>g0294</t>
  </si>
  <si>
    <t>betaL-g0294_CMY-28</t>
  </si>
  <si>
    <t>g0295</t>
  </si>
  <si>
    <t>betaL-g0295_CMY-29</t>
  </si>
  <si>
    <t>g0297</t>
  </si>
  <si>
    <t>betaL-g0297_CMY-30</t>
  </si>
  <si>
    <t>g0298</t>
  </si>
  <si>
    <t>betaL-g0298_CMY-31</t>
  </si>
  <si>
    <t>g0299</t>
  </si>
  <si>
    <t>betaL-g0299_CMY-32</t>
  </si>
  <si>
    <t>g0300</t>
  </si>
  <si>
    <t>betaL-g0300_CMY-33</t>
  </si>
  <si>
    <t>g0301</t>
  </si>
  <si>
    <t>betaL-g0301_CMY-34</t>
  </si>
  <si>
    <t>g0302</t>
  </si>
  <si>
    <t>betaL-g0302_CMY-35</t>
  </si>
  <si>
    <t>g0303</t>
  </si>
  <si>
    <t>betaL-g0303_CMY-36</t>
  </si>
  <si>
    <t>g0304</t>
  </si>
  <si>
    <t>betaL-g0304_CMY-37</t>
  </si>
  <si>
    <t>g0306</t>
  </si>
  <si>
    <t>betaL-g0306_CMY-39</t>
  </si>
  <si>
    <t>g0308</t>
  </si>
  <si>
    <t>betaL-g0308_CMY-40</t>
  </si>
  <si>
    <t>g0309</t>
  </si>
  <si>
    <t>betaL-g0309_CMY-41</t>
  </si>
  <si>
    <t>g0310</t>
  </si>
  <si>
    <t>betaL-g0310_CMY-43</t>
  </si>
  <si>
    <t>g0311</t>
  </si>
  <si>
    <t>betaL-g0311_CMY-44</t>
  </si>
  <si>
    <t>g0313</t>
  </si>
  <si>
    <t>betaL-g0313_CMY-47</t>
  </si>
  <si>
    <t>g0314</t>
  </si>
  <si>
    <t>betaL-g0314_CMY-48</t>
  </si>
  <si>
    <t>g0315</t>
  </si>
  <si>
    <t>betaL-g0315_CMY-49</t>
  </si>
  <si>
    <t>g0317</t>
  </si>
  <si>
    <t>betaL-g0317_CMY-53</t>
  </si>
  <si>
    <t>g0318</t>
  </si>
  <si>
    <t>betaL-g0318_CMY-54</t>
  </si>
  <si>
    <t>g0319</t>
  </si>
  <si>
    <t>betaL-g0319_CMY-55</t>
  </si>
  <si>
    <t>g0320</t>
  </si>
  <si>
    <t>betaL-g0320_CMY-56</t>
  </si>
  <si>
    <t>g0321</t>
  </si>
  <si>
    <t>betaL-g0321_CMY-57</t>
  </si>
  <si>
    <t>g0322</t>
  </si>
  <si>
    <t>betaL-g0322_CMY-58</t>
  </si>
  <si>
    <t>g0323</t>
  </si>
  <si>
    <t>betaL-g0323_CMY-59</t>
  </si>
  <si>
    <t>g0326</t>
  </si>
  <si>
    <t>betaL-g0326_CMY-60</t>
  </si>
  <si>
    <t>g0327</t>
  </si>
  <si>
    <t>betaL-g0327_CMY-64</t>
  </si>
  <si>
    <t>g0328</t>
  </si>
  <si>
    <t>betaL-g0328_CMY-65</t>
  </si>
  <si>
    <t>g0329</t>
  </si>
  <si>
    <t>betaL-g0329_CMY-66</t>
  </si>
  <si>
    <t>g0330</t>
  </si>
  <si>
    <t>betaL-g0330_CMY-67</t>
  </si>
  <si>
    <t>g0331</t>
  </si>
  <si>
    <t>betaL-g0331_CMY-68</t>
  </si>
  <si>
    <t>g0333</t>
  </si>
  <si>
    <t>betaL-g0333_CMY-70</t>
  </si>
  <si>
    <t>g0334</t>
  </si>
  <si>
    <t>betaL-g0334_CMY-71</t>
  </si>
  <si>
    <t>g0335</t>
  </si>
  <si>
    <t>betaL-g0335_CMY-72</t>
  </si>
  <si>
    <t>g0312</t>
  </si>
  <si>
    <t>betaL-g0312_CMY-45</t>
  </si>
  <si>
    <t>g0337</t>
  </si>
  <si>
    <t>betaL-g0337_CMY-74</t>
  </si>
  <si>
    <t>g0338</t>
  </si>
  <si>
    <t>betaL-g0338_CMY-75</t>
  </si>
  <si>
    <t>g0339</t>
  </si>
  <si>
    <t>betaL-g0339_CMY-76</t>
  </si>
  <si>
    <t>g0340</t>
  </si>
  <si>
    <t>betaL-g0340_CMY-77</t>
  </si>
  <si>
    <t>g0341</t>
  </si>
  <si>
    <t>betaL-g0341_CMY-78</t>
  </si>
  <si>
    <t>g0342</t>
  </si>
  <si>
    <t>betaL-g0342_CMY-79</t>
  </si>
  <si>
    <t>g0344</t>
  </si>
  <si>
    <t>betaL-g0344_CMY-80</t>
  </si>
  <si>
    <t>g0345</t>
  </si>
  <si>
    <t>betaL-g0345_CMY-81</t>
  </si>
  <si>
    <t>g0346</t>
  </si>
  <si>
    <t>betaL-g0346_CMY-83</t>
  </si>
  <si>
    <t>g0347</t>
  </si>
  <si>
    <t>betaL-g0347_CMY-84</t>
  </si>
  <si>
    <t>g0348</t>
  </si>
  <si>
    <t>betaL-g0348_CMY-87</t>
  </si>
  <si>
    <t>g0351</t>
  </si>
  <si>
    <t>betaL-g0351_CMY-94</t>
  </si>
  <si>
    <t>g0352</t>
  </si>
  <si>
    <t>betaL-g0352_CMY-95</t>
  </si>
  <si>
    <t>g0353</t>
  </si>
  <si>
    <t>betaL-g0353_CMY-98</t>
  </si>
  <si>
    <t>g0354</t>
  </si>
  <si>
    <t>betaL-g0354_CMY-99</t>
  </si>
  <si>
    <t>g0273</t>
  </si>
  <si>
    <t>betaL-g0273_CMY-104</t>
  </si>
  <si>
    <t>g0275</t>
  </si>
  <si>
    <t>betaL-g0275_CMY-110</t>
  </si>
  <si>
    <t>g0361</t>
  </si>
  <si>
    <t>betaL-g0361_CSP-1</t>
  </si>
  <si>
    <t>g0362</t>
  </si>
  <si>
    <t>betaL-g0362_CTX-M-1</t>
  </si>
  <si>
    <t>g0405</t>
  </si>
  <si>
    <t>betaL-g0405_CTX-M-2</t>
  </si>
  <si>
    <t>g0416</t>
  </si>
  <si>
    <t>betaL-g0416_CTX-M-3</t>
  </si>
  <si>
    <t>g0427</t>
  </si>
  <si>
    <t>g0448</t>
  </si>
  <si>
    <t>betaL-g0448_CTX-M-6</t>
  </si>
  <si>
    <t>g0459</t>
  </si>
  <si>
    <t>betaL-g0459_CTX-M-7</t>
  </si>
  <si>
    <t>g0468</t>
  </si>
  <si>
    <t>betaL-g0468_CTX-M-8</t>
  </si>
  <si>
    <t>g0479</t>
  </si>
  <si>
    <t>betaL-g0479_CTX-M-9</t>
  </si>
  <si>
    <t>g0363</t>
  </si>
  <si>
    <t>betaL-g0363_CTX-M-10</t>
  </si>
  <si>
    <t>g0373</t>
  </si>
  <si>
    <t>betaL-g0373_CTX-M-11</t>
  </si>
  <si>
    <t>g0381</t>
  </si>
  <si>
    <t>betaL-g0381_CTX-M-12</t>
  </si>
  <si>
    <t>g0388</t>
  </si>
  <si>
    <t>betaL-g0388_CTX-M-13</t>
  </si>
  <si>
    <t>g0397</t>
  </si>
  <si>
    <t>betaL-g0397_CTX-M-14</t>
  </si>
  <si>
    <t>g0401</t>
  </si>
  <si>
    <t>betaL-g0401_CTX-M-15</t>
  </si>
  <si>
    <t>g0402</t>
  </si>
  <si>
    <t>betaL-g0402_CTX-M-16</t>
  </si>
  <si>
    <t>g0403</t>
  </si>
  <si>
    <t>betaL-g0403_CTX-M-17</t>
  </si>
  <si>
    <t>g0404</t>
  </si>
  <si>
    <t>betaL-g0404_CTX-M-19</t>
  </si>
  <si>
    <t>g0406</t>
  </si>
  <si>
    <t>betaL-g0406_CTX-M-20</t>
  </si>
  <si>
    <t>g0407</t>
  </si>
  <si>
    <t>betaL-g0407_CTX-M-21</t>
  </si>
  <si>
    <t>g0408</t>
  </si>
  <si>
    <t>betaL-g0408_CTX-M-22</t>
  </si>
  <si>
    <t>g0409</t>
  </si>
  <si>
    <t>betaL-g0409_CTX-M-23</t>
  </si>
  <si>
    <t>g0410</t>
  </si>
  <si>
    <t>betaL-g0410_CTX-M-24</t>
  </si>
  <si>
    <t>g0411</t>
  </si>
  <si>
    <t>betaL-g0411_CTX-M-25</t>
  </si>
  <si>
    <t>g0412</t>
  </si>
  <si>
    <t>betaL-g0412_CTX-M-26</t>
  </si>
  <si>
    <t>g0413</t>
  </si>
  <si>
    <t>betaL-g0413_CTX-M-27</t>
  </si>
  <si>
    <t>g0414</t>
  </si>
  <si>
    <t>betaL-g0414_CTX-M-28</t>
  </si>
  <si>
    <t>g0415</t>
  </si>
  <si>
    <t>betaL-g0415_CTX-M-29</t>
  </si>
  <si>
    <t>g0417</t>
  </si>
  <si>
    <t>betaL-g0417_CTX-M-30</t>
  </si>
  <si>
    <t>g0418</t>
  </si>
  <si>
    <t>betaL-g0418_CTX-M-31</t>
  </si>
  <si>
    <t>g0419</t>
  </si>
  <si>
    <t>betaL-g0419_CTX-M-32</t>
  </si>
  <si>
    <t>g0420</t>
  </si>
  <si>
    <t>betaL-g0420_CTX-M-33</t>
  </si>
  <si>
    <t>g0421</t>
  </si>
  <si>
    <t>betaL-g0421_CTX-M-34</t>
  </si>
  <si>
    <t>g0422</t>
  </si>
  <si>
    <t>betaL-g0422_CTX-M-35</t>
  </si>
  <si>
    <t>g0423</t>
  </si>
  <si>
    <t>betaL-g0423_CTX-M-36</t>
  </si>
  <si>
    <t>g0424</t>
  </si>
  <si>
    <t>betaL-g0424_CTX-M-37</t>
  </si>
  <si>
    <t>g0425</t>
  </si>
  <si>
    <t>betaL-g0425_CTX-M-38</t>
  </si>
  <si>
    <t>g0426</t>
  </si>
  <si>
    <t>betaL-g0426_CTX-M-39</t>
  </si>
  <si>
    <t>g0428</t>
  </si>
  <si>
    <t>betaL-g0428_CTX-M-40</t>
  </si>
  <si>
    <t>g0429</t>
  </si>
  <si>
    <t>betaL-g0429_CTX-M-41</t>
  </si>
  <si>
    <t>g0430</t>
  </si>
  <si>
    <t>betaL-g0430_CTX-M-42</t>
  </si>
  <si>
    <t>g0431</t>
  </si>
  <si>
    <t>betaL-g0431_CTX-M-43</t>
  </si>
  <si>
    <t>g0432</t>
  </si>
  <si>
    <t>betaL-g0432_CTX-M-44</t>
  </si>
  <si>
    <t>g0433</t>
  </si>
  <si>
    <t>betaL-g0433_CTX-M-45</t>
  </si>
  <si>
    <t>g0434</t>
  </si>
  <si>
    <t>betaL-g0434_CTX-M-46</t>
  </si>
  <si>
    <t>g0435</t>
  </si>
  <si>
    <t>betaL-g0435_CTX-M-47</t>
  </si>
  <si>
    <t>g0436</t>
  </si>
  <si>
    <t>betaL-g0436_CTX-M-48</t>
  </si>
  <si>
    <t>g0437</t>
  </si>
  <si>
    <t>betaL-g0437_CTX-M-49</t>
  </si>
  <si>
    <t>g0439</t>
  </si>
  <si>
    <t>betaL-g0439_CTX-M-50</t>
  </si>
  <si>
    <t>g0440</t>
  </si>
  <si>
    <t>betaL-g0440_CTX-M-51</t>
  </si>
  <si>
    <t>g0441</t>
  </si>
  <si>
    <t>betaL-g0441_CTX-M-52</t>
  </si>
  <si>
    <t>g0442</t>
  </si>
  <si>
    <t>betaL-g0442_CTX-M-53</t>
  </si>
  <si>
    <t>g0443</t>
  </si>
  <si>
    <t>betaL-g0443_CTX-M-54</t>
  </si>
  <si>
    <t>g0444</t>
  </si>
  <si>
    <t>betaL-g0444_CTX-M-55</t>
  </si>
  <si>
    <t>g0445</t>
  </si>
  <si>
    <t>betaL-g0445_CTX-M-56</t>
  </si>
  <si>
    <t>g0446</t>
  </si>
  <si>
    <t>betaL-g0446_CTX-M-58</t>
  </si>
  <si>
    <t>g0447</t>
  </si>
  <si>
    <t>betaL-g0447_CTX-M-59</t>
  </si>
  <si>
    <t>g0449</t>
  </si>
  <si>
    <t>betaL-g0449_CTX-M-60</t>
  </si>
  <si>
    <t>g0450</t>
  </si>
  <si>
    <t>betaL-g0450_CTX-M-61</t>
  </si>
  <si>
    <t>g0451</t>
  </si>
  <si>
    <t>betaL-g0451_CTX-M-62</t>
  </si>
  <si>
    <t>g0452</t>
  </si>
  <si>
    <t>betaL-g0452_CTX-M-63</t>
  </si>
  <si>
    <t>g0453</t>
  </si>
  <si>
    <t>betaL-g0453_CTX-M-64</t>
  </si>
  <si>
    <t>g0454</t>
  </si>
  <si>
    <t>betaL-g0454_CTX-M-65</t>
  </si>
  <si>
    <t>g0455</t>
  </si>
  <si>
    <t>betaL-g0455_CTX-M-66</t>
  </si>
  <si>
    <t>g0456</t>
  </si>
  <si>
    <t>betaL-g0456_CTX-M-67</t>
  </si>
  <si>
    <t>g0457</t>
  </si>
  <si>
    <t>betaL-g0457_CTX-M-68</t>
  </si>
  <si>
    <t>g0458</t>
  </si>
  <si>
    <t>betaL-g0458_CTX-M-69</t>
  </si>
  <si>
    <t>g0460</t>
  </si>
  <si>
    <t>betaL-g0460_CTX-M-71</t>
  </si>
  <si>
    <t>g0461</t>
  </si>
  <si>
    <t>betaL-g0461_CTX-M-72</t>
  </si>
  <si>
    <t>g0462</t>
  </si>
  <si>
    <t>betaL-g0462_CTX-M-74</t>
  </si>
  <si>
    <t>g0463</t>
  </si>
  <si>
    <t>betaL-g0463_CTX-M-75</t>
  </si>
  <si>
    <t>g0464</t>
  </si>
  <si>
    <t>betaL-g0464_CTX-M-76</t>
  </si>
  <si>
    <t>g0465</t>
  </si>
  <si>
    <t>betaL-g0465_CTX-M-77</t>
  </si>
  <si>
    <t>g0466</t>
  </si>
  <si>
    <t>betaL-g0466_CTX-M-78</t>
  </si>
  <si>
    <t>g0467</t>
  </si>
  <si>
    <t>betaL-g0467_CTX-M-79</t>
  </si>
  <si>
    <t>g0469</t>
  </si>
  <si>
    <t>betaL-g0469_CTX-M-80</t>
  </si>
  <si>
    <t>g0470</t>
  </si>
  <si>
    <t>betaL-g0470_CTX-M-81</t>
  </si>
  <si>
    <t>g0471</t>
  </si>
  <si>
    <t>betaL-g0471_CTX-M-82</t>
  </si>
  <si>
    <t>g0472</t>
  </si>
  <si>
    <t>betaL-g0472_CTX-M-83</t>
  </si>
  <si>
    <t>g0473</t>
  </si>
  <si>
    <t>betaL-g0473_CTX-M-84</t>
  </si>
  <si>
    <t>g0474</t>
  </si>
  <si>
    <t>betaL-g0474_CTX-M-85</t>
  </si>
  <si>
    <t>g0475</t>
  </si>
  <si>
    <t>betaL-g0475_CTX-M-86</t>
  </si>
  <si>
    <t>g0476</t>
  </si>
  <si>
    <t>betaL-g0476_CTX-M-87</t>
  </si>
  <si>
    <t>g0477</t>
  </si>
  <si>
    <t>betaL-g0477_CTX-M-88</t>
  </si>
  <si>
    <t>g0478</t>
  </si>
  <si>
    <t>betaL-g0478_CTX-M-89</t>
  </si>
  <si>
    <t>g0480</t>
  </si>
  <si>
    <t>betaL-g0480_CTX-M-90</t>
  </si>
  <si>
    <t>g0481</t>
  </si>
  <si>
    <t>betaL-g0481_CTX-M-91</t>
  </si>
  <si>
    <t>g0482</t>
  </si>
  <si>
    <t>betaL-g0482_CTX-M-92</t>
  </si>
  <si>
    <t>g0483</t>
  </si>
  <si>
    <t>betaL-g0483_CTX-M-93</t>
  </si>
  <si>
    <t>g0484</t>
  </si>
  <si>
    <t>betaL-g0484_CTX-M-94</t>
  </si>
  <si>
    <t>g0485</t>
  </si>
  <si>
    <t>betaL-g0485_CTX-M-95</t>
  </si>
  <si>
    <t>g0486</t>
  </si>
  <si>
    <t>betaL-g0486_CTX-M-96</t>
  </si>
  <si>
    <t>g0487</t>
  </si>
  <si>
    <t>betaL-g0487_CTX-M-97</t>
  </si>
  <si>
    <t>g0488</t>
  </si>
  <si>
    <t>betaL-g0488_CTX-M-98</t>
  </si>
  <si>
    <t>g0489</t>
  </si>
  <si>
    <t>betaL-g0489_CTX-M-99</t>
  </si>
  <si>
    <t>g0364</t>
  </si>
  <si>
    <t>betaL-g0364_CTX-M-100</t>
  </si>
  <si>
    <t>g0365</t>
  </si>
  <si>
    <t>betaL-g0365_CTX-M-101</t>
  </si>
  <si>
    <t>g0366</t>
  </si>
  <si>
    <t>betaL-g0366_CTX-M-102</t>
  </si>
  <si>
    <t>g0367</t>
  </si>
  <si>
    <t>betaL-g0367_CTX-M-104</t>
  </si>
  <si>
    <t>g0368</t>
  </si>
  <si>
    <t>betaL-g0368_CTX-M-105</t>
  </si>
  <si>
    <t>g0369</t>
  </si>
  <si>
    <t>betaL-g0369_CTX-M-106</t>
  </si>
  <si>
    <t>g0371</t>
  </si>
  <si>
    <t>betaL-g0371_CTX-M-108</t>
  </si>
  <si>
    <t>g0374</t>
  </si>
  <si>
    <t>betaL-g0374_CTX-M-110</t>
  </si>
  <si>
    <t>g0375</t>
  </si>
  <si>
    <t>betaL-g0375_CTX-M-111</t>
  </si>
  <si>
    <t>g0376</t>
  </si>
  <si>
    <t>betaL-g0376_CTX-M-112</t>
  </si>
  <si>
    <t>g0377</t>
  </si>
  <si>
    <t>betaL-g0377_CTX-M-113</t>
  </si>
  <si>
    <t>g0378</t>
  </si>
  <si>
    <t>betaL-g0378_CTX-M-114</t>
  </si>
  <si>
    <t>g0379</t>
  </si>
  <si>
    <t>betaL-g0379_CTX-M-116</t>
  </si>
  <si>
    <t>g0380</t>
  </si>
  <si>
    <t>betaL-g0380_CTX-M-117</t>
  </si>
  <si>
    <t>g0382</t>
  </si>
  <si>
    <t>betaL-g0382_CTX-M-121</t>
  </si>
  <si>
    <t>g0383</t>
  </si>
  <si>
    <t>betaL-g0383_CTX-M-122</t>
  </si>
  <si>
    <t>g0384</t>
  </si>
  <si>
    <t>betaL-g0384_CTX-M-123</t>
  </si>
  <si>
    <t>g0385</t>
  </si>
  <si>
    <t>betaL-g0385_CTX-M-124</t>
  </si>
  <si>
    <t>g0386</t>
  </si>
  <si>
    <t>betaL-g0386_CTX-M-126</t>
  </si>
  <si>
    <t>g0387</t>
  </si>
  <si>
    <t>betaL-g0387_CTX-M-129</t>
  </si>
  <si>
    <t>g0389</t>
  </si>
  <si>
    <t>betaL-g0389_CTX-M-130</t>
  </si>
  <si>
    <t>g0390</t>
  </si>
  <si>
    <t>betaL-g0390_CTX-M-131</t>
  </si>
  <si>
    <t>g0391</t>
  </si>
  <si>
    <t>betaL-g0391_CTX-M-132</t>
  </si>
  <si>
    <t>g0392</t>
  </si>
  <si>
    <t>betaL-g0392_CTX-M-133</t>
  </si>
  <si>
    <t>g0393</t>
  </si>
  <si>
    <t>betaL-g0393_CTX-M-134</t>
  </si>
  <si>
    <t>g0394</t>
  </si>
  <si>
    <t>betaL-g0394_CTX-M-136</t>
  </si>
  <si>
    <t>g0395</t>
  </si>
  <si>
    <t>betaL-g0395_CTX-M-137</t>
  </si>
  <si>
    <t>g0396</t>
  </si>
  <si>
    <t>betaL-g0396_CTX-M-139</t>
  </si>
  <si>
    <t>g0398</t>
  </si>
  <si>
    <t>betaL-g0398_CTX-M-141</t>
  </si>
  <si>
    <t>g0399</t>
  </si>
  <si>
    <t>betaL-g0399_CTX-M-142</t>
  </si>
  <si>
    <t>g0400</t>
  </si>
  <si>
    <t>betaL-g0400_CTX-M-147</t>
  </si>
  <si>
    <t>g0490</t>
  </si>
  <si>
    <t>betaL-g0490_DES-1</t>
  </si>
  <si>
    <t>g0491</t>
  </si>
  <si>
    <t>betaL-g0491_DHA-1</t>
  </si>
  <si>
    <t>g0493</t>
  </si>
  <si>
    <t>betaL-g0493_DHA-2</t>
  </si>
  <si>
    <t>g0494</t>
  </si>
  <si>
    <t>betaL-g0494_DHA-3</t>
  </si>
  <si>
    <t>g0496</t>
  </si>
  <si>
    <t>betaL-g0496_DHA-6</t>
  </si>
  <si>
    <t>g0497</t>
  </si>
  <si>
    <t>betaL-g0497_DHA-7</t>
  </si>
  <si>
    <t>g0492</t>
  </si>
  <si>
    <t>betaL-g0492_DHA-12</t>
  </si>
  <si>
    <t>g0498</t>
  </si>
  <si>
    <t>betaL-g0498_DIM-1</t>
  </si>
  <si>
    <t>g0499</t>
  </si>
  <si>
    <t>betaL-g0499_EBR-1</t>
  </si>
  <si>
    <t>g0500</t>
  </si>
  <si>
    <t>betaL-g0500_ERP-1</t>
  </si>
  <si>
    <t>g0502</t>
  </si>
  <si>
    <t>betaL-g0502_FIM-1</t>
  </si>
  <si>
    <t>g0503</t>
  </si>
  <si>
    <t>betaL-g0503_FONA-1</t>
  </si>
  <si>
    <t>g0504</t>
  </si>
  <si>
    <t>betaL-g0504_FONA-2</t>
  </si>
  <si>
    <t>g0505</t>
  </si>
  <si>
    <t>betaL-g0505_FONA-3</t>
  </si>
  <si>
    <t>g0507</t>
  </si>
  <si>
    <t>betaL-g0507_FONA-5</t>
  </si>
  <si>
    <t>g0508</t>
  </si>
  <si>
    <t>betaL-g0508_FONA-6</t>
  </si>
  <si>
    <t>g0501</t>
  </si>
  <si>
    <t>betaL-g0501_FAR-1</t>
  </si>
  <si>
    <t>g0509</t>
  </si>
  <si>
    <t>betaL-g0509_FOX-1</t>
  </si>
  <si>
    <t>g0511</t>
  </si>
  <si>
    <t>betaL-g0511_FOX-2</t>
  </si>
  <si>
    <t>g0512</t>
  </si>
  <si>
    <t>betaL-g0512_FOX-3</t>
  </si>
  <si>
    <t>g0513</t>
  </si>
  <si>
    <t>betaL-g0513_FOX-4</t>
  </si>
  <si>
    <t>g0514</t>
  </si>
  <si>
    <t>betaL-g0514_FOX-5</t>
  </si>
  <si>
    <t>g0515</t>
  </si>
  <si>
    <t>betaL-g0515_FOX-6</t>
  </si>
  <si>
    <t>g0516</t>
  </si>
  <si>
    <t>betaL-g0516_FOX-7</t>
  </si>
  <si>
    <t>g0517</t>
  </si>
  <si>
    <t>betaL-g0517_FOX-8</t>
  </si>
  <si>
    <t>g0518</t>
  </si>
  <si>
    <t>betaL-g0518_FOX-9</t>
  </si>
  <si>
    <t>g0510</t>
  </si>
  <si>
    <t>betaL-g0510_FOX-10</t>
  </si>
  <si>
    <t>g0520</t>
  </si>
  <si>
    <t>betaL-g0520_GES-1</t>
  </si>
  <si>
    <t>g0531</t>
  </si>
  <si>
    <t>betaL-g0531_GES-2</t>
  </si>
  <si>
    <t>g0536</t>
  </si>
  <si>
    <t>betaL-g0536_GES-3</t>
  </si>
  <si>
    <t>g0537</t>
  </si>
  <si>
    <t>betaL-g0537_GES-4</t>
  </si>
  <si>
    <t>g0538</t>
  </si>
  <si>
    <t>betaL-g0538_GES-5</t>
  </si>
  <si>
    <t>g0539</t>
  </si>
  <si>
    <t>betaL-g0539_GES-6</t>
  </si>
  <si>
    <t>g0540</t>
  </si>
  <si>
    <t>betaL-g0540_GES-7</t>
  </si>
  <si>
    <t>g0541</t>
  </si>
  <si>
    <t>betaL-g0541_GES-8</t>
  </si>
  <si>
    <t>g0542</t>
  </si>
  <si>
    <t>betaL-g0542_GES-9</t>
  </si>
  <si>
    <t>g0521</t>
  </si>
  <si>
    <t>betaL-g0521_GES-10</t>
  </si>
  <si>
    <t>g0522</t>
  </si>
  <si>
    <t>betaL-g0522_GES-11</t>
  </si>
  <si>
    <t>g0523</t>
  </si>
  <si>
    <t>betaL-g0523_GES-12</t>
  </si>
  <si>
    <t>g0524</t>
  </si>
  <si>
    <t>betaL-g0524_GES-13</t>
  </si>
  <si>
    <t>g0525</t>
  </si>
  <si>
    <t>betaL-g0525_GES-14</t>
  </si>
  <si>
    <t>g0526</t>
  </si>
  <si>
    <t>betaL-g0526_GES-15</t>
  </si>
  <si>
    <t>g0527</t>
  </si>
  <si>
    <t>betaL-g0527_GES-16</t>
  </si>
  <si>
    <t>g0528</t>
  </si>
  <si>
    <t>betaL-g0528_GES-17</t>
  </si>
  <si>
    <t>g0529</t>
  </si>
  <si>
    <t>betaL-g0529_GES-18</t>
  </si>
  <si>
    <t>g0530</t>
  </si>
  <si>
    <t>betaL-g0530_GES-19</t>
  </si>
  <si>
    <t>g0532</t>
  </si>
  <si>
    <t>betaL-g0532_GES-20</t>
  </si>
  <si>
    <t>g0533</t>
  </si>
  <si>
    <t>betaL-g0533_GES-21</t>
  </si>
  <si>
    <t>g0534</t>
  </si>
  <si>
    <t>betaL-g0534_GES-22</t>
  </si>
  <si>
    <t>g0535</t>
  </si>
  <si>
    <t>betaL-g0535_GES-23</t>
  </si>
  <si>
    <t>g0545</t>
  </si>
  <si>
    <t>betaL-g0545_GOB-1</t>
  </si>
  <si>
    <t>g0555</t>
  </si>
  <si>
    <t>betaL-g0555_GOB-2</t>
  </si>
  <si>
    <t>g0556</t>
  </si>
  <si>
    <t>betaL-g0556_GOB-3</t>
  </si>
  <si>
    <t>g0557</t>
  </si>
  <si>
    <t>betaL-g0557_GOB-6</t>
  </si>
  <si>
    <t>g0558</t>
  </si>
  <si>
    <t>betaL-g0558_GOB-7</t>
  </si>
  <si>
    <t>g0559</t>
  </si>
  <si>
    <t>g0546</t>
  </si>
  <si>
    <t>betaL-g0546_GOB-10</t>
  </si>
  <si>
    <t>g0547</t>
  </si>
  <si>
    <t>betaL-g0547_GOB-11</t>
  </si>
  <si>
    <t>g0548</t>
  </si>
  <si>
    <t>betaL-g0548_GOB-12</t>
  </si>
  <si>
    <t>g0549</t>
  </si>
  <si>
    <t>betaL-g0549_GOB-13</t>
  </si>
  <si>
    <t>g0550</t>
  </si>
  <si>
    <t>betaL-g0550_GOB-14</t>
  </si>
  <si>
    <t>g0551</t>
  </si>
  <si>
    <t>betaL-g0551_GOB-15</t>
  </si>
  <si>
    <t>g0552</t>
  </si>
  <si>
    <t>betaL-g0552_GOB-16</t>
  </si>
  <si>
    <t>g0553</t>
  </si>
  <si>
    <t>betaL-g0553_GOB-17</t>
  </si>
  <si>
    <t>g0554</t>
  </si>
  <si>
    <t>betaL-g0554_GOB-18</t>
  </si>
  <si>
    <t>g0561</t>
  </si>
  <si>
    <t>betaL-g0561_HERA-1</t>
  </si>
  <si>
    <t>g0562</t>
  </si>
  <si>
    <t>betaL-g0562_HERA-2</t>
  </si>
  <si>
    <t>g0563</t>
  </si>
  <si>
    <t>betaL-g0563_HERA-3</t>
  </si>
  <si>
    <t>g0564</t>
  </si>
  <si>
    <t>betaL-g0564_HERA-4</t>
  </si>
  <si>
    <t>g0565</t>
  </si>
  <si>
    <t>betaL-g0565_HERA-5</t>
  </si>
  <si>
    <t>g0566</t>
  </si>
  <si>
    <t>betaL-g0566_HERA-6</t>
  </si>
  <si>
    <t>g0568</t>
  </si>
  <si>
    <t>betaL-g0568_HERA-8</t>
  </si>
  <si>
    <t>g0579</t>
  </si>
  <si>
    <t>betaL-g0579_IMP-1</t>
  </si>
  <si>
    <t>g0589</t>
  </si>
  <si>
    <t>betaL-g0589_IMP-2</t>
  </si>
  <si>
    <t>g0599</t>
  </si>
  <si>
    <t>betaL-g0599_IMP-3</t>
  </si>
  <si>
    <t>g0608</t>
  </si>
  <si>
    <t>betaL-g0608_IMP-4</t>
  </si>
  <si>
    <t>g0614</t>
  </si>
  <si>
    <t>betaL-g0614_IMP-5</t>
  </si>
  <si>
    <t>g0615</t>
  </si>
  <si>
    <t>betaL-g0615_IMP-6</t>
  </si>
  <si>
    <t>g0616</t>
  </si>
  <si>
    <t>betaL-g0616_IMP-7</t>
  </si>
  <si>
    <t>g0617</t>
  </si>
  <si>
    <t>betaL-g0617_IMP-8</t>
  </si>
  <si>
    <t>g0580</t>
  </si>
  <si>
    <t>betaL-g0580_IMP-10</t>
  </si>
  <si>
    <t>g0581</t>
  </si>
  <si>
    <t>betaL-g0581_IMP-11</t>
  </si>
  <si>
    <t>g0582</t>
  </si>
  <si>
    <t>betaL-g0582_IMP-12</t>
  </si>
  <si>
    <t>g0583</t>
  </si>
  <si>
    <t>betaL-g0583_IMP-13</t>
  </si>
  <si>
    <t>g0584</t>
  </si>
  <si>
    <t>betaL-g0584_IMP-14</t>
  </si>
  <si>
    <t>g0585</t>
  </si>
  <si>
    <t>betaL-g0585_IMP-15</t>
  </si>
  <si>
    <t>g0586</t>
  </si>
  <si>
    <t>betaL-g0586_IMP-16</t>
  </si>
  <si>
    <t>g0587</t>
  </si>
  <si>
    <t>betaL-g0587_IMP-18</t>
  </si>
  <si>
    <t>g0588</t>
  </si>
  <si>
    <t>betaL-g0588_IMP-19</t>
  </si>
  <si>
    <t>g0590</t>
  </si>
  <si>
    <t>betaL-g0590_IMP-20</t>
  </si>
  <si>
    <t>g0591</t>
  </si>
  <si>
    <t>betaL-g0591_IMP-21</t>
  </si>
  <si>
    <t>g0592</t>
  </si>
  <si>
    <t>betaL-g0592_IMP-22</t>
  </si>
  <si>
    <t>g0593</t>
  </si>
  <si>
    <t>betaL-g0593_IMP-24</t>
  </si>
  <si>
    <t>g0594</t>
  </si>
  <si>
    <t>betaL-g0594_IMP-25</t>
  </si>
  <si>
    <t>g0595</t>
  </si>
  <si>
    <t>betaL-g0595_IMP-26</t>
  </si>
  <si>
    <t>g0596</t>
  </si>
  <si>
    <t>betaL-g0596_IMP-27</t>
  </si>
  <si>
    <t>g0597</t>
  </si>
  <si>
    <t>betaL-g0597_IMP-28</t>
  </si>
  <si>
    <t>g0598</t>
  </si>
  <si>
    <t>betaL-g0598_IMP-29</t>
  </si>
  <si>
    <t>g0600</t>
  </si>
  <si>
    <t>betaL-g0600_IMP-30</t>
  </si>
  <si>
    <t>g0601</t>
  </si>
  <si>
    <t>betaL-g0601_IMP-31</t>
  </si>
  <si>
    <t>g0602</t>
  </si>
  <si>
    <t>betaL-g0602_IMP-32</t>
  </si>
  <si>
    <t>g0603</t>
  </si>
  <si>
    <t>betaL-g0603_IMP-33</t>
  </si>
  <si>
    <t>g0604</t>
  </si>
  <si>
    <t>betaL-g0604_IMP-34</t>
  </si>
  <si>
    <t>g0605</t>
  </si>
  <si>
    <t>betaL-g0605_IMP-35</t>
  </si>
  <si>
    <t>g0606</t>
  </si>
  <si>
    <t>betaL-g0606_IMP-37</t>
  </si>
  <si>
    <t>g0607</t>
  </si>
  <si>
    <t>betaL-g0607_IMP-38</t>
  </si>
  <si>
    <t>g0609</t>
  </si>
  <si>
    <t>betaL-g0609_IMP-40</t>
  </si>
  <si>
    <t>g0610</t>
  </si>
  <si>
    <t>betaL-g0610_IMP-41</t>
  </si>
  <si>
    <t>g0611</t>
  </si>
  <si>
    <t>betaL-g0611_IMP-42</t>
  </si>
  <si>
    <t>g0612</t>
  </si>
  <si>
    <t>betaL-g0612_IMP-43</t>
  </si>
  <si>
    <t>g0613</t>
  </si>
  <si>
    <t>betaL-g0613_IMP-44</t>
  </si>
  <si>
    <t>g0619</t>
  </si>
  <si>
    <t>betaL-g0619_IND-1</t>
  </si>
  <si>
    <t>g0625</t>
  </si>
  <si>
    <t>betaL-g0625_IND-2</t>
  </si>
  <si>
    <t>g0626</t>
  </si>
  <si>
    <t>betaL-g0626_IND-2a</t>
  </si>
  <si>
    <t>g0627</t>
  </si>
  <si>
    <t>betaL-g0627_IND-3</t>
  </si>
  <si>
    <t>g0628</t>
  </si>
  <si>
    <t>betaL-g0628_IND-4</t>
  </si>
  <si>
    <t>g0629</t>
  </si>
  <si>
    <t>betaL-g0629_IND-5</t>
  </si>
  <si>
    <t>g0631</t>
  </si>
  <si>
    <t>betaL-g0631_IND-7</t>
  </si>
  <si>
    <t>g0632</t>
  </si>
  <si>
    <t>betaL-g0632_IND-8</t>
  </si>
  <si>
    <t>g0633</t>
  </si>
  <si>
    <t>betaL-g0633_IND-9</t>
  </si>
  <si>
    <t>g0621</t>
  </si>
  <si>
    <t>betaL-g0621_IND-11</t>
  </si>
  <si>
    <t>g0622</t>
  </si>
  <si>
    <t>betaL-g0622_IND-12</t>
  </si>
  <si>
    <t>g0623</t>
  </si>
  <si>
    <t>betaL-g0623_IND-14</t>
  </si>
  <si>
    <t>g0624</t>
  </si>
  <si>
    <t>betaL-g0624_IND-15</t>
  </si>
  <si>
    <t>g0634</t>
  </si>
  <si>
    <t>betaL-g0634_JOHN-1</t>
  </si>
  <si>
    <t>g0647</t>
  </si>
  <si>
    <t>betaL-g0647_KPC-2</t>
  </si>
  <si>
    <t>g0648</t>
  </si>
  <si>
    <t>betaL-g0648_KPC-3</t>
  </si>
  <si>
    <t>g0650</t>
  </si>
  <si>
    <t>betaL-g0650_KPC-5</t>
  </si>
  <si>
    <t>g0651</t>
  </si>
  <si>
    <t>betaL-g0651_KPC-6</t>
  </si>
  <si>
    <t>g0652</t>
  </si>
  <si>
    <t>betaL-g0652_KPC-7</t>
  </si>
  <si>
    <t>g0653</t>
  </si>
  <si>
    <t>betaL-g0653_KPC-8</t>
  </si>
  <si>
    <t>g0654</t>
  </si>
  <si>
    <t>betaL-g0654_KPC-9</t>
  </si>
  <si>
    <t>g0639</t>
  </si>
  <si>
    <t>betaL-g0639_KPC-10</t>
  </si>
  <si>
    <t>g0640</t>
  </si>
  <si>
    <t>betaL-g0640_KPC-11</t>
  </si>
  <si>
    <t>g0641</t>
  </si>
  <si>
    <t>betaL-g0641_KPC-12</t>
  </si>
  <si>
    <t>g0643</t>
  </si>
  <si>
    <t>betaL-g0643_KPC-14</t>
  </si>
  <si>
    <t>g0644</t>
  </si>
  <si>
    <t>betaL-g0644_KPC-15</t>
  </si>
  <si>
    <t>g0645</t>
  </si>
  <si>
    <t>betaL-g0645_KPC-16</t>
  </si>
  <si>
    <t>g0646</t>
  </si>
  <si>
    <t>betaL-g0646_KPC-17</t>
  </si>
  <si>
    <t>g0637</t>
  </si>
  <si>
    <t>betaL-g0637_KLUC-2</t>
  </si>
  <si>
    <t>g0638</t>
  </si>
  <si>
    <t>betaL-g0638_KLUG-1</t>
  </si>
  <si>
    <t>g0655</t>
  </si>
  <si>
    <t>betaL-g0655_L-1</t>
  </si>
  <si>
    <t>g0656</t>
  </si>
  <si>
    <t>betaL-g0656_L-2</t>
  </si>
  <si>
    <t>g0657</t>
  </si>
  <si>
    <t>betaL-g0657_LAP-1</t>
  </si>
  <si>
    <t>g0658</t>
  </si>
  <si>
    <t>betaL-g0658_LAP-2</t>
  </si>
  <si>
    <t>g0659</t>
  </si>
  <si>
    <t>betaL-g0659_LAT-1</t>
  </si>
  <si>
    <t>g0671</t>
  </si>
  <si>
    <t>betaL-g0671_LEN-2</t>
  </si>
  <si>
    <t>g0677</t>
  </si>
  <si>
    <t>betaL-g0677_LEN-3</t>
  </si>
  <si>
    <t>g0678</t>
  </si>
  <si>
    <t>betaL-g0678_LEN-4</t>
  </si>
  <si>
    <t>g0679</t>
  </si>
  <si>
    <t>betaL-g0679_LEN-5</t>
  </si>
  <si>
    <t>g0680</t>
  </si>
  <si>
    <t>betaL-g0680_LEN-6</t>
  </si>
  <si>
    <t>g0681</t>
  </si>
  <si>
    <t>betaL-g0681_LEN-7</t>
  </si>
  <si>
    <t>g0682</t>
  </si>
  <si>
    <t>betaL-g0682_LEN-8</t>
  </si>
  <si>
    <t>g0683</t>
  </si>
  <si>
    <t>betaL-g0683_LEN-9</t>
  </si>
  <si>
    <t>g0662</t>
  </si>
  <si>
    <t>betaL-g0662_LEN-10</t>
  </si>
  <si>
    <t>g0663</t>
  </si>
  <si>
    <t>betaL-g0663_LEN-11</t>
  </si>
  <si>
    <t>g0664</t>
  </si>
  <si>
    <t>betaL-g0664_LEN-12</t>
  </si>
  <si>
    <t>g0665</t>
  </si>
  <si>
    <t>betaL-g0665_LEN-13</t>
  </si>
  <si>
    <t>g0666</t>
  </si>
  <si>
    <t>betaL-g0666_LEN-14</t>
  </si>
  <si>
    <t>g0667</t>
  </si>
  <si>
    <t>betaL-g0667_LEN-15</t>
  </si>
  <si>
    <t>g0668</t>
  </si>
  <si>
    <t>betaL-g0668_LEN-16</t>
  </si>
  <si>
    <t>g0669</t>
  </si>
  <si>
    <t>betaL-g0669_LEN-18</t>
  </si>
  <si>
    <t>g0670</t>
  </si>
  <si>
    <t>betaL-g0670_LEN-19</t>
  </si>
  <si>
    <t>g0672</t>
  </si>
  <si>
    <t>betaL-g0672_LEN-20</t>
  </si>
  <si>
    <t>g0673</t>
  </si>
  <si>
    <t>betaL-g0673_LEN-21</t>
  </si>
  <si>
    <t>g0674</t>
  </si>
  <si>
    <t>betaL-g0674_LEN-22</t>
  </si>
  <si>
    <t>g0675</t>
  </si>
  <si>
    <t>betaL-g0675_LEN-23</t>
  </si>
  <si>
    <t>g0684</t>
  </si>
  <si>
    <t>betaL-g0684_LUT-1</t>
  </si>
  <si>
    <t>g0685</t>
  </si>
  <si>
    <t>betaL-g0685_M-1</t>
  </si>
  <si>
    <t>g0686</t>
  </si>
  <si>
    <t>betaL-g0686_MAL-1</t>
  </si>
  <si>
    <t>g0687</t>
  </si>
  <si>
    <t>betaL-g0687_MAL-2</t>
  </si>
  <si>
    <t>g0688</t>
  </si>
  <si>
    <t>betaL-g0688_MIR-1</t>
  </si>
  <si>
    <t>g0689</t>
  </si>
  <si>
    <t>betaL-g0689_MIR-2</t>
  </si>
  <si>
    <t>g0690</t>
  </si>
  <si>
    <t>betaL-g0690_MIR-3</t>
  </si>
  <si>
    <t>g0691</t>
  </si>
  <si>
    <t>betaL-g0691_MIR-4</t>
  </si>
  <si>
    <t>g0692</t>
  </si>
  <si>
    <t>betaL-g0692_MIR-5</t>
  </si>
  <si>
    <t>g0693</t>
  </si>
  <si>
    <t>betaL-g0693_MIR-6</t>
  </si>
  <si>
    <t>g0695</t>
  </si>
  <si>
    <t>betaL-g0695_MOR-2</t>
  </si>
  <si>
    <t>g0696</t>
  </si>
  <si>
    <t>betaL-g0696_MOX-1</t>
  </si>
  <si>
    <t>g0697</t>
  </si>
  <si>
    <t>betaL-g0697_MOX-2</t>
  </si>
  <si>
    <t>g0698</t>
  </si>
  <si>
    <t>betaL-g0698_MOX-3</t>
  </si>
  <si>
    <t>g0699</t>
  </si>
  <si>
    <t>betaL-g0699_MOX-4</t>
  </si>
  <si>
    <t>g0700</t>
  </si>
  <si>
    <t>betaL-g0700_MOX-5</t>
  </si>
  <si>
    <t>g0701</t>
  </si>
  <si>
    <t>betaL-g0701_MOX-6</t>
  </si>
  <si>
    <t>g0702</t>
  </si>
  <si>
    <t>betaL-g0702_MOX-7</t>
  </si>
  <si>
    <t>g0703</t>
  </si>
  <si>
    <t>betaL-g0703_MUS-1</t>
  </si>
  <si>
    <t>g0706</t>
  </si>
  <si>
    <t>betaL-g0706_NDM-2</t>
  </si>
  <si>
    <t>g0707</t>
  </si>
  <si>
    <t>betaL-g0707_NDM-3</t>
  </si>
  <si>
    <t>g0708</t>
  </si>
  <si>
    <t>betaL-g0708_NDM-4</t>
  </si>
  <si>
    <t>g0709</t>
  </si>
  <si>
    <t>betaL-g0709_NDM-5</t>
  </si>
  <si>
    <t>g0710</t>
  </si>
  <si>
    <t>betaL-g0710_NDM-6</t>
  </si>
  <si>
    <t>g0711</t>
  </si>
  <si>
    <t>betaL-g0711_NDM-7</t>
  </si>
  <si>
    <t>g0712</t>
  </si>
  <si>
    <t>betaL-g0712_NDM-8</t>
  </si>
  <si>
    <t>g0713</t>
  </si>
  <si>
    <t>betaL-g0713_NDM-9</t>
  </si>
  <si>
    <t>g0705</t>
  </si>
  <si>
    <t>betaL-g0705_NDM-10</t>
  </si>
  <si>
    <t>g0714</t>
  </si>
  <si>
    <t>betaL-g0714_NMC-A</t>
  </si>
  <si>
    <t>g0715</t>
  </si>
  <si>
    <t>betaL-g0715_NPS-1</t>
  </si>
  <si>
    <t>g0716</t>
  </si>
  <si>
    <t>betaL-g0716_OCH-2</t>
  </si>
  <si>
    <t>g0717</t>
  </si>
  <si>
    <t>betaL-g0717_OCH-3</t>
  </si>
  <si>
    <t>g0718</t>
  </si>
  <si>
    <t>betaL-g0718_OCH-4</t>
  </si>
  <si>
    <t>g0719</t>
  </si>
  <si>
    <t>betaL-g0719_OCH-5</t>
  </si>
  <si>
    <t>g0720</t>
  </si>
  <si>
    <t>betaL-g0720_OCH-6</t>
  </si>
  <si>
    <t>g0721</t>
  </si>
  <si>
    <t>betaL-g0721_OCH-7</t>
  </si>
  <si>
    <t>g0722</t>
  </si>
  <si>
    <t>betaL-g0722_OCH-8</t>
  </si>
  <si>
    <t>g0723</t>
  </si>
  <si>
    <t>betaL-g0723_OHIO-1</t>
  </si>
  <si>
    <t>g0724</t>
  </si>
  <si>
    <t>betaL-g0724_OKP-A-1</t>
  </si>
  <si>
    <t>g0732</t>
  </si>
  <si>
    <t>betaL-g0732_OKP-A-2</t>
  </si>
  <si>
    <t>g0733</t>
  </si>
  <si>
    <t>betaL-g0733_OKP-A-3</t>
  </si>
  <si>
    <t>g0734</t>
  </si>
  <si>
    <t>betaL-g0734_OKP-A-4</t>
  </si>
  <si>
    <t>g0735</t>
  </si>
  <si>
    <t>betaL-g0735_OKP-A-5</t>
  </si>
  <si>
    <t>g0736</t>
  </si>
  <si>
    <t>betaL-g0736_OKP-A-6</t>
  </si>
  <si>
    <t>g0737</t>
  </si>
  <si>
    <t>betaL-g0737_OKP-A-7</t>
  </si>
  <si>
    <t>g0738</t>
  </si>
  <si>
    <t>betaL-g0738_OKP-A-8</t>
  </si>
  <si>
    <t>g0739</t>
  </si>
  <si>
    <t>betaL-g0739_OKP-A-9</t>
  </si>
  <si>
    <t>g0725</t>
  </si>
  <si>
    <t>betaL-g0725_OKP-A-10</t>
  </si>
  <si>
    <t>g0728</t>
  </si>
  <si>
    <t>betaL-g0728_OKP-A-13</t>
  </si>
  <si>
    <t>g0729</t>
  </si>
  <si>
    <t>betaL-g0729_OKP-A-14</t>
  </si>
  <si>
    <t>g0730</t>
  </si>
  <si>
    <t>betaL-g0730_OKP-A-15</t>
  </si>
  <si>
    <t>g0731</t>
  </si>
  <si>
    <t>betaL-g0731_OKP-A-16</t>
  </si>
  <si>
    <t>g0740</t>
  </si>
  <si>
    <t>betaL-g0740_OKP-B-1</t>
  </si>
  <si>
    <t>g0751</t>
  </si>
  <si>
    <t>betaL-g0751_OKP-B-2</t>
  </si>
  <si>
    <t>g0753</t>
  </si>
  <si>
    <t>betaL-g0753_OKP-B-3</t>
  </si>
  <si>
    <t>g0754</t>
  </si>
  <si>
    <t>betaL-g0754_OKP-B-4</t>
  </si>
  <si>
    <t>g0755</t>
  </si>
  <si>
    <t>betaL-g0755_OKP-B-5</t>
  </si>
  <si>
    <t>g0756</t>
  </si>
  <si>
    <t>betaL-g0756_OKP-B-6</t>
  </si>
  <si>
    <t>g0757</t>
  </si>
  <si>
    <t>betaL-g0757_OKP-B-7</t>
  </si>
  <si>
    <t>g0758</t>
  </si>
  <si>
    <t>betaL-g0758_OKP-B-8</t>
  </si>
  <si>
    <t>g0759</t>
  </si>
  <si>
    <t>betaL-g0759_OKP-B-9</t>
  </si>
  <si>
    <t>g0741</t>
  </si>
  <si>
    <t>betaL-g0741_OKP-B-10</t>
  </si>
  <si>
    <t>g0742</t>
  </si>
  <si>
    <t>betaL-g0742_OKP-B-11</t>
  </si>
  <si>
    <t>g0743</t>
  </si>
  <si>
    <t>betaL-g0743_OKP-B-12</t>
  </si>
  <si>
    <t>g0744</t>
  </si>
  <si>
    <t>betaL-g0744_OKP-B-13</t>
  </si>
  <si>
    <t>g0745</t>
  </si>
  <si>
    <t>betaL-g0745_OKP-B-14</t>
  </si>
  <si>
    <t>g0746</t>
  </si>
  <si>
    <t>betaL-g0746_OKP-B-15</t>
  </si>
  <si>
    <t>g0748</t>
  </si>
  <si>
    <t>betaL-g0748_OKP-B-17</t>
  </si>
  <si>
    <t>g0749</t>
  </si>
  <si>
    <t>betaL-g0749_OKP-B-18</t>
  </si>
  <si>
    <t>g0750</t>
  </si>
  <si>
    <t>betaL-g0750_OKP-B-19</t>
  </si>
  <si>
    <t>g0752</t>
  </si>
  <si>
    <t>betaL-g0752_OKP-B-20</t>
  </si>
  <si>
    <t>g0762</t>
  </si>
  <si>
    <t>betaL-g0762_OXA-1</t>
  </si>
  <si>
    <t>g0852</t>
  </si>
  <si>
    <t>betaL-g0852_OXA-2</t>
  </si>
  <si>
    <t>g0952</t>
  </si>
  <si>
    <t>betaL-g0952_OXA-3</t>
  </si>
  <si>
    <t>g1027</t>
  </si>
  <si>
    <t>betaL-g1027_OXA-4</t>
  </si>
  <si>
    <t>g1035</t>
  </si>
  <si>
    <t>betaL-g1035_OXA-5</t>
  </si>
  <si>
    <t>g1055</t>
  </si>
  <si>
    <t>betaL-g1055_OXA-7</t>
  </si>
  <si>
    <t>g1075</t>
  </si>
  <si>
    <t>betaL-g1075_OXA-9</t>
  </si>
  <si>
    <t>g0763</t>
  </si>
  <si>
    <t>betaL-g0763_OXA-10</t>
  </si>
  <si>
    <t>g0774</t>
  </si>
  <si>
    <t>betaL-g0774_OXA-11</t>
  </si>
  <si>
    <t>g0785</t>
  </si>
  <si>
    <t>betaL-g0785_OXA-12</t>
  </si>
  <si>
    <t>g0789</t>
  </si>
  <si>
    <t>betaL-g0789_OXA-13</t>
  </si>
  <si>
    <t>g0799</t>
  </si>
  <si>
    <t>betaL-g0799_OXA-14</t>
  </si>
  <si>
    <t>g0809</t>
  </si>
  <si>
    <t>betaL-g0809_OXA-15</t>
  </si>
  <si>
    <t>g0811</t>
  </si>
  <si>
    <t>betaL-g0811_OXA-16</t>
  </si>
  <si>
    <t>g0822</t>
  </si>
  <si>
    <t>betaL-g0822_OXA-17</t>
  </si>
  <si>
    <t>g0833</t>
  </si>
  <si>
    <t>betaL-g0833_OXA-18</t>
  </si>
  <si>
    <t>g0842</t>
  </si>
  <si>
    <t>betaL-g0842_OXA-19</t>
  </si>
  <si>
    <t>g0853</t>
  </si>
  <si>
    <t>betaL-g0853_OXA-20</t>
  </si>
  <si>
    <t>g0864</t>
  </si>
  <si>
    <t>betaL-g0864_OXA-21</t>
  </si>
  <si>
    <t>g0874</t>
  </si>
  <si>
    <t>betaL-g0874_OXA-22</t>
  </si>
  <si>
    <t>g0880</t>
  </si>
  <si>
    <t>betaL-g0880_OXA-23</t>
  </si>
  <si>
    <t>g0888</t>
  </si>
  <si>
    <t>betaL-g0888_OXA-24</t>
  </si>
  <si>
    <t>g0898</t>
  </si>
  <si>
    <t>betaL-g0898_OXA-25</t>
  </si>
  <si>
    <t>g0908</t>
  </si>
  <si>
    <t>betaL-g0908_OXA-26</t>
  </si>
  <si>
    <t>g0919</t>
  </si>
  <si>
    <t>betaL-g0919_OXA-27</t>
  </si>
  <si>
    <t>g0930</t>
  </si>
  <si>
    <t>betaL-g0930_OXA-28</t>
  </si>
  <si>
    <t>g0941</t>
  </si>
  <si>
    <t>betaL-g0941_OXA-29</t>
  </si>
  <si>
    <t>g0963</t>
  </si>
  <si>
    <t>betaL-g0963_OXA-31</t>
  </si>
  <si>
    <t>g0970</t>
  </si>
  <si>
    <t>betaL-g0970_OXA-32</t>
  </si>
  <si>
    <t>g0980</t>
  </si>
  <si>
    <t>betaL-g0980_OXA-33</t>
  </si>
  <si>
    <t>g0987</t>
  </si>
  <si>
    <t>betaL-g0987_OXA-34</t>
  </si>
  <si>
    <t>g0991</t>
  </si>
  <si>
    <t>betaL-g0991_OXA-35</t>
  </si>
  <si>
    <t>g1002</t>
  </si>
  <si>
    <t>betaL-g1002_OXA-36</t>
  </si>
  <si>
    <t>g1008</t>
  </si>
  <si>
    <t>betaL-g1008_OXA-37</t>
  </si>
  <si>
    <t>g1028</t>
  </si>
  <si>
    <t>betaL-g1028_OXA-42</t>
  </si>
  <si>
    <t>g1029</t>
  </si>
  <si>
    <t>betaL-g1029_OXA-43</t>
  </si>
  <si>
    <t>g1030</t>
  </si>
  <si>
    <t>betaL-g1030_OXA-45</t>
  </si>
  <si>
    <t>g1031</t>
  </si>
  <si>
    <t>betaL-g1031_OXA-46</t>
  </si>
  <si>
    <t>g1032</t>
  </si>
  <si>
    <t>betaL-g1032_OXA-47</t>
  </si>
  <si>
    <t>g1033</t>
  </si>
  <si>
    <t>betaL-g1033_OXA-48</t>
  </si>
  <si>
    <t>g1034</t>
  </si>
  <si>
    <t>betaL-g1034_OXA-49</t>
  </si>
  <si>
    <t>g1036</t>
  </si>
  <si>
    <t>betaL-g1036_OXA-50</t>
  </si>
  <si>
    <t>g1037</t>
  </si>
  <si>
    <t>betaL-g1037_OXA-51</t>
  </si>
  <si>
    <t>g1038</t>
  </si>
  <si>
    <t>betaL-g1038_OXA-53</t>
  </si>
  <si>
    <t>g1039</t>
  </si>
  <si>
    <t>betaL-g1039_OXA-54</t>
  </si>
  <si>
    <t>g1040</t>
  </si>
  <si>
    <t>betaL-g1040_OXA-55</t>
  </si>
  <si>
    <t>g1041</t>
  </si>
  <si>
    <t>betaL-g1041_OXA-56</t>
  </si>
  <si>
    <t>g1042</t>
  </si>
  <si>
    <t>betaL-g1042_OXA-57</t>
  </si>
  <si>
    <t>g1043</t>
  </si>
  <si>
    <t>betaL-g1043_OXA-58</t>
  </si>
  <si>
    <t>g1044</t>
  </si>
  <si>
    <t>betaL-g1044_OXA-59</t>
  </si>
  <si>
    <t>g1045</t>
  </si>
  <si>
    <t>betaL-g1045_OXA-60</t>
  </si>
  <si>
    <t>g1047</t>
  </si>
  <si>
    <t>betaL-g1047_OXA-62</t>
  </si>
  <si>
    <t>g1048</t>
  </si>
  <si>
    <t>betaL-g1048_OXA-63</t>
  </si>
  <si>
    <t>g1049</t>
  </si>
  <si>
    <t>betaL-g1049_OXA-64</t>
  </si>
  <si>
    <t>g1050</t>
  </si>
  <si>
    <t>betaL-g1050_OXA-65</t>
  </si>
  <si>
    <t>g1051</t>
  </si>
  <si>
    <t>betaL-g1051_OXA-66</t>
  </si>
  <si>
    <t>g1053</t>
  </si>
  <si>
    <t>betaL-g1053_OXA-68</t>
  </si>
  <si>
    <t>g1052</t>
  </si>
  <si>
    <t>g1056</t>
  </si>
  <si>
    <t>betaL-g1056_OXA-70</t>
  </si>
  <si>
    <t>g1057</t>
  </si>
  <si>
    <t>betaL-g1057_OXA-71</t>
  </si>
  <si>
    <t>g1058</t>
  </si>
  <si>
    <t>betaL-g1058_OXA-72</t>
  </si>
  <si>
    <t>g1059</t>
  </si>
  <si>
    <t>betaL-g1059_OXA-73</t>
  </si>
  <si>
    <t>g1060</t>
  </si>
  <si>
    <t>betaL-g1060_OXA-74</t>
  </si>
  <si>
    <t>g1061</t>
  </si>
  <si>
    <t>betaL-g1061_OXA-75</t>
  </si>
  <si>
    <t>g1062</t>
  </si>
  <si>
    <t>betaL-g1062_OXA-76</t>
  </si>
  <si>
    <t>g1063</t>
  </si>
  <si>
    <t>betaL-g1063_OXA-77</t>
  </si>
  <si>
    <t>g1064</t>
  </si>
  <si>
    <t>betaL-g1064_OXA-78</t>
  </si>
  <si>
    <t>g1065</t>
  </si>
  <si>
    <t>betaL-g1065_OXA-79</t>
  </si>
  <si>
    <t>g1066</t>
  </si>
  <si>
    <t>betaL-g1066_OXA-80</t>
  </si>
  <si>
    <t>g1067</t>
  </si>
  <si>
    <t>betaL-g1067_OXA-82</t>
  </si>
  <si>
    <t>g1068</t>
  </si>
  <si>
    <t>betaL-g1068_OXA-83</t>
  </si>
  <si>
    <t>g1069</t>
  </si>
  <si>
    <t>betaL-g1069_OXA-84</t>
  </si>
  <si>
    <t>g0519</t>
  </si>
  <si>
    <t>betaL-g0519_FUS-1</t>
  </si>
  <si>
    <t>g1071</t>
  </si>
  <si>
    <t>betaL-g1071_OXA-86</t>
  </si>
  <si>
    <t>g1072</t>
  </si>
  <si>
    <t>betaL-g1072_OXA-87</t>
  </si>
  <si>
    <t>g1073</t>
  </si>
  <si>
    <t>betaL-g1073_OXA-88</t>
  </si>
  <si>
    <t>g1074</t>
  </si>
  <si>
    <t>betaL-g1074_OXA-89</t>
  </si>
  <si>
    <t>g1076</t>
  </si>
  <si>
    <t>betaL-g1076_OXA-90</t>
  </si>
  <si>
    <t>g1077</t>
  </si>
  <si>
    <t>betaL-g1077_OXA-91</t>
  </si>
  <si>
    <t>g1078</t>
  </si>
  <si>
    <t>betaL-g1078_OXA-92</t>
  </si>
  <si>
    <t>g1079</t>
  </si>
  <si>
    <t>betaL-g1079_OXA-93</t>
  </si>
  <si>
    <t>g1081</t>
  </si>
  <si>
    <t>betaL-g1081_OXA-95</t>
  </si>
  <si>
    <t>g1082</t>
  </si>
  <si>
    <t>betaL-g1082_OXA-96</t>
  </si>
  <si>
    <t>g1083</t>
  </si>
  <si>
    <t>betaL-g1083_OXA-97</t>
  </si>
  <si>
    <t>g1084</t>
  </si>
  <si>
    <t>betaL-g1084_OXA-98</t>
  </si>
  <si>
    <t>g1085</t>
  </si>
  <si>
    <t>betaL-g1085_OXA-99</t>
  </si>
  <si>
    <t>g0764</t>
  </si>
  <si>
    <t>betaL-g0764_OXA-100</t>
  </si>
  <si>
    <t>g0765</t>
  </si>
  <si>
    <t>betaL-g0765_OXA-101</t>
  </si>
  <si>
    <t>g0768</t>
  </si>
  <si>
    <t>betaL-g0768_OXA-104</t>
  </si>
  <si>
    <t>g0770</t>
  </si>
  <si>
    <t>betaL-g0770_OXA-106</t>
  </si>
  <si>
    <t>g0771</t>
  </si>
  <si>
    <t>betaL-g0771_OXA-107</t>
  </si>
  <si>
    <t>g0772</t>
  </si>
  <si>
    <t>betaL-g0772_OXA-108</t>
  </si>
  <si>
    <t>g0773</t>
  </si>
  <si>
    <t>betaL-g0773_OXA-109</t>
  </si>
  <si>
    <t>g0775</t>
  </si>
  <si>
    <t>betaL-g0775_OXA-110</t>
  </si>
  <si>
    <t>g0776</t>
  </si>
  <si>
    <t>betaL-g0776_OXA-111</t>
  </si>
  <si>
    <t>g0777</t>
  </si>
  <si>
    <t>betaL-g0777_OXA-112</t>
  </si>
  <si>
    <t>g0778</t>
  </si>
  <si>
    <t>betaL-g0778_OXA-113</t>
  </si>
  <si>
    <t>g0779</t>
  </si>
  <si>
    <t>betaL-g0779_OXA-114a</t>
  </si>
  <si>
    <t>g0780</t>
  </si>
  <si>
    <t>betaL-g0780_OXA-115</t>
  </si>
  <si>
    <t>g0781</t>
  </si>
  <si>
    <t>betaL-g0781_OXA-116</t>
  </si>
  <si>
    <t>g0782</t>
  </si>
  <si>
    <t>betaL-g0782_OXA-117</t>
  </si>
  <si>
    <t>g0783</t>
  </si>
  <si>
    <t>betaL-g0783_OXA-118</t>
  </si>
  <si>
    <t>g0784</t>
  </si>
  <si>
    <t>betaL-g0784_OXA-119</t>
  </si>
  <si>
    <t>g0786</t>
  </si>
  <si>
    <t>betaL-g0786_OXA-120</t>
  </si>
  <si>
    <t>g0787</t>
  </si>
  <si>
    <t>betaL-g0787_OXA-128</t>
  </si>
  <si>
    <t>g0788</t>
  </si>
  <si>
    <t>betaL-g0788_OXA-129</t>
  </si>
  <si>
    <t>g0790</t>
  </si>
  <si>
    <t>betaL-g0790_OXA-130</t>
  </si>
  <si>
    <t>g0791</t>
  </si>
  <si>
    <t>betaL-g0791_OXA-131</t>
  </si>
  <si>
    <t>g0792</t>
  </si>
  <si>
    <t>betaL-g0792_OXA-132</t>
  </si>
  <si>
    <t>g0793</t>
  </si>
  <si>
    <t>betaL-g0793_OXA-133</t>
  </si>
  <si>
    <t>g0794</t>
  </si>
  <si>
    <t>betaL-g0794_OXA-134</t>
  </si>
  <si>
    <t>g0797</t>
  </si>
  <si>
    <t>betaL-g0797_OXA-138</t>
  </si>
  <si>
    <t>g0798</t>
  </si>
  <si>
    <t>betaL-g0798_OXA-139</t>
  </si>
  <si>
    <t>g0800</t>
  </si>
  <si>
    <t>betaL-g0800_OXA-141</t>
  </si>
  <si>
    <t>g0801</t>
  </si>
  <si>
    <t>betaL-g0801_OXA-142</t>
  </si>
  <si>
    <t>g0802</t>
  </si>
  <si>
    <t>betaL-g0802_OXA-143</t>
  </si>
  <si>
    <t>g0803</t>
  </si>
  <si>
    <t>betaL-g0803_OXA-144</t>
  </si>
  <si>
    <t>g0804</t>
  </si>
  <si>
    <t>betaL-g0804_OXA-145</t>
  </si>
  <si>
    <t>g0805</t>
  </si>
  <si>
    <t>betaL-g0805_OXA-146</t>
  </si>
  <si>
    <t>g0806</t>
  </si>
  <si>
    <t>betaL-g0806_OXA-147</t>
  </si>
  <si>
    <t>g0807</t>
  </si>
  <si>
    <t>betaL-g0807_OXA-148</t>
  </si>
  <si>
    <t>g0808</t>
  </si>
  <si>
    <t>betaL-g0808_OXA-149</t>
  </si>
  <si>
    <t>g0810</t>
  </si>
  <si>
    <t>betaL-g0810_OXA-150</t>
  </si>
  <si>
    <t>g0812</t>
  </si>
  <si>
    <t>betaL-g0812_OXA-160</t>
  </si>
  <si>
    <t>g0813</t>
  </si>
  <si>
    <t>betaL-g0813_OXA-161</t>
  </si>
  <si>
    <t>g0814</t>
  </si>
  <si>
    <t>betaL-g0814_OXA-162</t>
  </si>
  <si>
    <t>g0815</t>
  </si>
  <si>
    <t>betaL-g0815_OXA-163</t>
  </si>
  <si>
    <t>g0816</t>
  </si>
  <si>
    <t>betaL-g0816_OXA-164</t>
  </si>
  <si>
    <t>g0817</t>
  </si>
  <si>
    <t>betaL-g0817_OXA-165</t>
  </si>
  <si>
    <t>g0818</t>
  </si>
  <si>
    <t>betaL-g0818_OXA-166</t>
  </si>
  <si>
    <t>g0819</t>
  </si>
  <si>
    <t>betaL-g0819_OXA-167</t>
  </si>
  <si>
    <t>g0820</t>
  </si>
  <si>
    <t>betaL-g0820_OXA-168</t>
  </si>
  <si>
    <t>g0821</t>
  </si>
  <si>
    <t>betaL-g0821_OXA-169</t>
  </si>
  <si>
    <t>g0823</t>
  </si>
  <si>
    <t>betaL-g0823_OXA-170</t>
  </si>
  <si>
    <t>g0824</t>
  </si>
  <si>
    <t>betaL-g0824_OXA-171</t>
  </si>
  <si>
    <t>g0825</t>
  </si>
  <si>
    <t>betaL-g0825_OXA-172</t>
  </si>
  <si>
    <t>g0826</t>
  </si>
  <si>
    <t>betaL-g0826_OXA-173</t>
  </si>
  <si>
    <t>g0827</t>
  </si>
  <si>
    <t>betaL-g0827_OXA-174</t>
  </si>
  <si>
    <t>g0828</t>
  </si>
  <si>
    <t>betaL-g0828_OXA-175</t>
  </si>
  <si>
    <t>g0829</t>
  </si>
  <si>
    <t>betaL-g0829_OXA-176</t>
  </si>
  <si>
    <t>g0830</t>
  </si>
  <si>
    <t>betaL-g0830_OXA-177</t>
  </si>
  <si>
    <t>g0831</t>
  </si>
  <si>
    <t>betaL-g0831_OXA-178</t>
  </si>
  <si>
    <t>g0832</t>
  </si>
  <si>
    <t>betaL-g0832_OXA-179</t>
  </si>
  <si>
    <t>g0834</t>
  </si>
  <si>
    <t>betaL-g0834_OXA-180</t>
  </si>
  <si>
    <t>g0835</t>
  </si>
  <si>
    <t>betaL-g0835_OXA-181</t>
  </si>
  <si>
    <t>g0836</t>
  </si>
  <si>
    <t>betaL-g0836_OXA-182</t>
  </si>
  <si>
    <t>g0837</t>
  </si>
  <si>
    <t>betaL-g0837_OXA-183</t>
  </si>
  <si>
    <t>g0845</t>
  </si>
  <si>
    <t>betaL-g0845_OXA-192</t>
  </si>
  <si>
    <t>g0846</t>
  </si>
  <si>
    <t>betaL-g0846_OXA-194</t>
  </si>
  <si>
    <t>g0847</t>
  </si>
  <si>
    <t>betaL-g0847_OXA-195</t>
  </si>
  <si>
    <t>g0848</t>
  </si>
  <si>
    <t>betaL-g0848_OXA-196</t>
  </si>
  <si>
    <t>g0849</t>
  </si>
  <si>
    <t>betaL-g0849_OXA-197</t>
  </si>
  <si>
    <t>g0850</t>
  </si>
  <si>
    <t>betaL-g0850_OXA-198</t>
  </si>
  <si>
    <t>g0851</t>
  </si>
  <si>
    <t>betaL-g0851_OXA-199</t>
  </si>
  <si>
    <t>g0854</t>
  </si>
  <si>
    <t>betaL-g0854_OXA-200</t>
  </si>
  <si>
    <t>g0855</t>
  </si>
  <si>
    <t>betaL-g0855_OXA-201</t>
  </si>
  <si>
    <t>g0856</t>
  </si>
  <si>
    <t>betaL-g0856_OXA-202</t>
  </si>
  <si>
    <t>g0857</t>
  </si>
  <si>
    <t>betaL-g0857_OXA-203</t>
  </si>
  <si>
    <t>g0858</t>
  </si>
  <si>
    <t>betaL-g0858_OXA-204</t>
  </si>
  <si>
    <t>g0859</t>
  </si>
  <si>
    <t>betaL-g0859_OXA-205</t>
  </si>
  <si>
    <t>g0860</t>
  </si>
  <si>
    <t>betaL-g0860_OXA-206</t>
  </si>
  <si>
    <t>g0861</t>
  </si>
  <si>
    <t>betaL-g0861_OXA-207</t>
  </si>
  <si>
    <t>g0862</t>
  </si>
  <si>
    <t>betaL-g0862_OXA-208</t>
  </si>
  <si>
    <t>g0863</t>
  </si>
  <si>
    <t>betaL-g0863_OXA-209</t>
  </si>
  <si>
    <t>g0865</t>
  </si>
  <si>
    <t>betaL-g0865_OXA-210</t>
  </si>
  <si>
    <t>g0866</t>
  </si>
  <si>
    <t>betaL-g0866_OXA-211</t>
  </si>
  <si>
    <t>g0867</t>
  </si>
  <si>
    <t>betaL-g0867_OXA-212</t>
  </si>
  <si>
    <t>g0868</t>
  </si>
  <si>
    <t>betaL-g0868_OXA-213</t>
  </si>
  <si>
    <t>g0869</t>
  </si>
  <si>
    <t>betaL-g0869_OXA-214</t>
  </si>
  <si>
    <t>g0870</t>
  </si>
  <si>
    <t>betaL-g0870_OXA-215</t>
  </si>
  <si>
    <t>g0871</t>
  </si>
  <si>
    <t>betaL-g0871_OXA-216</t>
  </si>
  <si>
    <t>g0872</t>
  </si>
  <si>
    <t>betaL-g0872_OXA-217</t>
  </si>
  <si>
    <t>g0873</t>
  </si>
  <si>
    <t>betaL-g0873_OXA-219</t>
  </si>
  <si>
    <t>g0875</t>
  </si>
  <si>
    <t>betaL-g0875_OXA-223</t>
  </si>
  <si>
    <t>g0876</t>
  </si>
  <si>
    <t>betaL-g0876_OXA-224</t>
  </si>
  <si>
    <t>g0877</t>
  </si>
  <si>
    <t>betaL-g0877_OXA-225</t>
  </si>
  <si>
    <t>g0878</t>
  </si>
  <si>
    <t>betaL-g0878_OXA-228</t>
  </si>
  <si>
    <t>g0879</t>
  </si>
  <si>
    <t>betaL-g0879_OXA-229</t>
  </si>
  <si>
    <t>g0881</t>
  </si>
  <si>
    <t>betaL-g0881_OXA-230</t>
  </si>
  <si>
    <t>g0882</t>
  </si>
  <si>
    <t>betaL-g0882_OXA-231</t>
  </si>
  <si>
    <t>g0883</t>
  </si>
  <si>
    <t>betaL-g0883_OXA-232</t>
  </si>
  <si>
    <t>g0884</t>
  </si>
  <si>
    <t>betaL-g0884_OXA-235</t>
  </si>
  <si>
    <t>g0885</t>
  </si>
  <si>
    <t>betaL-g0885_OXA-236</t>
  </si>
  <si>
    <t>g0886</t>
  </si>
  <si>
    <t>betaL-g0886_OXA-237</t>
  </si>
  <si>
    <t>g0887</t>
  </si>
  <si>
    <t>betaL-g0887_OXA-239</t>
  </si>
  <si>
    <t>g0889</t>
  </si>
  <si>
    <t>betaL-g0889_OXA-240</t>
  </si>
  <si>
    <t>g0890</t>
  </si>
  <si>
    <t>betaL-g0890_OXA-241</t>
  </si>
  <si>
    <t>g0891</t>
  </si>
  <si>
    <t>betaL-g0891_OXA-242</t>
  </si>
  <si>
    <t>g0892</t>
  </si>
  <si>
    <t>betaL-g0892_OXA-243</t>
  </si>
  <si>
    <t>g0893</t>
  </si>
  <si>
    <t>betaL-g0893_OXA-244</t>
  </si>
  <si>
    <t>g0894</t>
  </si>
  <si>
    <t>betaL-g0894_OXA-245</t>
  </si>
  <si>
    <t>g0895</t>
  </si>
  <si>
    <t>betaL-g0895_OXA-247</t>
  </si>
  <si>
    <t>g0896</t>
  </si>
  <si>
    <t>betaL-g0896_OXA-248</t>
  </si>
  <si>
    <t>g0897</t>
  </si>
  <si>
    <t>betaL-g0897_OXA-249</t>
  </si>
  <si>
    <t>g0899</t>
  </si>
  <si>
    <t>betaL-g0899_OXA-250</t>
  </si>
  <si>
    <t>g0900</t>
  </si>
  <si>
    <t>betaL-g0900_OXA-251</t>
  </si>
  <si>
    <t>g0901</t>
  </si>
  <si>
    <t>betaL-g0901_OXA-253</t>
  </si>
  <si>
    <t>g0902</t>
  </si>
  <si>
    <t>betaL-g0902_OXA-254</t>
  </si>
  <si>
    <t>g0903</t>
  </si>
  <si>
    <t>betaL-g0903_OXA-255</t>
  </si>
  <si>
    <t>g0904</t>
  </si>
  <si>
    <t>betaL-g0904_OXA-256</t>
  </si>
  <si>
    <t>g0905</t>
  </si>
  <si>
    <t>betaL-g0905_OXA-257</t>
  </si>
  <si>
    <t>g0906</t>
  </si>
  <si>
    <t>betaL-g0906_OXA-258</t>
  </si>
  <si>
    <t>g0928</t>
  </si>
  <si>
    <t>betaL-g0928_OXA-278</t>
  </si>
  <si>
    <t>g0962</t>
  </si>
  <si>
    <t>betaL-g0962_OXA-309</t>
  </si>
  <si>
    <t>g0964</t>
  </si>
  <si>
    <t>betaL-g0964_OXA-312</t>
  </si>
  <si>
    <t>g0965</t>
  </si>
  <si>
    <t>betaL-g0965_OXA-313</t>
  </si>
  <si>
    <t>g0966</t>
  </si>
  <si>
    <t>betaL-g0966_OXA-314</t>
  </si>
  <si>
    <t>g0967</t>
  </si>
  <si>
    <t>betaL-g0967_OXA-315</t>
  </si>
  <si>
    <t>g0968</t>
  </si>
  <si>
    <t>betaL-g0968_OXA-316</t>
  </si>
  <si>
    <t>g0969</t>
  </si>
  <si>
    <t>betaL-g0969_OXA-317</t>
  </si>
  <si>
    <t>g0971</t>
  </si>
  <si>
    <t>betaL-g0971_OXA-320</t>
  </si>
  <si>
    <t>g0972</t>
  </si>
  <si>
    <t>betaL-g0972_OXA-322</t>
  </si>
  <si>
    <t>g0973</t>
  </si>
  <si>
    <t>betaL-g0973_OXA-323</t>
  </si>
  <si>
    <t>g0974</t>
  </si>
  <si>
    <t>betaL-g0974_OXA-324</t>
  </si>
  <si>
    <t>g0975</t>
  </si>
  <si>
    <t>betaL-g0975_OXA-325</t>
  </si>
  <si>
    <t>g0976</t>
  </si>
  <si>
    <t>betaL-g0976_OXA-326</t>
  </si>
  <si>
    <t>g0977</t>
  </si>
  <si>
    <t>betaL-g0977_OXA-327</t>
  </si>
  <si>
    <t>g0978</t>
  </si>
  <si>
    <t>betaL-g0978_OXA-328</t>
  </si>
  <si>
    <t>g0979</t>
  </si>
  <si>
    <t>betaL-g0979_OXA-329</t>
  </si>
  <si>
    <t>g0981</t>
  </si>
  <si>
    <t>betaL-g0981_OXA-330</t>
  </si>
  <si>
    <t>g0982</t>
  </si>
  <si>
    <t>betaL-g0982_OXA-331</t>
  </si>
  <si>
    <t>g0983</t>
  </si>
  <si>
    <t>betaL-g0983_OXA-332</t>
  </si>
  <si>
    <t>g0984</t>
  </si>
  <si>
    <t>betaL-g0984_OXA-333</t>
  </si>
  <si>
    <t>g0985</t>
  </si>
  <si>
    <t>betaL-g0985_OXA-334</t>
  </si>
  <si>
    <t>g0986</t>
  </si>
  <si>
    <t>betaL-g0986_OXA-335</t>
  </si>
  <si>
    <t>g0989</t>
  </si>
  <si>
    <t>betaL-g0989_OXA-348</t>
  </si>
  <si>
    <t>g0990</t>
  </si>
  <si>
    <t>betaL-g0990_OXA-349</t>
  </si>
  <si>
    <t>g0992</t>
  </si>
  <si>
    <t>betaL-g0992_OXA-350</t>
  </si>
  <si>
    <t>g0993</t>
  </si>
  <si>
    <t>betaL-g0993_OXA-351</t>
  </si>
  <si>
    <t>g0994</t>
  </si>
  <si>
    <t>betaL-g0994_OXA-352</t>
  </si>
  <si>
    <t>g0995</t>
  </si>
  <si>
    <t>betaL-g0995_OXA-353</t>
  </si>
  <si>
    <t>g0996</t>
  </si>
  <si>
    <t>betaL-g0996_OXA-354</t>
  </si>
  <si>
    <t>g0997</t>
  </si>
  <si>
    <t>betaL-g0997_OXA-355</t>
  </si>
  <si>
    <t>g0998</t>
  </si>
  <si>
    <t>betaL-g0998_OXA-356</t>
  </si>
  <si>
    <t>g0999</t>
  </si>
  <si>
    <t>betaL-g0999_OXA-357</t>
  </si>
  <si>
    <t>g1000</t>
  </si>
  <si>
    <t>betaL-g1000_OXA-358</t>
  </si>
  <si>
    <t>g1001</t>
  </si>
  <si>
    <t>betaL-g1001_OXA-359</t>
  </si>
  <si>
    <t>g1003</t>
  </si>
  <si>
    <t>betaL-g1003_OXA-360</t>
  </si>
  <si>
    <t>g1004</t>
  </si>
  <si>
    <t>betaL-g1004_OXA-361</t>
  </si>
  <si>
    <t>g1005</t>
  </si>
  <si>
    <t>betaL-g1005_OXA-362</t>
  </si>
  <si>
    <t>g1006</t>
  </si>
  <si>
    <t>betaL-g1006_OXA-363</t>
  </si>
  <si>
    <t>g1007</t>
  </si>
  <si>
    <t>betaL-g1007_OXA-365</t>
  </si>
  <si>
    <t>g1009</t>
  </si>
  <si>
    <t>betaL-g1009_OXA-370</t>
  </si>
  <si>
    <t>g1010</t>
  </si>
  <si>
    <t>betaL-g1010_OXA-371</t>
  </si>
  <si>
    <t>g1011</t>
  </si>
  <si>
    <t>betaL-g1011_OXA-374</t>
  </si>
  <si>
    <t>g1013</t>
  </si>
  <si>
    <t>betaL-g1013_OXA-376</t>
  </si>
  <si>
    <t>g1014</t>
  </si>
  <si>
    <t>betaL-g1014_OXA-377</t>
  </si>
  <si>
    <t>g1016</t>
  </si>
  <si>
    <t>betaL-g1016_OXA-379</t>
  </si>
  <si>
    <t>g1018</t>
  </si>
  <si>
    <t>betaL-g1018_OXA-381</t>
  </si>
  <si>
    <t>g1019</t>
  </si>
  <si>
    <t>betaL-g1019_OXA-382</t>
  </si>
  <si>
    <t>g1024</t>
  </si>
  <si>
    <t>betaL-g1024_OXA-388</t>
  </si>
  <si>
    <t>g1025</t>
  </si>
  <si>
    <t>betaL-g1025_OXA-389</t>
  </si>
  <si>
    <t>g1086</t>
  </si>
  <si>
    <t>betaL-g1086_OXY-1-1</t>
  </si>
  <si>
    <t>g1087</t>
  </si>
  <si>
    <t>betaL-g1087_OXY-1-2</t>
  </si>
  <si>
    <t>g1088</t>
  </si>
  <si>
    <t>betaL-g1088_OXY-1-3</t>
  </si>
  <si>
    <t>g1089</t>
  </si>
  <si>
    <t>betaL-g1089_OXY-1-4</t>
  </si>
  <si>
    <t>g1091</t>
  </si>
  <si>
    <t>betaL-g1091_OXY-1-6</t>
  </si>
  <si>
    <t>g1093</t>
  </si>
  <si>
    <t>betaL-g1093_OXY-2-1</t>
  </si>
  <si>
    <t>g1095</t>
  </si>
  <si>
    <t>betaL-g1095_OXY-2-2</t>
  </si>
  <si>
    <t>g1096</t>
  </si>
  <si>
    <t>betaL-g1096_OXY-2-3</t>
  </si>
  <si>
    <t>g1099</t>
  </si>
  <si>
    <t>betaL-g1099_OXY-2-6</t>
  </si>
  <si>
    <t>g1100</t>
  </si>
  <si>
    <t>betaL-g1100_OXY-2-7</t>
  </si>
  <si>
    <t>g1101</t>
  </si>
  <si>
    <t>betaL-g1101_OXY-2-8</t>
  </si>
  <si>
    <t>g1102</t>
  </si>
  <si>
    <t>betaL-g1102_OXY-2-9</t>
  </si>
  <si>
    <t>g1103</t>
  </si>
  <si>
    <t>betaL-g1103_OXY-3-1</t>
  </si>
  <si>
    <t>g1104</t>
  </si>
  <si>
    <t>betaL-g1104_OXY-4-1</t>
  </si>
  <si>
    <t>g1105</t>
  </si>
  <si>
    <t>betaL-g1105_OXY-5-1</t>
  </si>
  <si>
    <t>g1106</t>
  </si>
  <si>
    <t>betaL-g1106_OXY-5-2</t>
  </si>
  <si>
    <t>g1107</t>
  </si>
  <si>
    <t>betaL-g1107_OXY-6-1</t>
  </si>
  <si>
    <t>g1108</t>
  </si>
  <si>
    <t>betaL-g1108_OXY-6-2</t>
  </si>
  <si>
    <t>g1109</t>
  </si>
  <si>
    <t>betaL-g1109_OXY-6-3</t>
  </si>
  <si>
    <t>g1110</t>
  </si>
  <si>
    <t>betaL-g1110_OXY-6-4</t>
  </si>
  <si>
    <t>g1118</t>
  </si>
  <si>
    <t>betaL-g1118_PER-2</t>
  </si>
  <si>
    <t>g1119</t>
  </si>
  <si>
    <t>betaL-g1119_PER-3</t>
  </si>
  <si>
    <t>g1120</t>
  </si>
  <si>
    <t>betaL-g1120_PER-4</t>
  </si>
  <si>
    <t>g1121</t>
  </si>
  <si>
    <t>betaL-g1121_PER-5</t>
  </si>
  <si>
    <t>g1122</t>
  </si>
  <si>
    <t>betaL-g1122_PER-6</t>
  </si>
  <si>
    <t>g1123</t>
  </si>
  <si>
    <t>betaL-g1123_PER-7</t>
  </si>
  <si>
    <t>g1124</t>
  </si>
  <si>
    <t>betaL-g1124_PLA-2a</t>
  </si>
  <si>
    <t>g1125</t>
  </si>
  <si>
    <t>betaL-g1125_PME-1</t>
  </si>
  <si>
    <t>g1126</t>
  </si>
  <si>
    <t>betaL-g1126_POM-1</t>
  </si>
  <si>
    <t>g1127</t>
  </si>
  <si>
    <t>betaL-g1127_RAHN-1</t>
  </si>
  <si>
    <t>g1128</t>
  </si>
  <si>
    <t>betaL-g1128_RAHN-2</t>
  </si>
  <si>
    <t>g1129</t>
  </si>
  <si>
    <t>betaL-g1129_ROB-1</t>
  </si>
  <si>
    <t>g1131</t>
  </si>
  <si>
    <t>betaL-g1131_SED-1</t>
  </si>
  <si>
    <t>g1132</t>
  </si>
  <si>
    <t>betaL-g1132_SFB-1</t>
  </si>
  <si>
    <t>g1133</t>
  </si>
  <si>
    <t>betaL-g1133_SFC-1</t>
  </si>
  <si>
    <t>g1134</t>
  </si>
  <si>
    <t>betaL-g1134_SFH-1</t>
  </si>
  <si>
    <t>g1135</t>
  </si>
  <si>
    <t>betaL-g1135_SFO-1</t>
  </si>
  <si>
    <t>g1136</t>
  </si>
  <si>
    <t>betaL-g1136_SHV-1</t>
  </si>
  <si>
    <t>g1217</t>
  </si>
  <si>
    <t>betaL-g1217_SHV-2</t>
  </si>
  <si>
    <t>g1228</t>
  </si>
  <si>
    <t>betaL-g1228_SHV-2A</t>
  </si>
  <si>
    <t>g1248</t>
  </si>
  <si>
    <t>betaL-g1248_SHV-5</t>
  </si>
  <si>
    <t>g1256</t>
  </si>
  <si>
    <t>betaL-g1256_SHV-6</t>
  </si>
  <si>
    <t>g1266</t>
  </si>
  <si>
    <t>betaL-g1266_SHV-7</t>
  </si>
  <si>
    <t>g1277</t>
  </si>
  <si>
    <t>betaL-g1277_SHV-8</t>
  </si>
  <si>
    <t>g1148</t>
  </si>
  <si>
    <t>betaL-g1148_SHV-11</t>
  </si>
  <si>
    <t>g1157</t>
  </si>
  <si>
    <t>betaL-g1157_SHV-12</t>
  </si>
  <si>
    <t>g1173</t>
  </si>
  <si>
    <t>betaL-g1173_SHV-14</t>
  </si>
  <si>
    <t>g1213</t>
  </si>
  <si>
    <t>betaL-g1213_SHV-18</t>
  </si>
  <si>
    <t>g1222</t>
  </si>
  <si>
    <t>betaL-g1222_SHV-24</t>
  </si>
  <si>
    <t>g1223</t>
  </si>
  <si>
    <t>betaL-g1223_SHV-25</t>
  </si>
  <si>
    <t>g1224</t>
  </si>
  <si>
    <t>betaL-g1224_SHV-26</t>
  </si>
  <si>
    <t>g1225</t>
  </si>
  <si>
    <t>betaL-g1225_SHV-27</t>
  </si>
  <si>
    <t>g1226</t>
  </si>
  <si>
    <t>betaL-g1226_SHV-28</t>
  </si>
  <si>
    <t>g1227</t>
  </si>
  <si>
    <t>betaL-g1227_SHV-29</t>
  </si>
  <si>
    <t>g1230</t>
  </si>
  <si>
    <t>betaL-g1230_SHV-30</t>
  </si>
  <si>
    <t>g1231</t>
  </si>
  <si>
    <t>betaL-g1231_SHV-31</t>
  </si>
  <si>
    <t>g1232</t>
  </si>
  <si>
    <t>betaL-g1232_SHV-32</t>
  </si>
  <si>
    <t>g1233</t>
  </si>
  <si>
    <t>betaL-g1233_SHV-33</t>
  </si>
  <si>
    <t>g1234</t>
  </si>
  <si>
    <t>betaL-g1234_SHV-34</t>
  </si>
  <si>
    <t>g1235</t>
  </si>
  <si>
    <t>betaL-g1235_SHV-35</t>
  </si>
  <si>
    <t>g1236</t>
  </si>
  <si>
    <t>betaL-g1236_SHV-36</t>
  </si>
  <si>
    <t>g1237</t>
  </si>
  <si>
    <t>betaL-g1237_SHV-37</t>
  </si>
  <si>
    <t>g1238</t>
  </si>
  <si>
    <t>betaL-g1238_SHV-38</t>
  </si>
  <si>
    <t>g1241</t>
  </si>
  <si>
    <t>betaL-g1241_SHV-41</t>
  </si>
  <si>
    <t>g1242</t>
  </si>
  <si>
    <t>betaL-g1242_SHV-42</t>
  </si>
  <si>
    <t>g1243</t>
  </si>
  <si>
    <t>betaL-g1243_SHV-44</t>
  </si>
  <si>
    <t>g1244</t>
  </si>
  <si>
    <t>betaL-g1244_SHV-45</t>
  </si>
  <si>
    <t>g1245</t>
  </si>
  <si>
    <t>betaL-g1245_SHV-46</t>
  </si>
  <si>
    <t>g1246</t>
  </si>
  <si>
    <t>betaL-g1246_SHV-48</t>
  </si>
  <si>
    <t>g1247</t>
  </si>
  <si>
    <t>betaL-g1247_SHV-49</t>
  </si>
  <si>
    <t>g1249</t>
  </si>
  <si>
    <t>betaL-g1249_SHV-50</t>
  </si>
  <si>
    <t>g1250</t>
  </si>
  <si>
    <t>betaL-g1250_SHV-51</t>
  </si>
  <si>
    <t>g1251</t>
  </si>
  <si>
    <t>betaL-g1251_SHV-52</t>
  </si>
  <si>
    <t>g1252</t>
  </si>
  <si>
    <t>betaL-g1252_SHV-55</t>
  </si>
  <si>
    <t>g1253</t>
  </si>
  <si>
    <t>betaL-g1253_SHV-56</t>
  </si>
  <si>
    <t>g1254</t>
  </si>
  <si>
    <t>betaL-g1254_SHV-57</t>
  </si>
  <si>
    <t>g1255</t>
  </si>
  <si>
    <t>betaL-g1255_SHV-59</t>
  </si>
  <si>
    <t>g1257</t>
  </si>
  <si>
    <t>betaL-g1257_SHV-60</t>
  </si>
  <si>
    <t>g1258</t>
  </si>
  <si>
    <t>betaL-g1258_SHV-61</t>
  </si>
  <si>
    <t>g1259</t>
  </si>
  <si>
    <t>betaL-g1259_SHV-62</t>
  </si>
  <si>
    <t>g1260</t>
  </si>
  <si>
    <t>betaL-g1260_SHV-63</t>
  </si>
  <si>
    <t>g1261</t>
  </si>
  <si>
    <t>betaL-g1261_SHV-64</t>
  </si>
  <si>
    <t>g1262</t>
  </si>
  <si>
    <t>betaL-g1262_SHV-65</t>
  </si>
  <si>
    <t>g1263</t>
  </si>
  <si>
    <t>betaL-g1263_SHV-66</t>
  </si>
  <si>
    <t>g1264</t>
  </si>
  <si>
    <t>betaL-g1264_SHV-67</t>
  </si>
  <si>
    <t>g1265</t>
  </si>
  <si>
    <t>betaL-g1265_SHV-69</t>
  </si>
  <si>
    <t>g1267</t>
  </si>
  <si>
    <t>betaL-g1267_SHV-70</t>
  </si>
  <si>
    <t>g1268</t>
  </si>
  <si>
    <t>betaL-g1268_SHV-71</t>
  </si>
  <si>
    <t>g1269</t>
  </si>
  <si>
    <t>betaL-g1269_SHV-72</t>
  </si>
  <si>
    <t>g1270</t>
  </si>
  <si>
    <t>betaL-g1270_SHV-73</t>
  </si>
  <si>
    <t>g1271</t>
  </si>
  <si>
    <t>betaL-g1271_SHV-74</t>
  </si>
  <si>
    <t>g1272</t>
  </si>
  <si>
    <t>betaL-g1272_SHV-75</t>
  </si>
  <si>
    <t>g1273</t>
  </si>
  <si>
    <t>betaL-g1273_SHV-76</t>
  </si>
  <si>
    <t>g1274</t>
  </si>
  <si>
    <t>betaL-g1274_SHV-77</t>
  </si>
  <si>
    <t>g1275</t>
  </si>
  <si>
    <t>betaL-g1275_SHV-78</t>
  </si>
  <si>
    <t>g1276</t>
  </si>
  <si>
    <t>betaL-g1276_SHV-79</t>
  </si>
  <si>
    <t>g1278</t>
  </si>
  <si>
    <t>betaL-g1278_SHV-80</t>
  </si>
  <si>
    <t>g1279</t>
  </si>
  <si>
    <t>betaL-g1279_SHV-81</t>
  </si>
  <si>
    <t>g1280</t>
  </si>
  <si>
    <t>betaL-g1280_SHV-82</t>
  </si>
  <si>
    <t>g1281</t>
  </si>
  <si>
    <t>betaL-g1281_SHV-85</t>
  </si>
  <si>
    <t>g1282</t>
  </si>
  <si>
    <t>betaL-g1282_SHV-86</t>
  </si>
  <si>
    <t>g1283</t>
  </si>
  <si>
    <t>betaL-g1283_SHV-89</t>
  </si>
  <si>
    <t>g1287</t>
  </si>
  <si>
    <t>betaL-g1287_SHV-92</t>
  </si>
  <si>
    <t>g1288</t>
  </si>
  <si>
    <t>betaL-g1288_SHV-93</t>
  </si>
  <si>
    <t>g1289</t>
  </si>
  <si>
    <t>betaL-g1289_SHV-94</t>
  </si>
  <si>
    <t>g1290</t>
  </si>
  <si>
    <t>betaL-g1290_SHV-95</t>
  </si>
  <si>
    <t>g1291</t>
  </si>
  <si>
    <t>betaL-g1291_SHV-96</t>
  </si>
  <si>
    <t>g1292</t>
  </si>
  <si>
    <t>betaL-g1292_SHV-97</t>
  </si>
  <si>
    <t>g1293</t>
  </si>
  <si>
    <t>betaL-g1293_SHV-98</t>
  </si>
  <si>
    <t>g1294</t>
  </si>
  <si>
    <t>betaL-g1294_SHV-99</t>
  </si>
  <si>
    <t>g1138</t>
  </si>
  <si>
    <t>betaL-g1138_SHV-100</t>
  </si>
  <si>
    <t>g1139</t>
  </si>
  <si>
    <t>betaL-g1139_SHV-101</t>
  </si>
  <si>
    <t>g1140</t>
  </si>
  <si>
    <t>betaL-g1140_SHV-102</t>
  </si>
  <si>
    <t>g1141</t>
  </si>
  <si>
    <t>betaL-g1141_SHV-103</t>
  </si>
  <si>
    <t>g1142</t>
  </si>
  <si>
    <t>betaL-g1142_SHV-104</t>
  </si>
  <si>
    <t>g1143</t>
  </si>
  <si>
    <t>betaL-g1143_SHV-105</t>
  </si>
  <si>
    <t>g1146</t>
  </si>
  <si>
    <t>betaL-g1146_SHV-108</t>
  </si>
  <si>
    <t>g1147</t>
  </si>
  <si>
    <t>betaL-g1147_SHV-109</t>
  </si>
  <si>
    <t>g1158</t>
  </si>
  <si>
    <t>betaL-g1158_SHV-120</t>
  </si>
  <si>
    <t>g1159</t>
  </si>
  <si>
    <t>betaL-g1159_SHV-121</t>
  </si>
  <si>
    <t>g1165</t>
  </si>
  <si>
    <t>betaL-g1165_SHV-128</t>
  </si>
  <si>
    <t>g1166</t>
  </si>
  <si>
    <t>betaL-g1166_SHV-129</t>
  </si>
  <si>
    <t>g1168</t>
  </si>
  <si>
    <t>betaL-g1168_SHV-133</t>
  </si>
  <si>
    <t>g1169</t>
  </si>
  <si>
    <t>betaL-g1169_SHV-134</t>
  </si>
  <si>
    <t>g1170</t>
  </si>
  <si>
    <t>betaL-g1170_SHV-135</t>
  </si>
  <si>
    <t>g1172</t>
  </si>
  <si>
    <t>betaL-g1172_SHV-137</t>
  </si>
  <si>
    <t>g1174</t>
  </si>
  <si>
    <t>betaL-g1174_SHV-140</t>
  </si>
  <si>
    <t>g1175</t>
  </si>
  <si>
    <t>betaL-g1175_SHV-141</t>
  </si>
  <si>
    <t>g1176</t>
  </si>
  <si>
    <t>betaL-g1176_SHV-142</t>
  </si>
  <si>
    <t>g1178</t>
  </si>
  <si>
    <t>betaL-g1178_SHV-144</t>
  </si>
  <si>
    <t>g1179</t>
  </si>
  <si>
    <t>betaL-g1179_SHV-145</t>
  </si>
  <si>
    <t>g1180</t>
  </si>
  <si>
    <t>betaL-g1180_SHV-147</t>
  </si>
  <si>
    <t>g1181</t>
  </si>
  <si>
    <t>betaL-g1181_SHV-148</t>
  </si>
  <si>
    <t>g1182</t>
  </si>
  <si>
    <t>betaL-g1182_SHV-149</t>
  </si>
  <si>
    <t>g1184</t>
  </si>
  <si>
    <t>betaL-g1184_SHV-150</t>
  </si>
  <si>
    <t>g1185</t>
  </si>
  <si>
    <t>betaL-g1185_SHV-151</t>
  </si>
  <si>
    <t>g1186</t>
  </si>
  <si>
    <t>betaL-g1186_SHV-152</t>
  </si>
  <si>
    <t>g1187</t>
  </si>
  <si>
    <t>betaL-g1187_SHV-153</t>
  </si>
  <si>
    <t>g1188</t>
  </si>
  <si>
    <t>betaL-g1188_SHV-154</t>
  </si>
  <si>
    <t>g1189</t>
  </si>
  <si>
    <t>betaL-g1189_SHV-155</t>
  </si>
  <si>
    <t>g1190</t>
  </si>
  <si>
    <t>betaL-g1190_SHV-156</t>
  </si>
  <si>
    <t>g1192</t>
  </si>
  <si>
    <t>betaL-g1192_SHV-158</t>
  </si>
  <si>
    <t>g1193</t>
  </si>
  <si>
    <t>betaL-g1193_SHV-159</t>
  </si>
  <si>
    <t>g1195</t>
  </si>
  <si>
    <t>betaL-g1195_SHV-160</t>
  </si>
  <si>
    <t>g1196</t>
  </si>
  <si>
    <t>betaL-g1196_SHV-161</t>
  </si>
  <si>
    <t>g1197</t>
  </si>
  <si>
    <t>betaL-g1197_SHV-162</t>
  </si>
  <si>
    <t>g1198</t>
  </si>
  <si>
    <t>betaL-g1198_SHV-163</t>
  </si>
  <si>
    <t>g1199</t>
  </si>
  <si>
    <t>betaL-g1199_SHV-164</t>
  </si>
  <si>
    <t>g1200</t>
  </si>
  <si>
    <t>betaL-g1200_SHV-165</t>
  </si>
  <si>
    <t>g1201</t>
  </si>
  <si>
    <t>betaL-g1201_SHV-167</t>
  </si>
  <si>
    <t>g1202</t>
  </si>
  <si>
    <t>betaL-g1202_SHV-168</t>
  </si>
  <si>
    <t>g1206</t>
  </si>
  <si>
    <t>betaL-g1206_SHV-172</t>
  </si>
  <si>
    <t>g1207</t>
  </si>
  <si>
    <t>betaL-g1207_SHV-173</t>
  </si>
  <si>
    <t>g1211</t>
  </si>
  <si>
    <t>betaL-g1211_SHV-178</t>
  </si>
  <si>
    <t>g1212</t>
  </si>
  <si>
    <t>betaL-g1212_SHV-179</t>
  </si>
  <si>
    <t>g1295</t>
  </si>
  <si>
    <t>betaL-g1295_SIM-1</t>
  </si>
  <si>
    <t>g1296</t>
  </si>
  <si>
    <t>betaL-g1296_SLB-1</t>
  </si>
  <si>
    <t>g1297</t>
  </si>
  <si>
    <t>betaL-g1297_SMB-1</t>
  </si>
  <si>
    <t>g1298</t>
  </si>
  <si>
    <t>betaL-g1298_SME-1</t>
  </si>
  <si>
    <t>g1299</t>
  </si>
  <si>
    <t>betaL-g1299_SME-2</t>
  </si>
  <si>
    <t>g1300</t>
  </si>
  <si>
    <t>betaL-g1300_SME-3</t>
  </si>
  <si>
    <t>g1301</t>
  </si>
  <si>
    <t>betaL-g1301_SME-4</t>
  </si>
  <si>
    <t>g1303</t>
  </si>
  <si>
    <t>betaL-g1303_SPU-1</t>
  </si>
  <si>
    <t>g1304</t>
  </si>
  <si>
    <t>betaL-g1304_SRT-1</t>
  </si>
  <si>
    <t>g1305</t>
  </si>
  <si>
    <t>betaL-g1305_SST-1</t>
  </si>
  <si>
    <t>g1306</t>
  </si>
  <si>
    <t>betaL-g1306_TEM-1</t>
  </si>
  <si>
    <t>g1409</t>
  </si>
  <si>
    <t>betaL-g1409_TEM-2</t>
  </si>
  <si>
    <t>g1427</t>
  </si>
  <si>
    <t>betaL-g1427_TEM-3</t>
  </si>
  <si>
    <t>g1438</t>
  </si>
  <si>
    <t>betaL-g1438_TEM-4</t>
  </si>
  <si>
    <t>g1459</t>
  </si>
  <si>
    <t>betaL-g1459_TEM-6</t>
  </si>
  <si>
    <t>g1478</t>
  </si>
  <si>
    <t>betaL-g1478_TEM-8</t>
  </si>
  <si>
    <t>g1396</t>
  </si>
  <si>
    <t>betaL-g1396_TEM-187</t>
  </si>
  <si>
    <t>g1307</t>
  </si>
  <si>
    <t>betaL-g1307_TEM-10</t>
  </si>
  <si>
    <t>g1317</t>
  </si>
  <si>
    <t>betaL-g1317_TEM-11</t>
  </si>
  <si>
    <t>g1327</t>
  </si>
  <si>
    <t>betaL-g1327_TEM-12</t>
  </si>
  <si>
    <t>g1358</t>
  </si>
  <si>
    <t>betaL-g1358_TEM-15</t>
  </si>
  <si>
    <t>g1369</t>
  </si>
  <si>
    <t>betaL-g1369_TEM-16</t>
  </si>
  <si>
    <t>g1380</t>
  </si>
  <si>
    <t>betaL-g1380_TEM-17</t>
  </si>
  <si>
    <t>g1410</t>
  </si>
  <si>
    <t>betaL-g1410_TEM-20</t>
  </si>
  <si>
    <t>g1417</t>
  </si>
  <si>
    <t>betaL-g1417_TEM-21</t>
  </si>
  <si>
    <t>g1420</t>
  </si>
  <si>
    <t>betaL-g1420_TEM-22</t>
  </si>
  <si>
    <t>g1421</t>
  </si>
  <si>
    <t>betaL-g1421_TEM-24</t>
  </si>
  <si>
    <t>g1425</t>
  </si>
  <si>
    <t>betaL-g1425_TEM-28</t>
  </si>
  <si>
    <t>g1426</t>
  </si>
  <si>
    <t>betaL-g1426_TEM-29</t>
  </si>
  <si>
    <t>g1428</t>
  </si>
  <si>
    <t>betaL-g1428_TEM-30</t>
  </si>
  <si>
    <t>g1431</t>
  </si>
  <si>
    <t>betaL-g1431_TEM-33</t>
  </si>
  <si>
    <t>g1432</t>
  </si>
  <si>
    <t>betaL-g1432_TEM-34</t>
  </si>
  <si>
    <t>g1440</t>
  </si>
  <si>
    <t>betaL-g1440_TEM-42</t>
  </si>
  <si>
    <t>g1441</t>
  </si>
  <si>
    <t>betaL-g1441_TEM-43</t>
  </si>
  <si>
    <t>g1443</t>
  </si>
  <si>
    <t>betaL-g1443_TEM-45</t>
  </si>
  <si>
    <t>g1445</t>
  </si>
  <si>
    <t>betaL-g1445_TEM-47</t>
  </si>
  <si>
    <t>g1446</t>
  </si>
  <si>
    <t>betaL-g1446_TEM-48</t>
  </si>
  <si>
    <t>g1447</t>
  </si>
  <si>
    <t>betaL-g1447_TEM-49</t>
  </si>
  <si>
    <t>g1451</t>
  </si>
  <si>
    <t>betaL-g1451_TEM-52</t>
  </si>
  <si>
    <t>g1452</t>
  </si>
  <si>
    <t>betaL-g1452_TEM-53</t>
  </si>
  <si>
    <t>g1453</t>
  </si>
  <si>
    <t>betaL-g1453_TEM-54</t>
  </si>
  <si>
    <t>g1454</t>
  </si>
  <si>
    <t>betaL-g1454_TEM-55</t>
  </si>
  <si>
    <t>g1456</t>
  </si>
  <si>
    <t>betaL-g1456_TEM-57</t>
  </si>
  <si>
    <t>g1458</t>
  </si>
  <si>
    <t>betaL-g1458_TEM-59</t>
  </si>
  <si>
    <t>g1460</t>
  </si>
  <si>
    <t>betaL-g1460_TEM-60</t>
  </si>
  <si>
    <t>g1462</t>
  </si>
  <si>
    <t>betaL-g1462_TEM-63</t>
  </si>
  <si>
    <t>g1465</t>
  </si>
  <si>
    <t>betaL-g1465_TEM-67</t>
  </si>
  <si>
    <t>g1466</t>
  </si>
  <si>
    <t>betaL-g1466_TEM-68</t>
  </si>
  <si>
    <t>g1468</t>
  </si>
  <si>
    <t>betaL-g1468_TEM-70</t>
  </si>
  <si>
    <t>g1469</t>
  </si>
  <si>
    <t>betaL-g1469_TEM-71</t>
  </si>
  <si>
    <t>g1470</t>
  </si>
  <si>
    <t>betaL-g1470_TEM-72</t>
  </si>
  <si>
    <t>g1474</t>
  </si>
  <si>
    <t>betaL-g1474_TEM-76</t>
  </si>
  <si>
    <t>g1475</t>
  </si>
  <si>
    <t>betaL-g1475_TEM-77</t>
  </si>
  <si>
    <t>g1476</t>
  </si>
  <si>
    <t>betaL-g1476_TEM-78</t>
  </si>
  <si>
    <t>g1477</t>
  </si>
  <si>
    <t>betaL-g1477_TEM-79</t>
  </si>
  <si>
    <t>g1479</t>
  </si>
  <si>
    <t>betaL-g1479_TEM-80</t>
  </si>
  <si>
    <t>g1480</t>
  </si>
  <si>
    <t>betaL-g1480_TEM-81</t>
  </si>
  <si>
    <t>g1481</t>
  </si>
  <si>
    <t>betaL-g1481_TEM-82</t>
  </si>
  <si>
    <t>g1482</t>
  </si>
  <si>
    <t>betaL-g1482_TEM-83</t>
  </si>
  <si>
    <t>g1483</t>
  </si>
  <si>
    <t>betaL-g1483_TEM-84</t>
  </si>
  <si>
    <t>g1484</t>
  </si>
  <si>
    <t>betaL-g1484_TEM-85</t>
  </si>
  <si>
    <t>g1485</t>
  </si>
  <si>
    <t>betaL-g1485_TEM-86</t>
  </si>
  <si>
    <t>g1486</t>
  </si>
  <si>
    <t>betaL-g1486_TEM-87</t>
  </si>
  <si>
    <t>g1487</t>
  </si>
  <si>
    <t>betaL-g1487_TEM-88</t>
  </si>
  <si>
    <t>g1488</t>
  </si>
  <si>
    <t>betaL-g1488_TEM-89</t>
  </si>
  <si>
    <t>g1490</t>
  </si>
  <si>
    <t>betaL-g1490_TEM-90</t>
  </si>
  <si>
    <t>g1491</t>
  </si>
  <si>
    <t>betaL-g1491_TEM-91</t>
  </si>
  <si>
    <t>g1492</t>
  </si>
  <si>
    <t>betaL-g1492_TEM-92</t>
  </si>
  <si>
    <t>g1493</t>
  </si>
  <si>
    <t>betaL-g1493_TEM-93</t>
  </si>
  <si>
    <t>g1494</t>
  </si>
  <si>
    <t>betaL-g1494_TEM-94</t>
  </si>
  <si>
    <t>g1495</t>
  </si>
  <si>
    <t>betaL-g1495_TEM-95</t>
  </si>
  <si>
    <t>g1496</t>
  </si>
  <si>
    <t>betaL-g1496_TEM-96</t>
  </si>
  <si>
    <t>g1497</t>
  </si>
  <si>
    <t>betaL-g1497_TEM-97</t>
  </si>
  <si>
    <t>g1498</t>
  </si>
  <si>
    <t>betaL-g1498_TEM-98</t>
  </si>
  <si>
    <t>g1499</t>
  </si>
  <si>
    <t>betaL-g1499_TEM-99</t>
  </si>
  <si>
    <t>g1308</t>
  </si>
  <si>
    <t>betaL-g1308_TEM-101</t>
  </si>
  <si>
    <t>g1311</t>
  </si>
  <si>
    <t>betaL-g1311_TEM-104</t>
  </si>
  <si>
    <t>g1312</t>
  </si>
  <si>
    <t>betaL-g1312_TEM-105</t>
  </si>
  <si>
    <t>g1313</t>
  </si>
  <si>
    <t>betaL-g1313_TEM-106</t>
  </si>
  <si>
    <t>g1314</t>
  </si>
  <si>
    <t>betaL-g1314_TEM-107</t>
  </si>
  <si>
    <t>g1315</t>
  </si>
  <si>
    <t>betaL-g1315_TEM-108</t>
  </si>
  <si>
    <t>g1316</t>
  </si>
  <si>
    <t>betaL-g1316_TEM-109</t>
  </si>
  <si>
    <t>g1318</t>
  </si>
  <si>
    <t>betaL-g1318_TEM-110</t>
  </si>
  <si>
    <t>g1319</t>
  </si>
  <si>
    <t>betaL-g1319_TEM-111</t>
  </si>
  <si>
    <t>g1320</t>
  </si>
  <si>
    <t>betaL-g1320_TEM-112</t>
  </si>
  <si>
    <t>g1321</t>
  </si>
  <si>
    <t>betaL-g1321_TEM-113</t>
  </si>
  <si>
    <t>g1322</t>
  </si>
  <si>
    <t>betaL-g1322_TEM-114</t>
  </si>
  <si>
    <t>g1323</t>
  </si>
  <si>
    <t>betaL-g1323_TEM-115</t>
  </si>
  <si>
    <t>g1324</t>
  </si>
  <si>
    <t>betaL-g1324_TEM-116</t>
  </si>
  <si>
    <t>g1325</t>
  </si>
  <si>
    <t>betaL-g1325_TEM-117</t>
  </si>
  <si>
    <t>g1328</t>
  </si>
  <si>
    <t>betaL-g1328_TEM-120</t>
  </si>
  <si>
    <t>g1329</t>
  </si>
  <si>
    <t>betaL-g1329_TEM-121</t>
  </si>
  <si>
    <t>g1330</t>
  </si>
  <si>
    <t>betaL-g1330_TEM-122</t>
  </si>
  <si>
    <t>g1331</t>
  </si>
  <si>
    <t>betaL-g1331_TEM-123</t>
  </si>
  <si>
    <t>g1332</t>
  </si>
  <si>
    <t>betaL-g1332_TEM-124</t>
  </si>
  <si>
    <t>g1334</t>
  </si>
  <si>
    <t>betaL-g1334_TEM-126</t>
  </si>
  <si>
    <t>g1335</t>
  </si>
  <si>
    <t>betaL-g1335_TEM-127</t>
  </si>
  <si>
    <t>g1336</t>
  </si>
  <si>
    <t>betaL-g1336_TEM-128</t>
  </si>
  <si>
    <t>g1337</t>
  </si>
  <si>
    <t>betaL-g1337_TEM-129</t>
  </si>
  <si>
    <t>g1339</t>
  </si>
  <si>
    <t>betaL-g1339_TEM-130</t>
  </si>
  <si>
    <t>g1340</t>
  </si>
  <si>
    <t>betaL-g1340_TEM-131</t>
  </si>
  <si>
    <t>g1341</t>
  </si>
  <si>
    <t>betaL-g1341_TEM-132</t>
  </si>
  <si>
    <t>g1342</t>
  </si>
  <si>
    <t>betaL-g1342_TEM-133</t>
  </si>
  <si>
    <t>g1343</t>
  </si>
  <si>
    <t>betaL-g1343_TEM-134</t>
  </si>
  <si>
    <t>g1345</t>
  </si>
  <si>
    <t>betaL-g1345_TEM-136</t>
  </si>
  <si>
    <t>g1346</t>
  </si>
  <si>
    <t>betaL-g1346_TEM-137</t>
  </si>
  <si>
    <t>g1347</t>
  </si>
  <si>
    <t>betaL-g1347_TEM-138</t>
  </si>
  <si>
    <t>g1348</t>
  </si>
  <si>
    <t>betaL-g1348_TEM-139</t>
  </si>
  <si>
    <t>g1349</t>
  </si>
  <si>
    <t>betaL-g1349_TEM-141</t>
  </si>
  <si>
    <t>g1350</t>
  </si>
  <si>
    <t>betaL-g1350_TEM-142</t>
  </si>
  <si>
    <t>g1351</t>
  </si>
  <si>
    <t>betaL-g1351_TEM-143</t>
  </si>
  <si>
    <t>g1352</t>
  </si>
  <si>
    <t>betaL-g1352_TEM-144</t>
  </si>
  <si>
    <t>g1353</t>
  </si>
  <si>
    <t>betaL-g1353_TEM-145</t>
  </si>
  <si>
    <t>g1354</t>
  </si>
  <si>
    <t>betaL-g1354_TEM-146</t>
  </si>
  <si>
    <t>g1355</t>
  </si>
  <si>
    <t>betaL-g1355_TEM-147</t>
  </si>
  <si>
    <t>g1356</t>
  </si>
  <si>
    <t>betaL-g1356_TEM-148</t>
  </si>
  <si>
    <t>g1357</t>
  </si>
  <si>
    <t>betaL-g1357_TEM-149</t>
  </si>
  <si>
    <t>g1359</t>
  </si>
  <si>
    <t>betaL-g1359_TEM-150</t>
  </si>
  <si>
    <t>g1360</t>
  </si>
  <si>
    <t>betaL-g1360_TEM-151</t>
  </si>
  <si>
    <t>g1361</t>
  </si>
  <si>
    <t>betaL-g1361_TEM-152</t>
  </si>
  <si>
    <t>g1362</t>
  </si>
  <si>
    <t>betaL-g1362_TEM-153</t>
  </si>
  <si>
    <t>g1363</t>
  </si>
  <si>
    <t>betaL-g1363_TEM-154</t>
  </si>
  <si>
    <t>g1364</t>
  </si>
  <si>
    <t>betaL-g1364_TEM-155</t>
  </si>
  <si>
    <t>g1365</t>
  </si>
  <si>
    <t>betaL-g1365_TEM-156</t>
  </si>
  <si>
    <t>g1366</t>
  </si>
  <si>
    <t>betaL-g1366_TEM-157</t>
  </si>
  <si>
    <t>g1367</t>
  </si>
  <si>
    <t>betaL-g1367_TEM-158</t>
  </si>
  <si>
    <t>g1368</t>
  </si>
  <si>
    <t>betaL-g1368_TEM-159</t>
  </si>
  <si>
    <t>g1370</t>
  </si>
  <si>
    <t>betaL-g1370_TEM-160</t>
  </si>
  <si>
    <t>g1372</t>
  </si>
  <si>
    <t>betaL-g1372_TEM-162</t>
  </si>
  <si>
    <t>g1373</t>
  </si>
  <si>
    <t>betaL-g1373_TEM-163</t>
  </si>
  <si>
    <t>g1374</t>
  </si>
  <si>
    <t>betaL-g1374_TEM-164</t>
  </si>
  <si>
    <t>g1376</t>
  </si>
  <si>
    <t>betaL-g1376_TEM-166</t>
  </si>
  <si>
    <t>g1378</t>
  </si>
  <si>
    <t>betaL-g1378_TEM-168</t>
  </si>
  <si>
    <t>g1379</t>
  </si>
  <si>
    <t>betaL-g1379_TEM-169</t>
  </si>
  <si>
    <t>g1382</t>
  </si>
  <si>
    <t>betaL-g1382_TEM-171</t>
  </si>
  <si>
    <t>g1386</t>
  </si>
  <si>
    <t>betaL-g1386_TEM-176</t>
  </si>
  <si>
    <t>g1387</t>
  </si>
  <si>
    <t>betaL-g1387_TEM-177</t>
  </si>
  <si>
    <t>g1388</t>
  </si>
  <si>
    <t>betaL-g1388_TEM-178</t>
  </si>
  <si>
    <t>g1392</t>
  </si>
  <si>
    <t>betaL-g1392_TEM-183</t>
  </si>
  <si>
    <t>g1393</t>
  </si>
  <si>
    <t>betaL-g1393_TEM-184</t>
  </si>
  <si>
    <t>g1394</t>
  </si>
  <si>
    <t>betaL-g1394_TEM-185</t>
  </si>
  <si>
    <t>g1395</t>
  </si>
  <si>
    <t>betaL-g1395_TEM-186</t>
  </si>
  <si>
    <t>g1397</t>
  </si>
  <si>
    <t>betaL-g1397_TEM-188</t>
  </si>
  <si>
    <t>g1398</t>
  </si>
  <si>
    <t>betaL-g1398_TEM-189</t>
  </si>
  <si>
    <t>g1400</t>
  </si>
  <si>
    <t>betaL-g1400_TEM-190</t>
  </si>
  <si>
    <t>g1401</t>
  </si>
  <si>
    <t>betaL-g1401_TEM-191</t>
  </si>
  <si>
    <t>g1402</t>
  </si>
  <si>
    <t>betaL-g1402_TEM-192</t>
  </si>
  <si>
    <t>g1403</t>
  </si>
  <si>
    <t>betaL-g1403_TEM-193</t>
  </si>
  <si>
    <t>g1404</t>
  </si>
  <si>
    <t>betaL-g1404_TEM-194</t>
  </si>
  <si>
    <t>g1405</t>
  </si>
  <si>
    <t>betaL-g1405_TEM-195</t>
  </si>
  <si>
    <t>g1406</t>
  </si>
  <si>
    <t>betaL-g1406_TEM-197</t>
  </si>
  <si>
    <t>g1407</t>
  </si>
  <si>
    <t>betaL-g1407_TEM-198</t>
  </si>
  <si>
    <t>g1408</t>
  </si>
  <si>
    <t>betaL-g1408_TEM-199</t>
  </si>
  <si>
    <t>g1411</t>
  </si>
  <si>
    <t>betaL-g1411_TEM-201</t>
  </si>
  <si>
    <t>g1412</t>
  </si>
  <si>
    <t>betaL-g1412_TEM-205</t>
  </si>
  <si>
    <t>g1413</t>
  </si>
  <si>
    <t>betaL-g1413_TEM-206</t>
  </si>
  <si>
    <t>g1414</t>
  </si>
  <si>
    <t>betaL-g1414_TEM-207</t>
  </si>
  <si>
    <t>g1415</t>
  </si>
  <si>
    <t>betaL-g1415_TEM-208</t>
  </si>
  <si>
    <t>g1416</t>
  </si>
  <si>
    <t>betaL-g1416_TEM-209</t>
  </si>
  <si>
    <t>g1418</t>
  </si>
  <si>
    <t>betaL-g1418_TEM-211</t>
  </si>
  <si>
    <t>g1419</t>
  </si>
  <si>
    <t>betaL-g1419_TEM-213</t>
  </si>
  <si>
    <t>g1500</t>
  </si>
  <si>
    <t>betaL-g1500_TER-1</t>
  </si>
  <si>
    <t>g1501</t>
  </si>
  <si>
    <t>betaL-g1501_TER-2</t>
  </si>
  <si>
    <t>g1502</t>
  </si>
  <si>
    <t>betaL-g1502_TLA-1</t>
  </si>
  <si>
    <t>g1503</t>
  </si>
  <si>
    <t>betaL-g1503_TMB-1</t>
  </si>
  <si>
    <t>g1504</t>
  </si>
  <si>
    <t>betaL-g1504_TMB-2</t>
  </si>
  <si>
    <t>g1505</t>
  </si>
  <si>
    <t>betaL-g1505_TRU-1</t>
  </si>
  <si>
    <t>g1506</t>
  </si>
  <si>
    <t>betaL-g1506_TUS-1</t>
  </si>
  <si>
    <t>g1507</t>
  </si>
  <si>
    <t>betaL-g1507_VEB-1</t>
  </si>
  <si>
    <t>g1508</t>
  </si>
  <si>
    <t>betaL-g1508_VEB-2</t>
  </si>
  <si>
    <t>g1509</t>
  </si>
  <si>
    <t>betaL-g1509_VEB-3</t>
  </si>
  <si>
    <t>g1510</t>
  </si>
  <si>
    <t>betaL-g1510_VEB-4</t>
  </si>
  <si>
    <t>g1511</t>
  </si>
  <si>
    <t>betaL-g1511_VEB-5</t>
  </si>
  <si>
    <t>g1513</t>
  </si>
  <si>
    <t>betaL-g1513_VEB-7</t>
  </si>
  <si>
    <t>g1514</t>
  </si>
  <si>
    <t>betaL-g1514_VEB-8</t>
  </si>
  <si>
    <t>g1515</t>
  </si>
  <si>
    <t>betaL-g1515_VHH-1</t>
  </si>
  <si>
    <t>g1516</t>
  </si>
  <si>
    <t>betaL-g1516_VHW-1</t>
  </si>
  <si>
    <t>g1517</t>
  </si>
  <si>
    <t>betaL-g1517_VIM-1</t>
  </si>
  <si>
    <t>g1528</t>
  </si>
  <si>
    <t>betaL-g1528_VIM-2</t>
  </si>
  <si>
    <t>g1536</t>
  </si>
  <si>
    <t>betaL-g1536_VIM-3</t>
  </si>
  <si>
    <t>g1546</t>
  </si>
  <si>
    <t>betaL-g1546_VIM-4</t>
  </si>
  <si>
    <t>g1547</t>
  </si>
  <si>
    <t>betaL-g1547_VIM-5</t>
  </si>
  <si>
    <t>g1548</t>
  </si>
  <si>
    <t>betaL-g1548_VIM-6</t>
  </si>
  <si>
    <t>g1549</t>
  </si>
  <si>
    <t>betaL-g1549_VIM-7</t>
  </si>
  <si>
    <t>g1550</t>
  </si>
  <si>
    <t>betaL-g1550_VIM-8</t>
  </si>
  <si>
    <t>g1551</t>
  </si>
  <si>
    <t>betaL-g1551_VIM-9</t>
  </si>
  <si>
    <t>g1518</t>
  </si>
  <si>
    <t>betaL-g1518_VIM-10</t>
  </si>
  <si>
    <t>g1519</t>
  </si>
  <si>
    <t>betaL-g1519_VIM-11</t>
  </si>
  <si>
    <t>g1520</t>
  </si>
  <si>
    <t>betaL-g1520_VIM-12</t>
  </si>
  <si>
    <t>g1521</t>
  </si>
  <si>
    <t>betaL-g1521_VIM-13</t>
  </si>
  <si>
    <t>g1522</t>
  </si>
  <si>
    <t>betaL-g1522_VIM-14</t>
  </si>
  <si>
    <t>g1523</t>
  </si>
  <si>
    <t>betaL-g1523_VIM-15</t>
  </si>
  <si>
    <t>g1524</t>
  </si>
  <si>
    <t>betaL-g1524_VIM-16</t>
  </si>
  <si>
    <t>g1525</t>
  </si>
  <si>
    <t>betaL-g1525_VIM-17</t>
  </si>
  <si>
    <t>g1526</t>
  </si>
  <si>
    <t>betaL-g1526_VIM-18</t>
  </si>
  <si>
    <t>g1527</t>
  </si>
  <si>
    <t>betaL-g1527_VIM-19</t>
  </si>
  <si>
    <t>g1529</t>
  </si>
  <si>
    <t>betaL-g1529_VIM-23</t>
  </si>
  <si>
    <t>g1530</t>
  </si>
  <si>
    <t>betaL-g1530_VIM-24</t>
  </si>
  <si>
    <t>g1531</t>
  </si>
  <si>
    <t>betaL-g1531_VIM-25</t>
  </si>
  <si>
    <t>g1532</t>
  </si>
  <si>
    <t>betaL-g1532_VIM-26</t>
  </si>
  <si>
    <t>g1533</t>
  </si>
  <si>
    <t>betaL-g1533_VIM-27</t>
  </si>
  <si>
    <t>g1534</t>
  </si>
  <si>
    <t>betaL-g1534_VIM-28</t>
  </si>
  <si>
    <t>g1535</t>
  </si>
  <si>
    <t>betaL-g1535_VIM-29</t>
  </si>
  <si>
    <t>g1537</t>
  </si>
  <si>
    <t>betaL-g1537_VIM-30</t>
  </si>
  <si>
    <t>g1538</t>
  </si>
  <si>
    <t>betaL-g1538_VIM-31</t>
  </si>
  <si>
    <t>g1539</t>
  </si>
  <si>
    <t>betaL-g1539_VIM-32</t>
  </si>
  <si>
    <t>g1540</t>
  </si>
  <si>
    <t>betaL-g1540_VIM-33</t>
  </si>
  <si>
    <t>g1541</t>
  </si>
  <si>
    <t>betaL-g1541_VIM-34</t>
  </si>
  <si>
    <t>g1542</t>
  </si>
  <si>
    <t>betaL-g1542_VIM-35</t>
  </si>
  <si>
    <t>g1543</t>
  </si>
  <si>
    <t>betaL-g1543_VIM-36</t>
  </si>
  <si>
    <t>g1544</t>
  </si>
  <si>
    <t>betaL-g1544_VIM-37</t>
  </si>
  <si>
    <t>g1545</t>
  </si>
  <si>
    <t>betaL-g1545_VIM-38</t>
  </si>
  <si>
    <t>g1552</t>
  </si>
  <si>
    <t>betaL-g1552_ZEG-1</t>
  </si>
  <si>
    <t>g0239</t>
  </si>
  <si>
    <t>betaL-g0239_cfiA-1</t>
  </si>
  <si>
    <t>g0247</t>
  </si>
  <si>
    <t>betaL-g0247_cfiA-2</t>
  </si>
  <si>
    <t>g0248</t>
  </si>
  <si>
    <t>betaL-g0248_cfiA-3</t>
  </si>
  <si>
    <t>g0241</t>
  </si>
  <si>
    <t>betaL-g0241_cfiA-11</t>
  </si>
  <si>
    <t>g0246</t>
  </si>
  <si>
    <t>betaL-g0246_cfiA-16</t>
  </si>
  <si>
    <t>g0253</t>
  </si>
  <si>
    <t>betaL-g0253_cfiA-8</t>
  </si>
  <si>
    <t>g0254</t>
  </si>
  <si>
    <t>betaL-g0254_cfiA-9</t>
  </si>
  <si>
    <t>g0240</t>
  </si>
  <si>
    <t>betaL-g0240_cfiA-10</t>
  </si>
  <si>
    <t>g0242</t>
  </si>
  <si>
    <t>betaL-g0242_cfiA-12</t>
  </si>
  <si>
    <t>g0243</t>
  </si>
  <si>
    <t>betaL-g0243_cfiA-13</t>
  </si>
  <si>
    <t>g0244</t>
  </si>
  <si>
    <t>betaL-g0244_cfiA-14</t>
  </si>
  <si>
    <t>g0255</t>
  </si>
  <si>
    <t>betaL-g0255_cfxA</t>
  </si>
  <si>
    <t>g0256</t>
  </si>
  <si>
    <t>betaL-g0256_cfxA-3</t>
  </si>
  <si>
    <t>g0257</t>
  </si>
  <si>
    <t>betaL-g0257_cfxA-4</t>
  </si>
  <si>
    <t>g0258</t>
  </si>
  <si>
    <t>betaL-g0258_cfxA-5</t>
  </si>
  <si>
    <t>g0259</t>
  </si>
  <si>
    <t>betaL-g0259_cfxA-6</t>
  </si>
  <si>
    <t>g0355</t>
  </si>
  <si>
    <t>betaL-g0355_cphA-2</t>
  </si>
  <si>
    <t>g0356</t>
  </si>
  <si>
    <t>betaL-g0356_cphA-4</t>
  </si>
  <si>
    <t>g0357</t>
  </si>
  <si>
    <t>betaL-g0357_cphA-5</t>
  </si>
  <si>
    <t>g0358</t>
  </si>
  <si>
    <t>betaL-g0358_cphA-6</t>
  </si>
  <si>
    <t>g0359</t>
  </si>
  <si>
    <t>betaL-g0359_cphA-7</t>
  </si>
  <si>
    <t>g0360</t>
  </si>
  <si>
    <t>betaL-g0360_cphA-8</t>
  </si>
  <si>
    <t>g0569</t>
  </si>
  <si>
    <t>betaL-g0569_hugA</t>
  </si>
  <si>
    <t>g1116</t>
  </si>
  <si>
    <t>betaL-g1116_penA</t>
  </si>
  <si>
    <t>g1111</t>
  </si>
  <si>
    <t>betaL-g1111_P3</t>
  </si>
  <si>
    <t>g1114</t>
  </si>
  <si>
    <t>g1115</t>
  </si>
  <si>
    <t>g1112</t>
  </si>
  <si>
    <t>betaL-g1112_P4</t>
  </si>
  <si>
    <t>g1113</t>
  </si>
  <si>
    <t>betaL-g1113_P5</t>
  </si>
  <si>
    <t>g1894</t>
  </si>
  <si>
    <t>tetra-g1894_otrA</t>
  </si>
  <si>
    <t>g1895</t>
  </si>
  <si>
    <t>tetra-g1895_otrB</t>
  </si>
  <si>
    <t>g1896</t>
  </si>
  <si>
    <t>tetra-g1896_otrC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</si>
  <si>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</si>
  <si>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</si>
  <si>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</si>
  <si>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</si>
  <si>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</si>
  <si>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</si>
  <si>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</si>
  <si>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</si>
  <si>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</si>
  <si>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</si>
  <si>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</si>
  <si>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</si>
  <si>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</si>
  <si>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</si>
  <si>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</si>
  <si>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</si>
  <si>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</si>
  <si>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</si>
  <si>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</si>
  <si>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</si>
  <si>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</si>
  <si>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</si>
  <si>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</si>
  <si>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</si>
  <si>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</si>
  <si>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</si>
  <si>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</si>
  <si>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</si>
  <si>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</si>
  <si>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</si>
  <si>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</si>
  <si>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</si>
  <si>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</si>
  <si>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</si>
  <si>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</si>
  <si>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</si>
  <si>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</si>
  <si>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</si>
  <si>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g0006</t>
  </si>
  <si>
    <t>amino-g0006_aac3-Ia_a</t>
  </si>
  <si>
    <t>g0008</t>
  </si>
  <si>
    <t>amino-g0008_aac3-Ib</t>
  </si>
  <si>
    <t>g0010</t>
  </si>
  <si>
    <t>amino-g0010_aac3-Ic</t>
  </si>
  <si>
    <t>g0011</t>
  </si>
  <si>
    <t>amino-g0011_aac3-Id</t>
  </si>
  <si>
    <t>g0014</t>
  </si>
  <si>
    <t>amino-g0014_aac3-IIa</t>
  </si>
  <si>
    <t>g0015</t>
  </si>
  <si>
    <t>amino-g0015_aac3-IIb</t>
  </si>
  <si>
    <t>g0016</t>
  </si>
  <si>
    <t>amino-g0016_aac3-IIc</t>
  </si>
  <si>
    <t>g0005</t>
  </si>
  <si>
    <t>amino-g0005_aac3_pEK516</t>
  </si>
  <si>
    <t>g0017</t>
  </si>
  <si>
    <t>amino-g0017_aac3-IIIa</t>
  </si>
  <si>
    <t>g0018</t>
  </si>
  <si>
    <t>amino-g0018_aac3-IIIb</t>
  </si>
  <si>
    <t>g0019</t>
  </si>
  <si>
    <t>amino-g0019_aac3-IIIc</t>
  </si>
  <si>
    <t>g0020</t>
  </si>
  <si>
    <t>amino-g0020_aac3-IVa</t>
  </si>
  <si>
    <t>g0022</t>
  </si>
  <si>
    <t>amino-g0022_aac3-VIa_a</t>
  </si>
  <si>
    <t>g0024</t>
  </si>
  <si>
    <t>amino-g0024_aac3-VIa_c</t>
  </si>
  <si>
    <t>g0025</t>
  </si>
  <si>
    <t>amino-g0025_aac3-VIIa</t>
  </si>
  <si>
    <t>g0026</t>
  </si>
  <si>
    <t>amino-g0026_aac3-VIIIa</t>
  </si>
  <si>
    <t>g0021</t>
  </si>
  <si>
    <t>amino-g0021_aac3-IXa</t>
  </si>
  <si>
    <t>g0001</t>
  </si>
  <si>
    <t>amino-g0001_aac2-Ia</t>
  </si>
  <si>
    <t>g0165</t>
  </si>
  <si>
    <t>amino-g0165_putative_aac2</t>
  </si>
  <si>
    <t>g0036</t>
  </si>
  <si>
    <t>amino-g0036_aac6-Ia_a</t>
  </si>
  <si>
    <t>g0044</t>
  </si>
  <si>
    <t>amino-g0044_aac6-Ib_a</t>
  </si>
  <si>
    <t>g0047</t>
  </si>
  <si>
    <t>amino-g0047_aac6-Ib_c</t>
  </si>
  <si>
    <t>g0045</t>
  </si>
  <si>
    <t>amino-g0045_aac6-Ib_a</t>
  </si>
  <si>
    <t>g0057</t>
  </si>
  <si>
    <t>amino-g0057_aac6-Ic</t>
  </si>
  <si>
    <t>g0034</t>
  </si>
  <si>
    <t>amino-g0034_aac6-aph2</t>
  </si>
  <si>
    <t>g0059</t>
  </si>
  <si>
    <t>amino-g0059_aac6-If</t>
  </si>
  <si>
    <t>g0060</t>
  </si>
  <si>
    <t>amino-g0060_aac6-Ig</t>
  </si>
  <si>
    <t>g0061</t>
  </si>
  <si>
    <t>amino-g0061_aac6-Ih</t>
  </si>
  <si>
    <t>g0062</t>
  </si>
  <si>
    <t>amino-g0062_aac6-Ii</t>
  </si>
  <si>
    <t>g0068</t>
  </si>
  <si>
    <t>amino-g0068_aac6-Ij</t>
  </si>
  <si>
    <t>g0069</t>
  </si>
  <si>
    <t>amino-g0069_aac6-Ik</t>
  </si>
  <si>
    <t>g0071</t>
  </si>
  <si>
    <t>amino-g0071_aac6-Il</t>
  </si>
  <si>
    <t>g0073</t>
  </si>
  <si>
    <t>amino-g0073_aac6-Iq</t>
  </si>
  <si>
    <t>g0072</t>
  </si>
  <si>
    <t>amino-g0072_aac6-Im</t>
  </si>
  <si>
    <t>g0029</t>
  </si>
  <si>
    <t>amino-g0029_aac6-29b</t>
  </si>
  <si>
    <t>g0074</t>
  </si>
  <si>
    <t>amino-g0074_aac6-Ir</t>
  </si>
  <si>
    <t>g0075</t>
  </si>
  <si>
    <t>amino-g0075_aac6-Is</t>
  </si>
  <si>
    <t>g0076</t>
  </si>
  <si>
    <t>amino-g0076_aac6-Isa</t>
  </si>
  <si>
    <t>g0077</t>
  </si>
  <si>
    <t>amino-g0077_aac6-It</t>
  </si>
  <si>
    <t>g0078</t>
  </si>
  <si>
    <t>amino-g0078_aac6-Iu</t>
  </si>
  <si>
    <t>g0079</t>
  </si>
  <si>
    <t>amino-g0079_aac6-Iv</t>
  </si>
  <si>
    <t>g0080</t>
  </si>
  <si>
    <t>amino-g0080_aac6-Iw</t>
  </si>
  <si>
    <t>g0081</t>
  </si>
  <si>
    <t>amino-g0081_aac6-Ix</t>
  </si>
  <si>
    <t>g0082</t>
  </si>
  <si>
    <t>amino-g0082_aac6-Iy</t>
  </si>
  <si>
    <t>g0083</t>
  </si>
  <si>
    <t>amino-g0083_aac6-Iz</t>
  </si>
  <si>
    <t>g0039</t>
  </si>
  <si>
    <t>amino-g0039_aac6-Iaa</t>
  </si>
  <si>
    <t>g0040</t>
  </si>
  <si>
    <t>amino-g0040_aac6-Iad</t>
  </si>
  <si>
    <t>g0041</t>
  </si>
  <si>
    <t>amino-g0041_aac6-Iae</t>
  </si>
  <si>
    <t>g0042</t>
  </si>
  <si>
    <t>amino-g0042_aac6-Iaf</t>
  </si>
  <si>
    <t>g0043</t>
  </si>
  <si>
    <t>amino-g0043_aac6-Iai</t>
  </si>
  <si>
    <t>g0050</t>
  </si>
  <si>
    <t>amino-g0050_aac6-Ib3</t>
  </si>
  <si>
    <t>g0051</t>
  </si>
  <si>
    <t>amino-g0051_aac6-Ib4</t>
  </si>
  <si>
    <t>g0053</t>
  </si>
  <si>
    <t>amino-g0053_aac6-Ib8</t>
  </si>
  <si>
    <t>g0054</t>
  </si>
  <si>
    <t>amino-g0054_aac6-Ib9</t>
  </si>
  <si>
    <t>g0049</t>
  </si>
  <si>
    <t>amino-g0049_aac6-Ib11</t>
  </si>
  <si>
    <t>g0028</t>
  </si>
  <si>
    <t>amino-g0028_aac6-29a</t>
  </si>
  <si>
    <t>g0031</t>
  </si>
  <si>
    <t>amino-g0031_aac6-31</t>
  </si>
  <si>
    <t>g0032</t>
  </si>
  <si>
    <t>amino-g0032_aac6-32</t>
  </si>
  <si>
    <t>g0033</t>
  </si>
  <si>
    <t>amino-g0033_aac6-33</t>
  </si>
  <si>
    <t>g0035</t>
  </si>
  <si>
    <t>amino-g0035_aac6-I30</t>
  </si>
  <si>
    <t>g0066</t>
  </si>
  <si>
    <t>amino-g0066_aac6-Iid</t>
  </si>
  <si>
    <t>g0067</t>
  </si>
  <si>
    <t>amino-g0067_aac6-Iih</t>
  </si>
  <si>
    <t>g0056</t>
  </si>
  <si>
    <t>amino-g0056_aac6-Ib-Suzhou</t>
  </si>
  <si>
    <t>g0055</t>
  </si>
  <si>
    <t>amino-g0055_aac6-Ib-Hangzhou</t>
  </si>
  <si>
    <t>g0084</t>
  </si>
  <si>
    <t>amino-g0084_aac6-sk</t>
  </si>
  <si>
    <t>g0063</t>
  </si>
  <si>
    <t>amino-g0063_aac6-IIa</t>
  </si>
  <si>
    <t>g0064</t>
  </si>
  <si>
    <t>amino-g0064_aac6-IIb</t>
  </si>
  <si>
    <t>g0065</t>
  </si>
  <si>
    <t>amino-g0065_aac6-IIc</t>
  </si>
  <si>
    <t>g0171</t>
  </si>
  <si>
    <t>amino-g0171_aac6-Ib-cr</t>
  </si>
  <si>
    <t>g0119</t>
  </si>
  <si>
    <t>amino-g0119_ant3-II-aac6-IId</t>
  </si>
  <si>
    <t>g0030</t>
  </si>
  <si>
    <t>amino-g0030_aac6-30_aac6-Ib</t>
  </si>
  <si>
    <t>g0009</t>
  </si>
  <si>
    <t>amino-g0009_aac3-Ib_aac6-Ib</t>
  </si>
  <si>
    <t>g0127</t>
  </si>
  <si>
    <t>amino-g0127_ant6-Ia_c</t>
  </si>
  <si>
    <t>g0128</t>
  </si>
  <si>
    <t>amino-g0128_ant6-Ia_d</t>
  </si>
  <si>
    <t>g0124</t>
  </si>
  <si>
    <t>amino-g0124_ant6-Ia</t>
  </si>
  <si>
    <t>g0115</t>
  </si>
  <si>
    <t>amino-g0115_aadK</t>
  </si>
  <si>
    <t>g0086</t>
  </si>
  <si>
    <t>amino-g0086_aad6_b</t>
  </si>
  <si>
    <t>g0129</t>
  </si>
  <si>
    <t>amino-g0129_ant9-Ia_a</t>
  </si>
  <si>
    <t>g0130</t>
  </si>
  <si>
    <t>amino-g0130_ant9-Ia_b</t>
  </si>
  <si>
    <t>g0121</t>
  </si>
  <si>
    <t>amino-g0121_ant4-Ia_b</t>
  </si>
  <si>
    <t>g0122</t>
  </si>
  <si>
    <t>amino-g0122_ant4-IIa</t>
  </si>
  <si>
    <t>g0123</t>
  </si>
  <si>
    <t>amino-g0123_ant4-IIb</t>
  </si>
  <si>
    <t>g0116</t>
  </si>
  <si>
    <t>amino-g0116_ant2-Ia</t>
  </si>
  <si>
    <t>g0118</t>
  </si>
  <si>
    <t>amino-g0118_ant3-Ia</t>
  </si>
  <si>
    <t>g0117</t>
  </si>
  <si>
    <t>amino-g0117_ant3-1a</t>
  </si>
  <si>
    <t>g0097</t>
  </si>
  <si>
    <t>amino-g0097_aadA1b</t>
  </si>
  <si>
    <t>g0098</t>
  </si>
  <si>
    <t>amino-g0098_aadA2</t>
  </si>
  <si>
    <t>g0106</t>
  </si>
  <si>
    <t>amino-g0106_aadA3</t>
  </si>
  <si>
    <t>g0107</t>
  </si>
  <si>
    <t>amino-g0107_aadA4</t>
  </si>
  <si>
    <t>g0108</t>
  </si>
  <si>
    <t>amino-g0108_aadA5</t>
  </si>
  <si>
    <t>g0109</t>
  </si>
  <si>
    <t>amino-g0109_aadA6</t>
  </si>
  <si>
    <t>g0112</t>
  </si>
  <si>
    <t>amino-g0112_aadA7</t>
  </si>
  <si>
    <t>g0113</t>
  </si>
  <si>
    <t>amino-g0113_aadA8</t>
  </si>
  <si>
    <t>g0114</t>
  </si>
  <si>
    <t>amino-g0114_aadA9</t>
  </si>
  <si>
    <t>g0088</t>
  </si>
  <si>
    <t>amino-g0088_aadA10</t>
  </si>
  <si>
    <t>g0089</t>
  </si>
  <si>
    <t>amino-g0089_aadA11_a</t>
  </si>
  <si>
    <t>g0090</t>
  </si>
  <si>
    <t>amino-g0090_aadA11_b</t>
  </si>
  <si>
    <t>g0091</t>
  </si>
  <si>
    <t>amino-g0091_aadA12</t>
  </si>
  <si>
    <t>g0092</t>
  </si>
  <si>
    <t>amino-g0092_aadA13</t>
  </si>
  <si>
    <t>g0094</t>
  </si>
  <si>
    <t>amino-g0094_aadA15</t>
  </si>
  <si>
    <t>g0095</t>
  </si>
  <si>
    <t>amino-g0095_aadA16</t>
  </si>
  <si>
    <t>g0096</t>
  </si>
  <si>
    <t>amino-g0096_aadA17</t>
  </si>
  <si>
    <t>g0099</t>
  </si>
  <si>
    <t>amino-g0099_aadA21</t>
  </si>
  <si>
    <t>g0101</t>
  </si>
  <si>
    <t>amino-g0101_aadA22_b</t>
  </si>
  <si>
    <t>g0102</t>
  </si>
  <si>
    <t>amino-g0102_aadA23</t>
  </si>
  <si>
    <t>g0103</t>
  </si>
  <si>
    <t>amino-g0103_aadA24</t>
  </si>
  <si>
    <t>g0104</t>
  </si>
  <si>
    <t>amino-g0104_aadA25</t>
  </si>
  <si>
    <t>g0110</t>
  </si>
  <si>
    <t>amino-g0110_aadA6_aadA10_a</t>
  </si>
  <si>
    <t>g0153</t>
  </si>
  <si>
    <t>amino-g0153_aph4-Ia</t>
  </si>
  <si>
    <t>g0154</t>
  </si>
  <si>
    <t>amino-g0154_aph4-Ib</t>
  </si>
  <si>
    <t>g0155</t>
  </si>
  <si>
    <t>amino-g0155_aph6-Ia</t>
  </si>
  <si>
    <t>g0156</t>
  </si>
  <si>
    <t>amino-g0156_aph6-Ib</t>
  </si>
  <si>
    <t>g0157</t>
  </si>
  <si>
    <t>amino-g0157_aph6-Ic</t>
  </si>
  <si>
    <t>g0158</t>
  </si>
  <si>
    <t>g0160</t>
  </si>
  <si>
    <t>amino-g0160_aph9-Ia</t>
  </si>
  <si>
    <t>g0136</t>
  </si>
  <si>
    <t>amino-g0136_aph3-Ia</t>
  </si>
  <si>
    <t>g0138</t>
  </si>
  <si>
    <t>amino-g0138_aph3-Ib</t>
  </si>
  <si>
    <t>g0140</t>
  </si>
  <si>
    <t>amino-g0140_aph3-Ic</t>
  </si>
  <si>
    <t>g0142</t>
  </si>
  <si>
    <t>amino-g0142_aph3-IIa</t>
  </si>
  <si>
    <t>g0145</t>
  </si>
  <si>
    <t>amino-g0145_aph3-IIIa</t>
  </si>
  <si>
    <t>g0146</t>
  </si>
  <si>
    <t>amino-g0146_aph3-IVa</t>
  </si>
  <si>
    <t>g0147</t>
  </si>
  <si>
    <t>amino-g0147_aph3-Va</t>
  </si>
  <si>
    <t>g0148</t>
  </si>
  <si>
    <t>amino-g0148_aph3-Vb</t>
  </si>
  <si>
    <t>g0149</t>
  </si>
  <si>
    <t>amino-g0149_aph3-Vc</t>
  </si>
  <si>
    <t>g0150</t>
  </si>
  <si>
    <t>amino-g0150_aph3-VIa</t>
  </si>
  <si>
    <t>g0152</t>
  </si>
  <si>
    <t>amino-g0152_aph3-VIIa</t>
  </si>
  <si>
    <t>g0133</t>
  </si>
  <si>
    <t>amino-g0133_aph2-IIa</t>
  </si>
  <si>
    <t>g0134</t>
  </si>
  <si>
    <t>amino-g0134_aph2-IIIa</t>
  </si>
  <si>
    <t>g0135</t>
  </si>
  <si>
    <t>amino-g0135_aph2-IVa</t>
  </si>
  <si>
    <t>g0132</t>
  </si>
  <si>
    <t>amino-g0132_aph2-Ie</t>
  </si>
  <si>
    <t>g0137</t>
  </si>
  <si>
    <t>amino-g0137_aph3-Ia</t>
  </si>
  <si>
    <t>g0139</t>
  </si>
  <si>
    <t>g0141</t>
  </si>
  <si>
    <t>amino-g0141_aph3-Ic</t>
  </si>
  <si>
    <t>g0162</t>
  </si>
  <si>
    <t>amino-g0162_armA</t>
  </si>
  <si>
    <t>g0168</t>
  </si>
  <si>
    <t>amino-g0168_rmtC</t>
  </si>
  <si>
    <t>g0166</t>
  </si>
  <si>
    <t>amino-g0166_rmtA</t>
  </si>
  <si>
    <t>g0169</t>
  </si>
  <si>
    <t>amino-g0169_rmtD</t>
  </si>
  <si>
    <t>g0170</t>
  </si>
  <si>
    <t>amino-g0170_rmtD2</t>
  </si>
  <si>
    <t>g0164</t>
  </si>
  <si>
    <t>amino-g0164_npmA</t>
  </si>
  <si>
    <t>g0163</t>
  </si>
  <si>
    <t>amino-g0163_grm</t>
  </si>
  <si>
    <t>g1592</t>
  </si>
  <si>
    <t>fosfo-g1592_fosA</t>
  </si>
  <si>
    <t>g1593</t>
  </si>
  <si>
    <t>fosfo-g1593_fosA_v2</t>
  </si>
  <si>
    <t>g1594</t>
  </si>
  <si>
    <t>fosfo-g1594_fosA_v3</t>
  </si>
  <si>
    <t>g1595</t>
  </si>
  <si>
    <t>fosfo-g1595_fosA_v4</t>
  </si>
  <si>
    <t>g1596</t>
  </si>
  <si>
    <t>fosfo-g1596_fosA_v5</t>
  </si>
  <si>
    <t>g1597</t>
  </si>
  <si>
    <t>fosfo-g1597_fosA2</t>
  </si>
  <si>
    <t>g1598</t>
  </si>
  <si>
    <t>fosfo-g1598_fosA3</t>
  </si>
  <si>
    <t>g1599</t>
  </si>
  <si>
    <t>fosfo-g1599_fosB</t>
  </si>
  <si>
    <t>g1601</t>
  </si>
  <si>
    <t>fosfo-g1601_fosC</t>
  </si>
  <si>
    <t>g1602</t>
  </si>
  <si>
    <t>fosfo-g1602_fosC_v2</t>
  </si>
  <si>
    <t>g1603</t>
  </si>
  <si>
    <t>fosfo-g1603_fosX</t>
  </si>
  <si>
    <t>g1590</t>
  </si>
  <si>
    <t>fosfo-g1590_fomA</t>
  </si>
  <si>
    <t>g1591</t>
  </si>
  <si>
    <t>fosfo-g1591_fomB</t>
  </si>
  <si>
    <t>g1606</t>
  </si>
  <si>
    <t>fosfo-g1606_ptsI</t>
  </si>
  <si>
    <t>g1553</t>
  </si>
  <si>
    <t>chlor-g1553_cat</t>
  </si>
  <si>
    <t>g1554</t>
  </si>
  <si>
    <t>chlor-g1554_catA1</t>
  </si>
  <si>
    <t>g1562</t>
  </si>
  <si>
    <t>chlor-g1562_catA2</t>
  </si>
  <si>
    <t>g1563</t>
  </si>
  <si>
    <t>chlor-g1563_catA3</t>
  </si>
  <si>
    <t>g1564</t>
  </si>
  <si>
    <t>chlor-g1564_catA4</t>
  </si>
  <si>
    <t>g1566</t>
  </si>
  <si>
    <t>chlor-g1566_catA6</t>
  </si>
  <si>
    <t>g1567</t>
  </si>
  <si>
    <t>chlor-g1567_catA7</t>
  </si>
  <si>
    <t>g1568</t>
  </si>
  <si>
    <t>chlor-g1568_catA8</t>
  </si>
  <si>
    <t>g1569</t>
  </si>
  <si>
    <t>chlor-g1569_catA9</t>
  </si>
  <si>
    <t>g1555</t>
  </si>
  <si>
    <t>chlor-g1555_catA10</t>
  </si>
  <si>
    <t>g1556</t>
  </si>
  <si>
    <t>chlor-g1556_catA11</t>
  </si>
  <si>
    <t>g1557</t>
  </si>
  <si>
    <t>chlor-g1557_catA12</t>
  </si>
  <si>
    <t>g1558</t>
  </si>
  <si>
    <t>chlor-g1558_catA13</t>
  </si>
  <si>
    <t>g1559</t>
  </si>
  <si>
    <t>chlor-g1559_catA14</t>
  </si>
  <si>
    <t>g1560</t>
  </si>
  <si>
    <t>chlor-g1560_catA15</t>
  </si>
  <si>
    <t>g1561</t>
  </si>
  <si>
    <t>chlor-g1561_catA16</t>
  </si>
  <si>
    <t>g1570</t>
  </si>
  <si>
    <t>chlor-g1570_catB1</t>
  </si>
  <si>
    <t>g1572</t>
  </si>
  <si>
    <t>chlor-g1572_catB2</t>
  </si>
  <si>
    <t>g1573</t>
  </si>
  <si>
    <t>chlor-g1573_catB3</t>
  </si>
  <si>
    <t>g1574</t>
  </si>
  <si>
    <t>chlor-g1574_catB7</t>
  </si>
  <si>
    <t>g1575</t>
  </si>
  <si>
    <t>chlor-g1575_catB9</t>
  </si>
  <si>
    <t>g1571</t>
  </si>
  <si>
    <t>chlor-g1571_catB10</t>
  </si>
  <si>
    <t>g1579</t>
  </si>
  <si>
    <t>chlor-g1579_cmlB</t>
  </si>
  <si>
    <t>g1576</t>
  </si>
  <si>
    <t>chlor-g1576_cml</t>
  </si>
  <si>
    <t>g1585</t>
  </si>
  <si>
    <t>chlor-g1585_floR</t>
  </si>
  <si>
    <t>g1584</t>
  </si>
  <si>
    <t>chlor-g1584_fexA</t>
  </si>
  <si>
    <t>g1577</t>
  </si>
  <si>
    <t>chlor-g1577_cml_E5</t>
  </si>
  <si>
    <t>g1580</t>
  </si>
  <si>
    <t>chlor-g1580_cmlV</t>
  </si>
  <si>
    <t>g1582</t>
  </si>
  <si>
    <t>chlor-g1582_cmrA</t>
  </si>
  <si>
    <t>g1583</t>
  </si>
  <si>
    <t>chlor-g1583_cmx</t>
  </si>
  <si>
    <t>g1586</t>
  </si>
  <si>
    <t>chlor-g1586_pexA</t>
  </si>
  <si>
    <t>g1587</t>
  </si>
  <si>
    <t>chlor-g1587_cfr</t>
  </si>
  <si>
    <t>g1578</t>
  </si>
  <si>
    <t>chlor-g1578_cmlA1</t>
  </si>
  <si>
    <t>g1581</t>
  </si>
  <si>
    <t>chlor-g1581_cmr</t>
  </si>
  <si>
    <t>g1763</t>
  </si>
  <si>
    <t>quino-g1763_gyrA_ecol</t>
  </si>
  <si>
    <t>g1765</t>
  </si>
  <si>
    <t>quino-g1765_gyrB_ecol</t>
  </si>
  <si>
    <t>g1809</t>
  </si>
  <si>
    <t>quino-g1809_parC_ecol</t>
  </si>
  <si>
    <t>g1811</t>
  </si>
  <si>
    <t>quino-g1811_parE_ecol</t>
  </si>
  <si>
    <t>g1764</t>
  </si>
  <si>
    <t>quino-g1764_gyrA_kpne</t>
  </si>
  <si>
    <t>g1766</t>
  </si>
  <si>
    <t>quino-g1766_gyrB_kpne</t>
  </si>
  <si>
    <t>g1810</t>
  </si>
  <si>
    <t>quino-g1810_parC_kpne</t>
  </si>
  <si>
    <t>g1812</t>
  </si>
  <si>
    <t>quino-g1812_parE_kpne</t>
  </si>
  <si>
    <t>g1767</t>
  </si>
  <si>
    <t>quino-g1767_oqxA1</t>
  </si>
  <si>
    <t>g1770</t>
  </si>
  <si>
    <t>quino-g1770_oqxA2</t>
  </si>
  <si>
    <t>g1771</t>
  </si>
  <si>
    <t>quino-g1771_oqxA3</t>
  </si>
  <si>
    <t>g1772</t>
  </si>
  <si>
    <t>quino-g1772_oqxA4</t>
  </si>
  <si>
    <t>g1773</t>
  </si>
  <si>
    <t>quino-g1773_oqxA5</t>
  </si>
  <si>
    <t>g1774</t>
  </si>
  <si>
    <t>quino-g1774_oqxA6</t>
  </si>
  <si>
    <t>g1775</t>
  </si>
  <si>
    <t>quino-g1775_oqxA7</t>
  </si>
  <si>
    <t>g1776</t>
  </si>
  <si>
    <t>quino-g1776_oqxA8</t>
  </si>
  <si>
    <t>g1777</t>
  </si>
  <si>
    <t>quino-g1777_oqxA9</t>
  </si>
  <si>
    <t>g1768</t>
  </si>
  <si>
    <t>quino-g1768_oqxA10</t>
  </si>
  <si>
    <t>g1769</t>
  </si>
  <si>
    <t>quino-g1769_oqxA11</t>
  </si>
  <si>
    <t>g1788</t>
  </si>
  <si>
    <t>quino-g1788_oqxB2</t>
  </si>
  <si>
    <t>g1799</t>
  </si>
  <si>
    <t>quino-g1799_oqxB3</t>
  </si>
  <si>
    <t>g1803</t>
  </si>
  <si>
    <t>quino-g1803_oqxB4</t>
  </si>
  <si>
    <t>g1804</t>
  </si>
  <si>
    <t>quino-g1804_oqxB5</t>
  </si>
  <si>
    <t>g1805</t>
  </si>
  <si>
    <t>quino-g1805_oqxB6</t>
  </si>
  <si>
    <t>g1806</t>
  </si>
  <si>
    <t>quino-g1806_oqxB7</t>
  </si>
  <si>
    <t>g1807</t>
  </si>
  <si>
    <t>quino-g1807_oqxB8</t>
  </si>
  <si>
    <t>g1808</t>
  </si>
  <si>
    <t>quino-g1808_oqxB9</t>
  </si>
  <si>
    <t>g1778</t>
  </si>
  <si>
    <t>quino-g1778_oqxB10</t>
  </si>
  <si>
    <t>g1779</t>
  </si>
  <si>
    <t>quino-g1779_oqxB11</t>
  </si>
  <si>
    <t>g1780</t>
  </si>
  <si>
    <t>quino-g1780_oqxB12</t>
  </si>
  <si>
    <t>g1781</t>
  </si>
  <si>
    <t>quino-g1781_oqxB13</t>
  </si>
  <si>
    <t>g1782</t>
  </si>
  <si>
    <t>quino-g1782_oqxB14</t>
  </si>
  <si>
    <t>g1783</t>
  </si>
  <si>
    <t>quino-g1783_oqxB15</t>
  </si>
  <si>
    <t>g1784</t>
  </si>
  <si>
    <t>quino-g1784_oqxB16</t>
  </si>
  <si>
    <t>g1785</t>
  </si>
  <si>
    <t>quino-g1785_oqxB17</t>
  </si>
  <si>
    <t>g1786</t>
  </si>
  <si>
    <t>quino-g1786_oqxB18</t>
  </si>
  <si>
    <t>g1787</t>
  </si>
  <si>
    <t>quino-g1787_oqxB19</t>
  </si>
  <si>
    <t>g1789</t>
  </si>
  <si>
    <t>quino-g1789_oqxB20</t>
  </si>
  <si>
    <t>g1790</t>
  </si>
  <si>
    <t>quino-g1790_oqxB21</t>
  </si>
  <si>
    <t>g1791</t>
  </si>
  <si>
    <t>quino-g1791_oqxB22</t>
  </si>
  <si>
    <t>g1792</t>
  </si>
  <si>
    <t>quino-g1792_oqxB23</t>
  </si>
  <si>
    <t>g1793</t>
  </si>
  <si>
    <t>quino-g1793_oqxB24</t>
  </si>
  <si>
    <t>g1794</t>
  </si>
  <si>
    <t>quino-g1794_oqxB25</t>
  </si>
  <si>
    <t>g1795</t>
  </si>
  <si>
    <t>quino-g1795_oqxB26</t>
  </si>
  <si>
    <t>g1796</t>
  </si>
  <si>
    <t>quino-g1796_oqxB27</t>
  </si>
  <si>
    <t>g1797</t>
  </si>
  <si>
    <t>quino-g1797_oqxB28</t>
  </si>
  <si>
    <t>g1798</t>
  </si>
  <si>
    <t>quino-g1798_oqxB29</t>
  </si>
  <si>
    <t>g1800</t>
  </si>
  <si>
    <t>quino-g1800_oqxB30</t>
  </si>
  <si>
    <t>g1801</t>
  </si>
  <si>
    <t>quino-g1801_oqxB31</t>
  </si>
  <si>
    <t>g1802</t>
  </si>
  <si>
    <t>quino-g1802_oqxB32</t>
  </si>
  <si>
    <t>g1814</t>
  </si>
  <si>
    <t>quino-g1814_qepA2</t>
  </si>
  <si>
    <t>g1815</t>
  </si>
  <si>
    <t>quino-g1815_qnrA1</t>
  </si>
  <si>
    <t>g1816</t>
  </si>
  <si>
    <t>quino-g1816_qnrA2</t>
  </si>
  <si>
    <t>g1817</t>
  </si>
  <si>
    <t>quino-g1817_qnrA3</t>
  </si>
  <si>
    <t>g1818</t>
  </si>
  <si>
    <t>quino-g1818_qnrA4</t>
  </si>
  <si>
    <t>g1819</t>
  </si>
  <si>
    <t>quino-g1819_qnrA5</t>
  </si>
  <si>
    <t>g1820</t>
  </si>
  <si>
    <t>quino-g1820_qnrA6</t>
  </si>
  <si>
    <t>g1821</t>
  </si>
  <si>
    <t>quino-g1821_qnrA7</t>
  </si>
  <si>
    <t>g1822</t>
  </si>
  <si>
    <t>quino-g1822_qnrB1</t>
  </si>
  <si>
    <t>g1823</t>
  </si>
  <si>
    <t>quino-g1823_qnrB10</t>
  </si>
  <si>
    <t>g1824</t>
  </si>
  <si>
    <t>quino-g1824_qnrB11</t>
  </si>
  <si>
    <t>g1825</t>
  </si>
  <si>
    <t>quino-g1825_qnrB12</t>
  </si>
  <si>
    <t>g1827</t>
  </si>
  <si>
    <t>quino-g1827_qnrB14</t>
  </si>
  <si>
    <t>g1828</t>
  </si>
  <si>
    <t>quino-g1828_qnrB15</t>
  </si>
  <si>
    <t>g1829</t>
  </si>
  <si>
    <t>quino-g1829_qnrB17</t>
  </si>
  <si>
    <t>g1830</t>
  </si>
  <si>
    <t>quino-g1830_qnrB18</t>
  </si>
  <si>
    <t>g1831</t>
  </si>
  <si>
    <t>quino-g1831_qnrB19</t>
  </si>
  <si>
    <t>g1832</t>
  </si>
  <si>
    <t>quino-g1832_qnrB2</t>
  </si>
  <si>
    <t>g1833</t>
  </si>
  <si>
    <t>quino-g1833_qnrB20</t>
  </si>
  <si>
    <t>g1834</t>
  </si>
  <si>
    <t>quino-g1834_qnrB21</t>
  </si>
  <si>
    <t>g1835</t>
  </si>
  <si>
    <t>quino-g1835_qnrB22</t>
  </si>
  <si>
    <t>g1836</t>
  </si>
  <si>
    <t>quino-g1836_qnrB23</t>
  </si>
  <si>
    <t>g1837</t>
  </si>
  <si>
    <t>quino-g1837_qnrB24</t>
  </si>
  <si>
    <t>g1838</t>
  </si>
  <si>
    <t>quino-g1838_qnrB25</t>
  </si>
  <si>
    <t>g1839</t>
  </si>
  <si>
    <t>quino-g1839_qnrB27</t>
  </si>
  <si>
    <t>g1840</t>
  </si>
  <si>
    <t>quino-g1840_qnrB28</t>
  </si>
  <si>
    <t>g1841</t>
  </si>
  <si>
    <t>quino-g1841_qnrB29</t>
  </si>
  <si>
    <t>g1842</t>
  </si>
  <si>
    <t>quino-g1842_qnrB3</t>
  </si>
  <si>
    <t>g1843</t>
  </si>
  <si>
    <t>quino-g1843_qnrB30</t>
  </si>
  <si>
    <t>g1844</t>
  </si>
  <si>
    <t>quino-g1844_qnrB31</t>
  </si>
  <si>
    <t>g1845</t>
  </si>
  <si>
    <t>quino-g1845_qnrB32</t>
  </si>
  <si>
    <t>g1846</t>
  </si>
  <si>
    <t>quino-g1846_qnrB33</t>
  </si>
  <si>
    <t>g1847</t>
  </si>
  <si>
    <t>quino-g1847_qnrB34</t>
  </si>
  <si>
    <t>g1848</t>
  </si>
  <si>
    <t>quino-g1848_qnrB35</t>
  </si>
  <si>
    <t>g1849</t>
  </si>
  <si>
    <t>quino-g1849_qnrB36</t>
  </si>
  <si>
    <t>g1850</t>
  </si>
  <si>
    <t>quino-g1850_qnrB37</t>
  </si>
  <si>
    <t>g1851</t>
  </si>
  <si>
    <t>quino-g1851_qnrB38</t>
  </si>
  <si>
    <t>g1852</t>
  </si>
  <si>
    <t>quino-g1852_qnrB4</t>
  </si>
  <si>
    <t>g1853</t>
  </si>
  <si>
    <t>quino-g1853_qnrB42</t>
  </si>
  <si>
    <t>g1854</t>
  </si>
  <si>
    <t>quino-g1854_qnrB48</t>
  </si>
  <si>
    <t>g1855</t>
  </si>
  <si>
    <t>quino-g1855_qnrB49</t>
  </si>
  <si>
    <t>g1856</t>
  </si>
  <si>
    <t>quino-g1856_qnrB5</t>
  </si>
  <si>
    <t>g1857</t>
  </si>
  <si>
    <t>quino-g1857_qnrB50</t>
  </si>
  <si>
    <t>g1858</t>
  </si>
  <si>
    <t>quino-g1858_qnrB51</t>
  </si>
  <si>
    <t>g1859</t>
  </si>
  <si>
    <t>quino-g1859_qnrB52</t>
  </si>
  <si>
    <t>g1860</t>
  </si>
  <si>
    <t>quino-g1860_qnrB53</t>
  </si>
  <si>
    <t>g1861</t>
  </si>
  <si>
    <t>quino-g1861_qnrB56</t>
  </si>
  <si>
    <t>g1862</t>
  </si>
  <si>
    <t>quino-g1862_qnrB57</t>
  </si>
  <si>
    <t>g1863</t>
  </si>
  <si>
    <t>quino-g1863_qnrB58</t>
  </si>
  <si>
    <t>g1864</t>
  </si>
  <si>
    <t>quino-g1864_qnrB59</t>
  </si>
  <si>
    <t>g1865</t>
  </si>
  <si>
    <t>quino-g1865_qnrB6</t>
  </si>
  <si>
    <t>g1866</t>
  </si>
  <si>
    <t>quino-g1866_qnrB62</t>
  </si>
  <si>
    <t>g1867</t>
  </si>
  <si>
    <t>quino-g1867_qnrB7</t>
  </si>
  <si>
    <t>g1868</t>
  </si>
  <si>
    <t>quino-g1868_qnrB8</t>
  </si>
  <si>
    <t>g1869</t>
  </si>
  <si>
    <t>quino-g1869_qnrB9</t>
  </si>
  <si>
    <t>g1870</t>
  </si>
  <si>
    <t>quino-g1870_qnrC</t>
  </si>
  <si>
    <t>g1871</t>
  </si>
  <si>
    <t>quino-g1871_qnrD</t>
  </si>
  <si>
    <t>g1872</t>
  </si>
  <si>
    <t>quino-g1872_qnrS1</t>
  </si>
  <si>
    <t>g1873</t>
  </si>
  <si>
    <t>quino-g1873_qnrS2</t>
  </si>
  <si>
    <t>g1874</t>
  </si>
  <si>
    <t>quino-g1874_qnrS3</t>
  </si>
  <si>
    <t>g1875</t>
  </si>
  <si>
    <t>quino-g1875_qnrS4</t>
  </si>
  <si>
    <t>g1876</t>
  </si>
  <si>
    <t>quino-g1876_qnrS5</t>
  </si>
  <si>
    <t>g1877</t>
  </si>
  <si>
    <t>quino-g1877_qnrS6</t>
  </si>
  <si>
    <t>g1878</t>
  </si>
  <si>
    <t>quino-g1878_qnrS7</t>
  </si>
  <si>
    <t>g1879</t>
  </si>
  <si>
    <t>quino-g1879_qnrS8</t>
  </si>
  <si>
    <t>g1890</t>
  </si>
  <si>
    <t>sulph-g1890_sul1</t>
  </si>
  <si>
    <t>g1891</t>
  </si>
  <si>
    <t>sulph-g1891_sul1_v2</t>
  </si>
  <si>
    <t>g1892</t>
  </si>
  <si>
    <t>sulph-g1892_sul2</t>
  </si>
  <si>
    <t>g1893</t>
  </si>
  <si>
    <t>sulph-g1893_sul3</t>
  </si>
  <si>
    <t>g1936</t>
  </si>
  <si>
    <t>trime-g1936_dfr2d</t>
  </si>
  <si>
    <t>g1937</t>
  </si>
  <si>
    <t>trime-g1937_dfrA1</t>
  </si>
  <si>
    <t>g1938</t>
  </si>
  <si>
    <t>trime-g1938_dfrA10</t>
  </si>
  <si>
    <t>g1939</t>
  </si>
  <si>
    <t>trime-g1939_dfrA12</t>
  </si>
  <si>
    <t>g1940</t>
  </si>
  <si>
    <t>trime-g1940_dfrA13</t>
  </si>
  <si>
    <t>g1941</t>
  </si>
  <si>
    <t>trime-g1941_dfrA14</t>
  </si>
  <si>
    <t>g1942</t>
  </si>
  <si>
    <t>trime-g1942_dfrA15</t>
  </si>
  <si>
    <t>g1943</t>
  </si>
  <si>
    <t>trime-g1943_dfrA16</t>
  </si>
  <si>
    <t>g1944</t>
  </si>
  <si>
    <t>trime-g1944_dfrA17</t>
  </si>
  <si>
    <t>g1945</t>
  </si>
  <si>
    <t>trime-g1945_dfrA18</t>
  </si>
  <si>
    <t>g1946</t>
  </si>
  <si>
    <t>trime-g1946_dfrA20</t>
  </si>
  <si>
    <t>g1947</t>
  </si>
  <si>
    <t>trime-g1947_dfrA21</t>
  </si>
  <si>
    <t>g1948</t>
  </si>
  <si>
    <t>trime-g1948_dfrA22</t>
  </si>
  <si>
    <t>g1949</t>
  </si>
  <si>
    <t>trime-g1949_dfrA23</t>
  </si>
  <si>
    <t>g1950</t>
  </si>
  <si>
    <t>trime-g1950_dfrA24</t>
  </si>
  <si>
    <t>g1951</t>
  </si>
  <si>
    <t>trime-g1951_dfrA25</t>
  </si>
  <si>
    <t>g1952</t>
  </si>
  <si>
    <t>trime-g1952_dfrA26</t>
  </si>
  <si>
    <t>g1953</t>
  </si>
  <si>
    <t>trime-g1953_dfrA27</t>
  </si>
  <si>
    <t>g1954</t>
  </si>
  <si>
    <t>trime-g1954_dfrA28</t>
  </si>
  <si>
    <t>g1956</t>
  </si>
  <si>
    <t>trime-g1956_dfrA3</t>
  </si>
  <si>
    <t>g1957</t>
  </si>
  <si>
    <t>trime-g1957_dfrA30</t>
  </si>
  <si>
    <t>g1958</t>
  </si>
  <si>
    <t>trime-g1958_dfrA31</t>
  </si>
  <si>
    <t>g1959</t>
  </si>
  <si>
    <t>trime-g1959_dfrA32</t>
  </si>
  <si>
    <t>g1960</t>
  </si>
  <si>
    <t>trime-g1960_dfrA33</t>
  </si>
  <si>
    <t>g1961</t>
  </si>
  <si>
    <t>trime-g1961_dfrA5</t>
  </si>
  <si>
    <t>g1962</t>
  </si>
  <si>
    <t>trime-g1962_dfrA6</t>
  </si>
  <si>
    <t>g1963</t>
  </si>
  <si>
    <t>trime-g1963_dfrA7</t>
  </si>
  <si>
    <t>g1964</t>
  </si>
  <si>
    <t>trime-g1964_dfrA8</t>
  </si>
  <si>
    <t>g1965</t>
  </si>
  <si>
    <t>trime-g1965_dfrA9</t>
  </si>
  <si>
    <t>g1966</t>
  </si>
  <si>
    <t>trime-g1966_dfrB1</t>
  </si>
  <si>
    <t>g1967</t>
  </si>
  <si>
    <t>trime-g1967_dfrB2</t>
  </si>
  <si>
    <t>g1968</t>
  </si>
  <si>
    <t>trime-g1968_dfrB3</t>
  </si>
  <si>
    <t>g1969</t>
  </si>
  <si>
    <t>trime-g1969_dfrB4</t>
  </si>
  <si>
    <t>g1970</t>
  </si>
  <si>
    <t>trime-g1970_dfrB5</t>
  </si>
  <si>
    <t>g1971</t>
  </si>
  <si>
    <t>trime-g1971_dfrB6</t>
  </si>
  <si>
    <t>g1972</t>
  </si>
  <si>
    <t>trime-g1972_dfrB7</t>
  </si>
  <si>
    <t>g1973</t>
  </si>
  <si>
    <t>trime-g1973_dfrB8</t>
  </si>
  <si>
    <t>g1974</t>
  </si>
  <si>
    <t>trime-g1974_dfrC</t>
  </si>
  <si>
    <t>g1975</t>
  </si>
  <si>
    <t>trime-g1975_dfrD</t>
  </si>
  <si>
    <t>g1976</t>
  </si>
  <si>
    <t>trime-g1976_dfrG</t>
  </si>
  <si>
    <t>g1977</t>
  </si>
  <si>
    <t>trime-g1977_dfrK</t>
  </si>
  <si>
    <t>g1611</t>
  </si>
  <si>
    <t>fusid-g1611_fusA</t>
  </si>
  <si>
    <t>g1612</t>
  </si>
  <si>
    <t>fusid-g1612_fusB</t>
  </si>
  <si>
    <t>g1614</t>
  </si>
  <si>
    <t>glyco-g1614_VanA-A</t>
  </si>
  <si>
    <t>g1615</t>
  </si>
  <si>
    <t>glyco-g1615_VanA-Ao2</t>
  </si>
  <si>
    <t>g1616</t>
  </si>
  <si>
    <t>glyco-g1616_VanA-Pt</t>
  </si>
  <si>
    <t>g1618</t>
  </si>
  <si>
    <t>glyco-g1618_VanB-B</t>
  </si>
  <si>
    <t>g1619</t>
  </si>
  <si>
    <t>glyco-g1619_VanB-Sc</t>
  </si>
  <si>
    <t>g1620</t>
  </si>
  <si>
    <t>glyco-g1620_VanC</t>
  </si>
  <si>
    <t>g1621</t>
  </si>
  <si>
    <t>glyco-g1621_vanD</t>
  </si>
  <si>
    <t>g1623</t>
  </si>
  <si>
    <t>glyco-g1623_VanE</t>
  </si>
  <si>
    <t>g1624</t>
  </si>
  <si>
    <t>glyco-g1624_VanG-G</t>
  </si>
  <si>
    <t>g1625</t>
  </si>
  <si>
    <t>glyco-g1625_VanH-A</t>
  </si>
  <si>
    <t>g1626</t>
  </si>
  <si>
    <t>glyco-g1626_VanH-Ao1</t>
  </si>
  <si>
    <t>g1627</t>
  </si>
  <si>
    <t>glyco-g1627_VanH-Ao2</t>
  </si>
  <si>
    <t>g1628</t>
  </si>
  <si>
    <t>glyco-g1628_VanH-B</t>
  </si>
  <si>
    <t>g1629</t>
  </si>
  <si>
    <t>glyco-g1629_VanH-D</t>
  </si>
  <si>
    <t>g1630</t>
  </si>
  <si>
    <t>glyco-g1630_VanH-M</t>
  </si>
  <si>
    <t>g1631</t>
  </si>
  <si>
    <t>glyco-g1631_VanH-Pt</t>
  </si>
  <si>
    <t>g1632</t>
  </si>
  <si>
    <t>glyco-g1632_VanH-Pt2</t>
  </si>
  <si>
    <t>g1633</t>
  </si>
  <si>
    <t>glyco-g1633_VanH-Sc</t>
  </si>
  <si>
    <t>g1634</t>
  </si>
  <si>
    <t>glyco-g1634_VanL-L</t>
  </si>
  <si>
    <t>g1635</t>
  </si>
  <si>
    <t>glyco-g1635_VanM-M</t>
  </si>
  <si>
    <t>g1636</t>
  </si>
  <si>
    <t>glyco-g1636_VanR-A</t>
  </si>
  <si>
    <t>g1637</t>
  </si>
  <si>
    <t>glyco-g1637_VanR-B</t>
  </si>
  <si>
    <t>g1638</t>
  </si>
  <si>
    <t>glyco-g1638_VanR-C</t>
  </si>
  <si>
    <t>g1639</t>
  </si>
  <si>
    <t>glyco-g1639_VanR-D</t>
  </si>
  <si>
    <t>g1640</t>
  </si>
  <si>
    <t>glyco-g1640_VanR-G</t>
  </si>
  <si>
    <t>g1641</t>
  </si>
  <si>
    <t>glyco-g1641_VanR-L</t>
  </si>
  <si>
    <t>g1642</t>
  </si>
  <si>
    <t>glyco-g1642_VanR-M</t>
  </si>
  <si>
    <t>g1643</t>
  </si>
  <si>
    <t>glyco-g1643_VanR-Pt</t>
  </si>
  <si>
    <t>g1644</t>
  </si>
  <si>
    <t>glyco-g1644_VanR-Pt2</t>
  </si>
  <si>
    <t>g1645</t>
  </si>
  <si>
    <t>glyco-g1645_VanS-B</t>
  </si>
  <si>
    <t>g1646</t>
  </si>
  <si>
    <t>glyco-g1646_VanS-C</t>
  </si>
  <si>
    <t>g1647</t>
  </si>
  <si>
    <t>glyco-g1647_VanS-D</t>
  </si>
  <si>
    <t>g1648</t>
  </si>
  <si>
    <t>glyco-g1648_VanS-G</t>
  </si>
  <si>
    <t>g1649</t>
  </si>
  <si>
    <t>glyco-g1649_VanS-L</t>
  </si>
  <si>
    <t>g1650</t>
  </si>
  <si>
    <t>glyco-g1650_VanS-M</t>
  </si>
  <si>
    <t>g1651</t>
  </si>
  <si>
    <t>glyco-g1651_VanS-Pt</t>
  </si>
  <si>
    <t>g1652</t>
  </si>
  <si>
    <t>glyco-g1652_VanS-Pt2</t>
  </si>
  <si>
    <t>g1653</t>
  </si>
  <si>
    <t>glyco-g1653_VanT-C</t>
  </si>
  <si>
    <t>g1654</t>
  </si>
  <si>
    <t>glyco-g1654_VanT-G</t>
  </si>
  <si>
    <t>g1655</t>
  </si>
  <si>
    <t>glyco-g1655_VanTm-L</t>
  </si>
  <si>
    <t>g1656</t>
  </si>
  <si>
    <t>glyco-g1656_VanTr-L</t>
  </si>
  <si>
    <t>g1657</t>
  </si>
  <si>
    <t>glyco-g1657_VanU-G</t>
  </si>
  <si>
    <t>g1658</t>
  </si>
  <si>
    <t>glyco-g1658_VanW-B</t>
  </si>
  <si>
    <t>g1659</t>
  </si>
  <si>
    <t>glyco-g1659_VanW-G</t>
  </si>
  <si>
    <t>g1660</t>
  </si>
  <si>
    <t>glyco-g1660_VanX-A</t>
  </si>
  <si>
    <t>g1661</t>
  </si>
  <si>
    <t>glyco-g1661_VanX-Ao1</t>
  </si>
  <si>
    <t>g1662</t>
  </si>
  <si>
    <t>glyco-g1662_VanX-Ao2</t>
  </si>
  <si>
    <t>g1663</t>
  </si>
  <si>
    <t>glyco-g1663_VanX-B</t>
  </si>
  <si>
    <t>g1664</t>
  </si>
  <si>
    <t>glyco-g1664_VanX-D</t>
  </si>
  <si>
    <t>g1665</t>
  </si>
  <si>
    <t>glyco-g1665_VanX-M</t>
  </si>
  <si>
    <t>g1666</t>
  </si>
  <si>
    <t>glyco-g1666_VanX-Pt</t>
  </si>
  <si>
    <t>g1667</t>
  </si>
  <si>
    <t>glyco-g1667_VanX-Pt2</t>
  </si>
  <si>
    <t>g1668</t>
  </si>
  <si>
    <t>glyco-g1668_VanX-Sc</t>
  </si>
  <si>
    <t>g1669</t>
  </si>
  <si>
    <t>glyco-g1669_VanXY-C</t>
  </si>
  <si>
    <t>g1670</t>
  </si>
  <si>
    <t>glyco-g1670_VanXY-G</t>
  </si>
  <si>
    <t>g1671</t>
  </si>
  <si>
    <t>glyco-g1671_VanXY-L</t>
  </si>
  <si>
    <t>g1672</t>
  </si>
  <si>
    <t>glyco-g1672_VanY-A</t>
  </si>
  <si>
    <t>g1673</t>
  </si>
  <si>
    <t>glyco-g1673_VanY-B</t>
  </si>
  <si>
    <t>g1674</t>
  </si>
  <si>
    <t>glyco-g1674_VanY-D</t>
  </si>
  <si>
    <t>g1675</t>
  </si>
  <si>
    <t>glyco-g1675_VanY-M</t>
  </si>
  <si>
    <t>g1676</t>
  </si>
  <si>
    <t>glyco-g1676_VanY-Pt</t>
  </si>
  <si>
    <t>g1677</t>
  </si>
  <si>
    <t>glyco-g1677_VanY-Pt2</t>
  </si>
  <si>
    <t>g1678</t>
  </si>
  <si>
    <t>glyco-g1678_VanZ-A</t>
  </si>
  <si>
    <t>g1679</t>
  </si>
  <si>
    <t>g1743</t>
  </si>
  <si>
    <t>macro-g1743_vagD</t>
  </si>
  <si>
    <t>g1680</t>
  </si>
  <si>
    <t>macro-g1680_ereA</t>
  </si>
  <si>
    <t>g1681</t>
  </si>
  <si>
    <t>macro-g1681_ereB</t>
  </si>
  <si>
    <t>g1682</t>
  </si>
  <si>
    <t>macro-g1682_ereC</t>
  </si>
  <si>
    <t>g1683</t>
  </si>
  <si>
    <t>macro-g1683_erm30</t>
  </si>
  <si>
    <t>g1684</t>
  </si>
  <si>
    <t>macro-g1684_erm31</t>
  </si>
  <si>
    <t>g1685</t>
  </si>
  <si>
    <t>macro-g1685_erm32</t>
  </si>
  <si>
    <t>g1686</t>
  </si>
  <si>
    <t>macro-g1686_erm33</t>
  </si>
  <si>
    <t>g1687</t>
  </si>
  <si>
    <t>macro-g1687_erm34</t>
  </si>
  <si>
    <t>g1688</t>
  </si>
  <si>
    <t>macro-g1688_erm35</t>
  </si>
  <si>
    <t>g1689</t>
  </si>
  <si>
    <t>macro-g1689_erm36</t>
  </si>
  <si>
    <t>g1690</t>
  </si>
  <si>
    <t>macro-g1690_erm37</t>
  </si>
  <si>
    <t>g1691</t>
  </si>
  <si>
    <t>macro-g1691_erm38</t>
  </si>
  <si>
    <t>g1692</t>
  </si>
  <si>
    <t>macro-g1692_erm39</t>
  </si>
  <si>
    <t>g1693</t>
  </si>
  <si>
    <t>macro-g1693_erm40</t>
  </si>
  <si>
    <t>g1694</t>
  </si>
  <si>
    <t>macro-g1694_erm41</t>
  </si>
  <si>
    <t>g1695</t>
  </si>
  <si>
    <t>macro-g1695_erm42</t>
  </si>
  <si>
    <t>g1696</t>
  </si>
  <si>
    <t>macro-g1696_ermA</t>
  </si>
  <si>
    <t>g1697</t>
  </si>
  <si>
    <t>macro-g1697_ermB</t>
  </si>
  <si>
    <t>g1698</t>
  </si>
  <si>
    <t>macro-g1698_ermC</t>
  </si>
  <si>
    <t>g1699</t>
  </si>
  <si>
    <t>macro-g1699_ermD</t>
  </si>
  <si>
    <t>g1700</t>
  </si>
  <si>
    <t>macro-g1700_ermE</t>
  </si>
  <si>
    <t>g1701</t>
  </si>
  <si>
    <t>macro-g1701_ermF</t>
  </si>
  <si>
    <t>g1702</t>
  </si>
  <si>
    <t>macro-g1702_ermG</t>
  </si>
  <si>
    <t>g1703</t>
  </si>
  <si>
    <t>macro-g1703_ermH</t>
  </si>
  <si>
    <t>g1704</t>
  </si>
  <si>
    <t>macro-g1704_ermN</t>
  </si>
  <si>
    <t>g1705</t>
  </si>
  <si>
    <t>macro-g1705_ermO</t>
  </si>
  <si>
    <t>g1706</t>
  </si>
  <si>
    <t>macro-g1706_ermQ</t>
  </si>
  <si>
    <t>g1707</t>
  </si>
  <si>
    <t>macro-g1707_ermR</t>
  </si>
  <si>
    <t>g1708</t>
  </si>
  <si>
    <t>macro-g1708_ermS</t>
  </si>
  <si>
    <t>g1709</t>
  </si>
  <si>
    <t>macro-g1709_ermT</t>
  </si>
  <si>
    <t>g1710</t>
  </si>
  <si>
    <t>macro-g1710_ermU</t>
  </si>
  <si>
    <t>g1711</t>
  </si>
  <si>
    <t>macro-g1711_ermV</t>
  </si>
  <si>
    <t>g1712</t>
  </si>
  <si>
    <t>macro-g1712_ermW</t>
  </si>
  <si>
    <t>g1713</t>
  </si>
  <si>
    <t>macro-g1713_ermX</t>
  </si>
  <si>
    <t>g1714</t>
  </si>
  <si>
    <t>macro-g1714_ermY</t>
  </si>
  <si>
    <t>g1715</t>
  </si>
  <si>
    <t>macro-g1715_ermZ</t>
  </si>
  <si>
    <t>g1716</t>
  </si>
  <si>
    <t>macro-g1716_IsaA</t>
  </si>
  <si>
    <t>g1717</t>
  </si>
  <si>
    <t>macro-g1717_lmrA</t>
  </si>
  <si>
    <t>g1718</t>
  </si>
  <si>
    <t>macro-g1718_lnuA</t>
  </si>
  <si>
    <t>g1719</t>
  </si>
  <si>
    <t>macro-g1719_lnuB</t>
  </si>
  <si>
    <t>g1720</t>
  </si>
  <si>
    <t>macro-g1720_lnuC</t>
  </si>
  <si>
    <t>g1721</t>
  </si>
  <si>
    <t>macro-g1721_lnuD</t>
  </si>
  <si>
    <t>g1722</t>
  </si>
  <si>
    <t>macro-g1722_lnuF</t>
  </si>
  <si>
    <t>g1723</t>
  </si>
  <si>
    <t>macro-g1723_lsaB</t>
  </si>
  <si>
    <t>g1724</t>
  </si>
  <si>
    <t>macro-g1724_lsaC</t>
  </si>
  <si>
    <t>g1725</t>
  </si>
  <si>
    <t>macro-g1725_mdfA</t>
  </si>
  <si>
    <t>g1726</t>
  </si>
  <si>
    <t>macro-g1726_mdtA</t>
  </si>
  <si>
    <t>g1727</t>
  </si>
  <si>
    <t>macro-g1727_mefA</t>
  </si>
  <si>
    <t>g1728</t>
  </si>
  <si>
    <t>macro-g1728_mefB</t>
  </si>
  <si>
    <t>g1729</t>
  </si>
  <si>
    <t>macro-g1729_mefE</t>
  </si>
  <si>
    <t>g1730</t>
  </si>
  <si>
    <t>macro-g1730_mefG</t>
  </si>
  <si>
    <t>g1731</t>
  </si>
  <si>
    <t>macro-g1731_mphA</t>
  </si>
  <si>
    <t>g1732</t>
  </si>
  <si>
    <t>macro-g1732_mphB</t>
  </si>
  <si>
    <t>g1733</t>
  </si>
  <si>
    <t>macro-g1733_mphC</t>
  </si>
  <si>
    <t>g1734</t>
  </si>
  <si>
    <t>macro-g1734_mphE</t>
  </si>
  <si>
    <t>g1735</t>
  </si>
  <si>
    <t>macro-g1735_mreA</t>
  </si>
  <si>
    <t>g1736</t>
  </si>
  <si>
    <t>macro-g1736_msrA</t>
  </si>
  <si>
    <t>g1737</t>
  </si>
  <si>
    <t>macro-g1737_msrC</t>
  </si>
  <si>
    <t>g1738</t>
  </si>
  <si>
    <t>macro-g1738_msrD</t>
  </si>
  <si>
    <t>g1739</t>
  </si>
  <si>
    <t>macro-g1739_msrE</t>
  </si>
  <si>
    <t>g1740</t>
  </si>
  <si>
    <t>macro-g1740_oleB</t>
  </si>
  <si>
    <t>g1741</t>
  </si>
  <si>
    <t>macro-g1741_oleC</t>
  </si>
  <si>
    <t>g1742</t>
  </si>
  <si>
    <t>macro-g1742_srmB</t>
  </si>
  <si>
    <t>g1744</t>
  </si>
  <si>
    <t>macro-g1744_vatA</t>
  </si>
  <si>
    <t>g1588</t>
  </si>
  <si>
    <t>g1745</t>
  </si>
  <si>
    <t>macro-g1745_vatB</t>
  </si>
  <si>
    <t>g1746</t>
  </si>
  <si>
    <t>macro-g1746_vatC</t>
  </si>
  <si>
    <t>g1747</t>
  </si>
  <si>
    <t>macro-g1747_vatD</t>
  </si>
  <si>
    <t>g1748</t>
  </si>
  <si>
    <t>macro-g1748_vatE</t>
  </si>
  <si>
    <t>g1749</t>
  </si>
  <si>
    <t>macro-g1749_vatF</t>
  </si>
  <si>
    <t>g1750</t>
  </si>
  <si>
    <t>macro-g1750_vatG</t>
  </si>
  <si>
    <t>g1751</t>
  </si>
  <si>
    <t>macro-g1751_vgaA</t>
  </si>
  <si>
    <t>g1752</t>
  </si>
  <si>
    <t>macro-g1752_vgaB</t>
  </si>
  <si>
    <t>g1753</t>
  </si>
  <si>
    <t>macro-g1753_vgbA</t>
  </si>
  <si>
    <t>g1754</t>
  </si>
  <si>
    <t>macro-g1754_vgbB</t>
  </si>
  <si>
    <t>g1755</t>
  </si>
  <si>
    <t>mupir-g1755_mupA</t>
  </si>
  <si>
    <t>g1756</t>
  </si>
  <si>
    <t>mupir-g1756_mupB</t>
  </si>
  <si>
    <t>g1880</t>
  </si>
  <si>
    <t>rifam-g1880_arr-2</t>
  </si>
  <si>
    <t>g1881</t>
  </si>
  <si>
    <t>rifam-g1881_arr-3</t>
  </si>
  <si>
    <t>g1882</t>
  </si>
  <si>
    <t>rifam-g1882_arr-4</t>
  </si>
  <si>
    <t>g1883</t>
  </si>
  <si>
    <t>rifam-g1883_arr-5</t>
  </si>
  <si>
    <t>g1884</t>
  </si>
  <si>
    <t>rifam-g1884_arr-6</t>
  </si>
  <si>
    <t>g1885</t>
  </si>
  <si>
    <t>rifam-g1885_arr-7</t>
  </si>
  <si>
    <t>g1886</t>
  </si>
  <si>
    <t>strep-g1886_sat2A</t>
  </si>
  <si>
    <t>g1887</t>
  </si>
  <si>
    <t>strep-g1887_sat3A</t>
  </si>
  <si>
    <t>g1888</t>
  </si>
  <si>
    <t>strep-g1888_sat4A</t>
  </si>
  <si>
    <t>g1759</t>
  </si>
  <si>
    <t>nitro-g1759_nimA</t>
  </si>
  <si>
    <t>g1760</t>
  </si>
  <si>
    <t>nitro-g1760_nimB</t>
  </si>
  <si>
    <t>g1761</t>
  </si>
  <si>
    <t>nitro-g1761_nimC</t>
  </si>
  <si>
    <t>g1762</t>
  </si>
  <si>
    <t>nitro-g1762_nimD</t>
  </si>
  <si>
    <t>g0760</t>
  </si>
  <si>
    <t>betaL-g0760_ompK35</t>
  </si>
  <si>
    <t>g0197</t>
  </si>
  <si>
    <t>betaL-g0197_ampC</t>
  </si>
  <si>
    <t>g1757</t>
  </si>
  <si>
    <t>nitro-g1757_nfsA</t>
  </si>
  <si>
    <t>g1758</t>
  </si>
  <si>
    <t>nitro-g1758_nfsB</t>
  </si>
  <si>
    <t>g0027</t>
  </si>
  <si>
    <t>g0007</t>
  </si>
  <si>
    <t>g1344</t>
  </si>
  <si>
    <t>g0093</t>
  </si>
  <si>
    <t>g1813</t>
  </si>
  <si>
    <t>g0002</t>
  </si>
  <si>
    <t>g0003</t>
  </si>
  <si>
    <t>g1923</t>
  </si>
  <si>
    <t>g0143</t>
  </si>
  <si>
    <t>g1130</t>
  </si>
  <si>
    <t>g1512</t>
  </si>
  <si>
    <t>g0704</t>
  </si>
  <si>
    <t>g0988</t>
  </si>
  <si>
    <t>g1177</t>
  </si>
  <si>
    <t>g0761</t>
  </si>
  <si>
    <t>g0618</t>
  </si>
  <si>
    <t>g1022</t>
  </si>
  <si>
    <t>g1023</t>
  </si>
  <si>
    <t>g1012</t>
  </si>
  <si>
    <t>g1015</t>
  </si>
  <si>
    <t>g1017</t>
  </si>
  <si>
    <t>g1020</t>
  </si>
  <si>
    <t>g1021</t>
  </si>
  <si>
    <t>g1026</t>
  </si>
  <si>
    <t>g1605</t>
  </si>
  <si>
    <t>g0125</t>
  </si>
  <si>
    <t>g0161</t>
  </si>
  <si>
    <t>g0120</t>
  </si>
  <si>
    <t>g1117</t>
  </si>
  <si>
    <t>g1604</t>
  </si>
  <si>
    <t>g1607</t>
  </si>
  <si>
    <t>g1608</t>
  </si>
  <si>
    <t>g1609</t>
  </si>
  <si>
    <t>g1610</t>
  </si>
  <si>
    <t>g1889</t>
  </si>
  <si>
    <t>g0272</t>
  </si>
  <si>
    <t>g0274</t>
  </si>
  <si>
    <t>g1240</t>
  </si>
  <si>
    <t>g0506</t>
  </si>
  <si>
    <t>g0630</t>
  </si>
  <si>
    <t>g1955</t>
  </si>
  <si>
    <t>g0676</t>
  </si>
  <si>
    <t>g0726</t>
  </si>
  <si>
    <t>g0727</t>
  </si>
  <si>
    <t>g0305</t>
  </si>
  <si>
    <t>g1046</t>
  </si>
  <si>
    <t>g1333</t>
  </si>
  <si>
    <t>g0349</t>
  </si>
  <si>
    <t>g1080</t>
  </si>
  <si>
    <t>g0795</t>
  </si>
  <si>
    <t>g0796</t>
  </si>
  <si>
    <t>g0111</t>
  </si>
  <si>
    <t>g1377</t>
  </si>
  <si>
    <t>g1094</t>
  </si>
  <si>
    <t>g0620</t>
  </si>
  <si>
    <t>g0167</t>
  </si>
  <si>
    <t>g0495</t>
  </si>
  <si>
    <t>g0370</t>
  </si>
  <si>
    <t>g0372</t>
  </si>
  <si>
    <t>g1191</t>
  </si>
  <si>
    <t>g0661</t>
  </si>
  <si>
    <t>g1097</t>
  </si>
  <si>
    <t>g0085</t>
  </si>
  <si>
    <t>Fasta File</t>
  </si>
  <si>
    <t>Fasta name   lookup via seq</t>
  </si>
  <si>
    <t>g2203</t>
  </si>
  <si>
    <t>AL513382.1</t>
  </si>
  <si>
    <t>pmrA</t>
  </si>
  <si>
    <t>pmrA_SE_CT18</t>
  </si>
  <si>
    <t>colis-g2203_pmrA_SE_CT18</t>
  </si>
  <si>
    <t>TTAGCTTTCCTCAGTGGCAACCAGCATGTAGCCAAACCTGCGAACCGTGCGAATGCGCGACTTGCCGACTTTGTCGCGCAAATTATGTATATGCACTTCCAGAGTGTTGGTCGAGGGTTCGTTATCCCAGTTGTAGATATCGTTATAAAGAATTTCCCGGTGCACCGGACTGCCTGCCTTGAGCATCAATCGTGAGAGCAGCGCGTACTCCTTAGGCGTCAGGGTCAGTTCCTGTCCATCCCTCCATGCCTGATGGCGGCCTATATTGAGCGTCAGATTGCCAACCGTCAGTTCACTTTCACCCTGGTTATTATGGCGGCGCAGCAACGCGCGGATGCGGGCGTGCAGCTCCTCCAGGGCGAAGGGTTTTACCAGATAATCATCTGCGCCGACATCCAGCCCGCTAATGCGGTCGTTGAGCGTATCGCGGGCGGTCAGAATGAGTACCGGCAGGGTGTATTTTTTCTGTCGGATTCGCGTCAGGAAATGCAGGCCATCCTCATCGGGCAGCCCTAAATCCAGCACCATCAGACTGTAATGACCAGACTCCAGACTATGCTCGGCGGCACGCGCTGTCGAAACGCCATCACACGCATAGCCTTCGGTTTGCGCGGCGAGTATTAACCCCTGTAATAATAGCGTGTCGTCTTCAACAATCAGTATCTTCAT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</si>
  <si>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</si>
  <si>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</si>
  <si>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</si>
  <si>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</si>
  <si>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</si>
  <si>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</si>
  <si>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</si>
  <si>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</si>
  <si>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</si>
  <si>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</si>
  <si>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</si>
  <si>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</si>
  <si>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pmrB</t>
  </si>
  <si>
    <t>pmrB_SE_CT18</t>
  </si>
  <si>
    <t>TTATGCCTTTTTCAACAGCACCCAGGCACGGGTGCCTGTTCTTTCCGTACGGTTTTGCAGGAAAAACTGTCCCTGATGTAGCTGGGTGATGCGGCTGACGATACTCAGCCCCAGGCCAATTCCGCCATAACGGCTGTCCATCCGCACGAACGCTTCGCTTAGCTTCCCGCATTTGCTTTCATCAATACCCGGCCCCTCGTCTTCGACCGCCATAATAGCGTCGGGGTCGGCGCTAATGTGGATAGTGATATGGGTTCCTTCAGGGCTATAGCGATGCGCGTTTTCCACCAGATTTCGCAGCAGCATACGCAGTAACGTCGCGTCACCGCGCACCACCACGTCCGCCGCGCTTTCCGGCAGCAACAGAGTTTGCTGGCGCGTTTCCAGCATGGTGTTCAGCTCATCGTAGGAGGGGAGGATCACATCTTCCAGCAGTTTTACTTCCTGATAATTCCCGGAAGAGAATGACTGGCCCACGCGCGCCAGTTGCAGAAGCTGGGAGACGCTATCCATCATCTGGTCAAGACGGGCGATAAGCGGCGCGACATCAACATTGTGGGTTTTTGACAATAATTCCAGATGCAAACGCACCCCCGACAGCGGCGTGCGTAGCTCATGGGCCACATCGGCGGTAAAAAGGCGTTCATTGTCGAGCGTGGTGGTCAAACGCGTAACCAGTTGATTGATCGCCGAGACGACGGACTCAATCTCAAGCGTGGAGCTGTGAATGGCGATCGGCGTCAGATTATCCGCCGTCCGCGCTTCCAGCTCTTTTTGCAGTTCGGCGAGTGGGCGGGTAATACGCCGTACCGCCTGGTAGCAAACCAGCAGCGTCAGGCTAACCATAAATACGCTGGGGACGATCAGGCTGGCGACCGCCTCGCGAATTTCGTGCATGATATGGCGATCGTTGTTGCGATTATCCCGCAGCGCCTGCTCGAACAGTTGGATTTGCTCAGTGCTTTCATGCCATAACCAGAAGGTACTGATTAGCTGGAACACCAGCAGAATAAGACCAATTGTCAGCGTTAAACGCTGGCGAAGGGTCATCGCTCTTCGCTGAAAACGCATCAGGCTCAC</t>
  </si>
  <si>
    <t>colis-g2204_pmrB_SE_CT18</t>
  </si>
  <si>
    <t>phoP</t>
  </si>
  <si>
    <t>phoP_SE_CT18</t>
  </si>
  <si>
    <t>TTAGCGCAATTCAAAAAGATATCCTTGTCCGCGTACGGTGGTAATGACATCGTGCGGATACTGGGCCTGTATTTTTTTCCGCAGACGCCCCATGAGAACATCAATGGTATGACTTTCCCGCAGTTCCGCATCCGGATACAGCTGAAGCATCAGAGAATCTTTGCTGACCACTTTACCGTTGTTACGGATAAGCGTTTCCATAATGGTGTATTCGAACGCCGTGAGTTTGATGACCTCTTCATTGACGGATAATTCCCGGCGTGAGAGATCCACCTGGAAAGGCGAGATGTTGATCACCTGGGAGGCCAGACCGCTATTACGGCGCATTAACGCCTGCATACGCGCCATTACCTCTTCGATGTGGAATGGCTTCGTCACGTAGTCATCGGCCCCGGAGCTGAGAACCTCGACTTTATCCTGCCAGCCTTCGCGCGCGGTTAACACCAGAACCGGCAGTGAAACATCACTGCTGCGCCAGCGGCGTATTAAGGAAAGGCCGTCTTCATCCGGCAGACCTAAATCGACAATAGCGATATCCGGAAGGTGTTCATTAAGGTAGTAATCAGCTTCCCTGGCATCTTCTGCGGCATCGACCTGGTGACCTGAATCCTGGAGCTGAACCTTCAGGTGGTGGCGTAATAATGCATTATCCTCTACAACCAGTACGCGCATCAT</t>
  </si>
  <si>
    <t>colis-g2205_phoP_SE_CT18</t>
  </si>
  <si>
    <t>CP014051.1</t>
  </si>
  <si>
    <t>phoQ</t>
  </si>
  <si>
    <t>phoQ_SE_LT2</t>
  </si>
  <si>
    <t>colis-g2206_phoQ_SE_LT2</t>
  </si>
  <si>
    <t>TTATTCCTCTTTCTGTGTGGGATGCTGTCGGCCAAAAACGACCTCCATACGGGCGCCACCGAGCAGACTGTCGCTGGCAATGATCTGCCCGGCGTATTGTTCCGTAATCTCGCGCGCGACAGCCAGCCCCACGCCTTGTCCTGGTCGTAGGGTATCGGCGCGCTGACCGCGATCAAACACCAGGGAACGTTTGCTGTGGGGAATGCCTGGGCCGTCATCTTCGACGAAAATATGCAAATGATCGTCGGTCTGGCGAGCCGAAATCTCGACAAACTCCAGACAATATTTACAAGCGTTGTCCAGTACGTTGCCCATCACTTCGACAAAGTCGTTTTGCTCGCCGACAAAACTGATTTCTGGTGAAATATCCATACTGATATTCACCCCTTTACGCTGATAAACTTTATTTAGCGCAGAAATCAGGTTATCTAACAACGGCGCGACGGGATGCAGTTCGCGGCTTAACAACACGCCGCTACCGCGCATACTGGCGCGATGCAGATAATAGCCGATCTGCTGGGAAATCCGGCTGATCTGTTCCAGCATCACCGGTTCAGCTTTGCTGACGCTCATCTTTTCGTTGCGTAAAGAGCGTAACGTACTCTGCAAAACCGCGAGCGGCGTTTTTAAACTGTGCGTCAGGTCGGTCAGGGTCGTGCGGTATTTGTTATAACGTTCACGCTCGCTTTTGAGCAGTTGATTAAGGTTGCGCACAAGGCTGGTCAGCTCACGCGTCGTCTCCGGATTGAGCATTTCGCGGTGATGATCTTCAAGCTCGCGGACTTCCCGCGCCAGCGCCTCGATAGGGCGTAAGCTCCACCAGGCGGCGATCCACAGTAAAGGAATGACTAACAGTAAATTGGCGGCCAGCACGTATACGAACCAGCTCCACACCATATAGGAGCGTTTTAGTTCTATCGGAATGGTATCGACCACCACGATGGTTAACTGCGGCATCCGCGCCGTGGCAGGATAAATATTTACCGCTACCGAGTGGGTCATCTCGGCATCATCGTCATCTTCACGTACTTCTTTGAGTTTTTCCTGCGCGGAATGGTCTTCGCTCAACAGCGTGCTGGTGGCGTCTACGTTGGTTTCAATTTCATGGAAGCCGTTCGTTTTTAACCATTCCGGTTGAATGCTTTTAATCAGCCAGGGAATGTTGCGCTGCGTCCATAATAATTTGCCCGTTTCATCGTAAATCAGCGTCATGGTCGGGCTTTGCATGTCCAGATTTTCAGGCAGCTCAACGCTGATTTTATTATTTTCCCATTTGGCGAGGGTATAAAACAGGTTGCTTTCGCCGCGCAGCAAACGAAAGGTGGTTTTATCAAAACTTACGCTATAGCCGACCAGCGCCACTATGCCATATGCCAAAGAAAGCACCAGCACGACGCCGGCTGTCGCCAGCAAAAAACGAACCCGCAGCGACAGCGGCAGAAAATGGCGAGCAAATTTATTCAT</t>
  </si>
  <si>
    <t>soxR</t>
  </si>
  <si>
    <t>soxR_SE_LT2</t>
  </si>
  <si>
    <t>ATGGAAAAAAAATCTCCCCGTTTAAAAGCCTTACTGACGCCGGGGGAAGTTGCGAAACGTAGCGGTGTTGCTGTGTCCGCCCTGCACTTCTATGAAAGCAAAGGGCTAATTACCAGTATCCGTAATAGCGGTAACCAACGGCGATACAAGCGTGACGTGTTGCGTTATGTCGCGATTATCAAGATCGCCCAGCGTATCGGCATCCCGCTGGCAACTATCGGCGACGCGTTTGGTATCTTGCCGGAAGGACATACGTTAAGCGCGAAAGAGTGGAAGCAGCTCTCATCGCAGTGGCGCGAAGAGTTAGACCGACGTATTCATACGCTGGTGGCGTTGCGCGATGAGCTGGACGGTTGTATCGGCTGCGGCTGTTTATCGCGTAGCGACTGTCCGCTGCGAAATCCAGGCGACAGGCTTGGCGAACACGGGACGGGCGCCCGGCTGCTTGAAGATGATTAA</t>
  </si>
  <si>
    <t>acrR</t>
  </si>
  <si>
    <t>acrR_SE_LT2</t>
  </si>
  <si>
    <t>ATGGCACGAAAAACCAAACAACAAGCGCTGGAGACACGACAACACATCCTGGATGTGGCCCTGCGTTTGTTCTCGCAGCAAGGCGTATCGGCAACCTCGCTGGCGGAGATTGCGAACGCTGCTGGCGTGACGCGCGGCGCAATCTATTGGCATTTCAAAAATAAGTCGGATTTATTCAGTGAGATCTGGGAGCTATCAGAATCCAATATTGGTGAGCTTGAGATTGAGTATCAGGCAAAATTCCCCGACGATCCACTATCTGTATTAAGAGAAATTTTAGTTCATATTCTTGAAGCTACTGTAACAGAAGAACGACGCCGCTTATTGATGGAGATTATATTCCATAAATGTGAGTTTGTCGGAGAAATGGTTGTGGTTCAACAGGCGCAACGTAGCCTTTGTCTGGAAAGTTACGATCGGATTGAACAAACGTTAAAACATTGTATTAATGCTAAAATGCTGCCTGAAAATCTGCTGACCCGTCGTGCGGCGATACTGATGCGCAGCTTTATTTCAGGGCTCATGGAAAACTGGTTATTTGCTCCGCAATCGTTTGATTTAAAAAAAGAAGCTCGCGCCTACGTCACGATCCTGCTGGAGATGTATCAATTGTGTCCGACGCTGCGCGCGTCGACGGTCAACGGCTCCCCCTGA</t>
  </si>
  <si>
    <t>colis-g2207_soxR_SE_LT2</t>
  </si>
  <si>
    <t>colis-g2208_acrR_SE_LT2</t>
  </si>
  <si>
    <t>TTAGCGCAATTCAAAAAGATATCCTTGTCCGCGTACGGTGGTAATGACATCGTGCGGATACTGGGCCTGTATTTTTTTCCGCAGACGCCCCATGAGAACATCAATGGTATGACTTTCCCGCAGTTCCGCATCCGGATACAGCTGAAGCATCAGCGAATCTTTGCTGACCACTTTACCGTTGTTACGGATAAGCGTTTCCATAATGGTGTATTCGAACGCCGTGAGTTTGATGACCTCTTCATTGACGGATAATTCCCGGCGTGAGAGATCCACCTGGAACGGCGGGATGTTGATCACCTGGGAGGCCAGACCGCTATTACGGCGCATTAACGCCTGCATACGCGCCATTACCTCTTCGATGTGGAATGGCTTCGTCACGTAGTCATCGGCCCCGGAGCTGAGAACCTCGACTTTATCCTGCCAGCCTTCGCGCGCGGTTAACACCAGAACCGGCAGTGAAACATCACTGCTGCGCCAGCGGCGTATTAAGGAAAGGCCGTCTTCATCCGGCAGACCTAAATCGACAATAGCGATATCCGGAAGGTGTTCATTAAGGTAGTAATCAGCTTCCCTGGCATCTTCTGCGGCATCGACCTGGTGACCTGAATCCTGGAGCTGAACCTTCAGGTGGTGGCGTAATAATGCATTATCCTCTACAACCAGTACGCGCATCATCTCTTCTCCCTT</t>
  </si>
  <si>
    <t>phoP_SE_LT2</t>
  </si>
  <si>
    <t>colis-g2209_phoP_SE_LT2</t>
  </si>
  <si>
    <t>soxR_EC_MG1655</t>
  </si>
  <si>
    <t>colis-g2210_soxR_EC_MG1655</t>
  </si>
  <si>
    <t>ATGGAAAAGAAATTACCCCGCATTAAAGCGCTGCTAACCCCCGGCGAAGTGGCGAAACGCAGCGGTGTGGCGGTATCGGCGCTGCATTTCTATGAAAGTAAAGGGTTGATTACCAGTATCCGTAACAGCGGCAATCAGCGGCGATATAAACGTGATGTGTTGCGATATGTTGCAATTATCAAAATTGCTCAGCGTATTGGCATTCCGCTGGCGACCATTGGTGAAGCGTTTGGCGTGTTGCCCGAAGGGCATACGTTAAGTGCGAAAGAGTGGAAACAGCTTTCGTCCCAATGGCGAGAAGAGTTGGATCGGCGCATTCATACCTTAGTGGCGCTGCGTGACGAACTGGACGGATGTATTGGTTGTGGCTGCCTTTCGCGCAGTGATTGCCCGTTGCGTAACCCGGGCGACCGCTTAGGAGAAGAAGGTACCGGCGCACGCTTGCTGGAAGATGAACAAAACTAA</t>
  </si>
  <si>
    <t>CP014348.1</t>
  </si>
  <si>
    <t>phoQ_EC_MG1655</t>
  </si>
  <si>
    <t>TTATTCATCTTTCGGCGCAGAATGCTGGCGACCAAAAATCACCTCCATCCGCGCACCGCCCAGCATGCTCTCTCCGGCGACGATTTTACCCTCATATTGCTCGGTGATTTCGCGGGCTACCGCCAGCCCTACACCTTGCCCAGGGCGTAAAGTATCAACCCGTTGACCACGGTCGAAAATGACCTCTCGCTTGCTTAATGGAATACCGGGGCCATCATCCTCGACCACAATATAGAGATGCTCGTCGGTTTGCCTTGCAGAAATTTCGACAAACTCGAGGCAATATTTACAGGCATTATCCAGCACGTTGCCCATCACCTCGACAAAATCGTTCTGCTCACCGACAAAGCTGATCTCTGGCGAAATATCGAGAGAGATATTGACCCCTTTGCGTTGATACACTTTGTTCAGCGCTGAGGTGAGATTGTCCAGCAGTGGGGCGACCGGATGCAGCTCGCGGCTGAGCAATGTCCCGCCGCGCATACTGGCACGATGCAGGTAGTAGCCAATTTGCTGTGAAATGCGGCTGATTTGCTCCAGCATTACCGGCTCAGCATCACTGACGCTCATCTTTTCACTACGCAGAGAACGCAGCGTACTTTGCAGCACCGCCAGTGGCGTTTTCAGACTATGGGTCAGGTCGGTGAGCGTCGTACGGTATTTGTCGTAACGTTCGCGTTCACTTTTTAACAATCGGTTCAGGTTTCGTACCAGACTGGTCAGTTCTCGCGTTGTGGCTGGATTGAGCAATTCGCGGTTATGTTCTTCCAGTTCGCGGACTTCTTTTGCCAGGGCTTCGATGGGGCGTAAACTCCACCAGGCGGCGACCCACAGCAGCGGGATCACTAACAGCAGATTGGCTGAGAGCACATAGATAAACCAGCTCCAGACCATATAGGAACTTTTTAGCTCCACCGGAATGGTATCCACCACCACAATGGTTAATTTTGGCATCCGCGATGTTGCCGGGTAGACGTTTACTGCCACCGAGTGGGTCATCTCCGCGTCGTCATCATCTTCCCGCACTTCCTGCAACTGTTGCTGTATCGAATGATCTCCACTCAGCAAGAGGCTGGTATCGTTAACATCCGCTTCAATTTCATGAAAACCATTCGATTTCAGCCAGTCAGGCTGGATCATCTTCATCAGCCAGGGCACGTCACGTTGCGCCCATAAAAGCTGCCCGTTCTCATCATAAATTAGCGTCATGGTGGGGCTTTGCTTGTCGATATTTTCGGGTAACTCGACATGCAACTTATTGTTTTCCCACTTCGCAAGGGTATAGAACAGATTGCTCTCGCCACGTAACAGCCGAAACGTAGTTTTATCGAAACTGACGCTATAACCGATCAGCGCGACCATTCCGTAGGCAAGCGAAAGCACCAGTACTACCGCTGCCGTTGCCAACAGAAAACGTACCCGCAGCGAGAGCGGGAAAAAAAGACGCAGTAATTTTTTCAT</t>
  </si>
  <si>
    <t>colis-g2211_phoQ_EC_MG1655</t>
  </si>
  <si>
    <t>TCAGCGCAATTCGAACAGATAGCCCTGGCCGCGAACGGTGGTAATCACTTCTTGGGGATATTGTGCCTGAATTTTTTTGCGCAGACGTCCCATCAGTACATCAATGGTATGGCTTTCCCGCAGCTCCGCATCCGGATAGAGTTGGAGCATTAACGAATCTTTGCTGACCACTTTGCCATTATTGCGTATCAACGTTTCCATAATAGTGTATTCGAACGCGGTCAGTTTGATCACTTCGTCATTAATAGATAATTCACGGCGAGAGAGATCAACCTGAAACGGGGGGAGCGAAATGACCTGTGAAGCCAGACCGCTATTACGCCGCATTAATGCCTGCATTCGCGCCATCACCTCTTCAATATGAAACGGTTTAGTCACATAATCATCAGCACCGGCACTTAATACTTCGACTTTGTCCTGCCAGCTTTCACGGGCGGTTAATACCAGAATCGGCAGTGAAACATCGTTGCTACGCCAGCGGCGAATCAGTGACAGACCGTCCTCGTCTGGCAATCCGAGATCGACAATCGCAATATCCGGTATATGTTCATTGAGATAATAATCGGCTTCTTTGGCATCTTCTGCGTCATCGACCTGATGACCAGCATCCTGAATCTGAACTTTAAGGTGGTGACGTAACAACGCATTGTCTTCAACAACCAGTACGCGCAT</t>
  </si>
  <si>
    <t>phoP_EC_MG1655</t>
  </si>
  <si>
    <t>colis-g2212_phoP_EC_MG1655</t>
  </si>
  <si>
    <t>pmrA-basR_EC_MG1655</t>
  </si>
  <si>
    <t>TTAGTTTTCCTCATTCGCGACCAGCATATAGCCAAAGCCGCGCACGGTGCGGATACGGGCTTTGCCCACTTTGTCGCGCAGATTGTGGATATGCACTTCCAGGGTGTTGGTCGAGGGTTCATTGTCCCAGTTATAGATGTCGTTGTAGAGAATTTCCCGATGCACCGGACTGCCTGCTTTGAGCATTAACCGTGACAGCAGAGCATATTCTTTGGGCGTCAGAATCAACTCTTCACCGCCCATCCATACCTGACGGCGACCCATGTTCAGCGTCAGATTGCCAACAATCAGCTCACTTTCGCCCTGATTATTATGGCGTCGTAGCAGGGCGCGGATACGGGCATGTAACTCTTCCAGCGCAAAAGGCTTCACCAGATAGTCGTCGGCACCGACATCCAGCCCGGCGATTTTGTCGGTCAGCGTATCGCGAGCGGTGAGGATCAGTACCGGCAGGGTATATTTTTTCTGCCGGATACGGGCGAGAAAATGCAGTCCATCTTCGTCGGGTAACCCTAAATCCAGTACCACCAGGCTGTAATGACCTGCCTCAAGGCTTTGTTCCGCCATCCGCGCGGTTGTCACGCTATCGCACGCGTAGCCTTCGGTTTGCGCCGCCAGAATCAGTCCCTGCAATAACAGCGTATCGTCTTCAACAATCAGAATTTTCAT</t>
  </si>
  <si>
    <t>pmrA-basS_EC_MG1655</t>
  </si>
  <si>
    <t>TTATATCTGGTTTGCCACGTACTGATCTTTCTTCAGCCGTACCCAGGCCCGCGTGCCGGAAGTCTCTTGCCGGTTTTGCAGGAAAAACTGCCCGTGATGCAACTGTGTAATGCGGCTGACAATACTTAACCCCAGACCAATCCCGCCATAACGGCTGTCCATACGTACAAACGCTTTACTCAACTCCCCGCATTTACTCTCATCAATACCTGGTCCTTCATCTTCAACTGCCATGACCGCTCCGTCATCTTCTTGCAGCTTAATCATAATGTTGCTGCCTTGCGGGCTGTAACGATGGGCGTTTTCTACCAGGTTTCGCAATAACATCCGCAGCAGGGTTGCATCACCCTGAACGGTGATGTCGGCGGCGCTCTCTGGCAATAGCAGGGTTTGCTGTCGCTGGTCGAGCATGGTACTGAGTTCGTCATACGAGGGGAGAATGACATCTTCCAGCAGTTTTACATGTTGATAATTACCGGAAGAAAATGACTGTCCGGCACGCGCCAGTTGCAGCAGCTGGGAGACGCTCTCCATCATCTGATCAAGCCGTGCCACTAACGGTGCTACATCAATGTGATGCGTTTTCGCCAGCAGTTCCAGATGCAAACGCACCCCCGCCAGTGGCGTTCGCAGTTCGTGCGCGACGTCAGCGGTAAACAACCTTTCGTTATCCAGCGTGCTGGTCAGGCGACTGACCAGATCGTTTAACGCCGAAACCACCGCTTCGATTTCGAGGGTGGCGCTGTGAATGGCAATGGGCGTTAAGTTGTCGGCGGTGCGCGCTTCCAGCTCTTTTTGCAGCTCCGCCAGCGGGCGGGTGATGCGGCGTACCGCCTGATAGCAGATAAATAGCGTCAGGCTGACCATAAAGACGCCGGGGACAATCAGGCTGGCGACCGCCTCGCGGATCTCACGCATGATGTGGCGATCGTTGTTGCGATTGTCGCGTAGCGCCTGCTCAAACAGCTGAATCTGCTCGGTACTTTCATGCCATAGCCAGAAGACGCTGATCAGCTCAAACACCAACAAAATGGCCCCGATGGTCAATATCAGCCGTTGGCGCAGCGATATTGGTCGGCGCAGAAAATGCAT</t>
  </si>
  <si>
    <t>pmrB-basS_EC_MG1655</t>
  </si>
  <si>
    <t>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CGCAGCAATTATTATGCGCGGCTATATTTCCGGCCTGATGGAAAACTGGCTCTTTGCCCCGCAATCTTTTGATCTTAAAAAAGAAGCCCGCGATTACGTTGCCATCTTACTGGAGATGTATCTCCTGTGCCCCACGCTTCGTAATCCTGCCACTAACGAATAA</t>
  </si>
  <si>
    <t>acrR_EC_MG1655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</si>
  <si>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</si>
  <si>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</si>
  <si>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</si>
  <si>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</si>
  <si>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</si>
  <si>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</si>
  <si>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</si>
  <si>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</si>
  <si>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TTACTCTTTCTCGGAGTAACTATAACCGTAATAGTTATAGCCGTAACTGTAAGCGGTGCTGGCGCGTTTAATCACACCATTGAGGATAGCGCCTTTAATATTGACGCCTGCCTGTTCCAGACGCTGCATTGACAAACTCACCTCTTTGGCGGTGTTCAAGCCAAAACGCGCAACCAGCAGGCTGGTGCCAACAGAACGCCCCACGACCGCGGCATCACTCACCGCCAGCATCGGCGGCGTATCGACAATCACCAGATCGTAATGGTCGTTCGCCCATTCCAGTAATTGACGCATCCGATCGCGCATCAGCAGTTCAGACGGGTTAGGTGGCACCTGACCGCGAGTAATCACATCAAAGCCTCCTTTGCCAAAATGCTGGATCACTTTGTTGAGCTCATCTTTACCTGCCAGATATTCCGACAAGCCATGTTCATTACTCACGGTAAACAGGTTATGCGAATAACCACGGCGTAAGTCGGCATCAATAAATAACACTTTTTGATCGGACTGGGCGATCACCGCTGCCAGAGTTGAACTGACAAACGTTTTACCACTGTCTGGCGTCGCACCGGTGATCATTAGAATGTTATTCTCCGTCTCCATCATAGCGAAATGCAGACTGGTTCGTAGCGCACGTACGGCTTCCACAGCAGAATCCGCCGGGTTATCCACCGCCAGGAAGGGGATATTTTTAGTACGATGGCGCTGCTGATTAGAAAATAAATTTTTCTTACGCAGACGGGTGCGTTTATCCAGCCACTCGGACATTGGGATAGTGGCATAAACGCTGATGCCGTGCTCTTCCAGTTGTTCCGGGGCTTCTACACCACGACGCAACATCGCACGCGCCAGCACGGCACCCACAGAAATAAACAGGCCAAGAATAAAACCAAGCACCACGTTCAACGCTTTTTTCGGTTTCACTGGCTGCGGCTGAGTGACTGCCGGGTCGATAATCCGCACGTTACCAATGGCACTGGATTTCGAAATACTCAACTCCTGCTGGCGGTTAAGTAATTGCAGATATACCGCACGGCCCGCTTCTACGTCACGACTTAAACGCAACACTTCCTGTTGGGTGGAAGGCATTGCCGATACCCGCTTATTCAGGCGTTTGCGTTCTTGCTCCAGCGTCTGGCGTTTTTCCAGCAGCGCACGATAAGTTGGGTGATCTTTCTTATACAGCTGGGAGATCTCTGCCTCGCGGAAGGTCAGCTCATTGAGTTGATTATCAACGTTCACAATCTGCTCAAGAACGGCTTTGGCTTCCAGGTTAAGGTCAACCGAATCGCGCTGCTGGCGATAAACGTTGAGTTTTTCTTCCGCTTGGTCCAGCTCGCTGCGCACTTCAGGTAACTGGCGCTGTAAGAATTCAAGGCTTTGTGAATCCTGCGCCGCCTGGCGAGCGATATTCTGTTGCAAATAGTTGTTAGCGATGCTGTTCAGAATACGAGTAATCAACTGGGGATCATCACCAGTCATGGTAAGTTCCAGCATCCCGCTTTCTTTACTGCGTTCGCTAACGGTAAAGGTTTCCTGCAATGCGTTAATCGCTTCCAGTTCGGTACGCTGGCTCAGGACAAACTGTGTTCCTGGTTTGGCCTTAATGTCCGCGATAGTCAGCGCAACGCCATCTTTTTCCAGACGCTGGCCGACCATACCATTGACGGTGAACTCTTCACCTTCCAGTGTATAGTGGCCGTTTTCCCCAACCGTGAGTGTCAGTTGCTGATCCTGACCATTCAGTTGTGGAATATGCATCCAGCTGATCGCCAGCTCACCTGGTTTTTCTTTGGTTAATCTCGCCCAGCCGCGACCCACAATCGGAAAATACTTCTGCTCAACTATGTCGCGCAGATTCAGTTCAGCAATGGTTTTACCGAGAATCATGCGCGATTGCAGCAGTTGGATCTCCGGTGCAGACTCGGGCGATGAGTTAGGGATCATATCGCTCAGGCCGCTGAGAATGGCGTTGCCCTGTTTTTGCTCAACCTGGACCAGAGTATCTGCCTGATAAATTGGTGTGCTTAACAGCGAGTAAGCGACAGCGATCAGCGTGAATAACGCGGTCACGCTGATAATAAACTTACGGTGATCCCATAACTCGCCGACCAGACGAAGCAGATCGATCTCATTTTCCTGAGTGCTGCCTGGTGGCGTATTCATATTTTTAGTTGTCAT</t>
  </si>
  <si>
    <t>etk</t>
  </si>
  <si>
    <t>etk_EC_MG1655</t>
  </si>
  <si>
    <t>pmrA_PAO1</t>
  </si>
  <si>
    <t>AE004091.2</t>
  </si>
  <si>
    <t>phoQ_PAO1</t>
  </si>
  <si>
    <t>parR</t>
  </si>
  <si>
    <t>parS</t>
  </si>
  <si>
    <t>phoP_PAO1</t>
  </si>
  <si>
    <t>parR_PAO1</t>
  </si>
  <si>
    <t>parS_PAO1</t>
  </si>
  <si>
    <t>phop_PAO1</t>
  </si>
  <si>
    <t>ATGAGAATACTGCTGGCCGAGGACGACCTGCTGCTCGGCGACGGCATCCGCGCCGGGCTGCGCCTGGAAGGCGATACCGTGGAATGGGTGACCGACGGCGTGGCCGCGGAGAACGCGCTGGTCACCGACGAGTTCGACCTGCTGGTGCTCGACATCGGACTGCCGCGCCGCAGCGGCCTGGACATCCTGCGCAACCTGCGTCACCAGGGCCTGCTCACCCCGGTGCTGCTGCTCACCGCGCGGGACAAGGTGGCCGACCGGGTCGCCGGGCTCGACAGCGGTGCCGACGACTACCTGACCAAGCCCTTCGATCTCGACGAACTGCAGGCACGGGTGCGCGCCCTGACCCGCCGCACCACCGGTCGCGCCCTGCCGCAACTGGTGCACGGCGAGCTGCGCCTGGACCCGGCGACCCACCAGGTGACCCTGTCCGGGCAGGCGGTGGAACTGGCGCCGCGCGAATACGCACTGCTGCGCCTGCTGCTGGAGAACAGCGGCAAGGTGCTCTCGCGCAACCAACTGGAGCAGAGCCTCTACGGCTGGAGCGGCGACGTCGAGAGCAACGCCATCGAAGTCCACGTCCACCACCTGCGGCGCAAGCTCGGCAACCAGTTGATCCGCACCGTCCGCGGCATCGGCTACGGCATCGACCAGCCGGCGCCCTGA</t>
  </si>
  <si>
    <t>GTGATCCGTTCCCTGCGCATCCGTCTGATGCTCGGCGCCGCCGCCCTGGCGGTGCTGTTCATGCTGGCGCTGCTGCCGGCCCTGCAGCGGGCCTTCGGCATCGCCCTGGAGAACACCATCGAGCAGCGCCTGGCCGCCGACGTGGCGACCCTGGTCTCGGCGGCGCGGGTGGAGAAGGGCCGCCTGGTGATGCCCGAGCACCTGCCGGTGGAGGAGTTCAACCTGCCGGAGGCCAAGGTCCTCGGCTATATCTACGACCAGAATGGCGATCTGCTCTGGCGCTCCACCTCGGCGGCCGACGAGTCGATCAACTACACGCCGCGCTACGACGGCCGCGGCAACGAATTCCACACCACCCGCGATGCGAAGGGCGAGGAGTTCTTCGTGTTCGACGTCGAGATCGACCTGCTGCGCGGCAAGCAGGCGGCCTACAGCATCGTCACCATGCAATCGGTCAGCGAGTTCGAGAGCCTGCTCAAGGGGTTCCGCGAGCAGCTCTACCTGTGGCTCGGCGGCGCCCTGCTGGTCTTGCTCGGGCTGCTCTGGCTGGGTCTGACCTGGGGCTTCCGGGCGATGCGCGGGTTGAGTTCCGAGCTGGACCAGATCGAATCCGGCGAGCGCGAGAGCCTGAGCGAGGAGCATCCGCGCGAGCTGCTGCGCCTGACCCACTCGCTTAACCGCCTGTTGCGCAGCGAGCACAAACAGCGCGAGCGCTACCGCCACTCCCTCGGCGACCTGGCGCACAGTCTGAAGACGCCGCTGGCGGTCTTGCAGGGGGTCGGCGACCAGCTCGCCGAGGAGCCCGGCAACCGCGAGCAGGTGCGGGTGCTACAGGGCCAGATCGAGCGCATGAGCCAGCAGATAGGCTATCAGTTGCAGCGCGCCAGCCTGCGCAAGAGCGGCCTGGTACGCCATCGCGAGCAACTGGCGCCGCTGGTGGAGACCCTGTGCGACGCGCTGGACAAGGTCTATCGCGACAAGCGGGTAAGCCTGCAGCGGGACTTCTCGCCGTCCTTCAGCGTGCCGGTGGAGCGCGGCGCGCTGCTGGAACTGCTCGGCAACCTGCTGGAGAACGCCTATCGCCTGTGCCTGGGCCGGGTCCGCGTGGGCGCCCGGCTGGGGCCGGGTTACTCGGAGCTGTGGGTCGAGGACGACGGTCCCGGAGTGCCTGCCGAACAGCGCGCACGAATCATCCGCCGCGGCGAGCGCGCCGATACCCAGCACCCGGGGCAGGGCATCGGCCTGGCCGTGGCGCTGGACATCATCGAGAGCTACGACGGCGAACTGAGCCTGGACGATTCCGAGCTGGGCGGCGCCTGCTTCCGCATACGTTTCGCTACAGTCTGA</t>
  </si>
  <si>
    <t>ATGAAACTGCTGGTAGTGGAAGACGAGGCGCTGTTGCGCCACCACCTCTATACCCGCCTGGGTGAACAGGGGCACGTGGTGGACGCGGTACCGGATGCCGAGGAAGCCCTCTACCGGGTCAGCGAATACCACCACGACCTGGCGGTGATCGACCTCGGCCTGCCGGGCATGAGCGGCCTGGACCTGATCCGCGAGCTGCGTTCGCAGGGCAAGTCCTTCCCGATCCTGATCCTCACCGCCCGCGGCAACTGGCAGGACAAGGTCGAAGGCCTGGCCGCCGGGGCCGACGACTACGTGGTCAAGCCGTTCCAGTTCGAGGAACTGGAAGCGCGCCTGAACGCGTTGCTGCGACGCTCCTCGGGGTTCGTCCAGTCGACCATCGAGGCCGGCCCCCTGGTCCTCGACCTGAACCGCAAGCAGGCGCTGGTCGAGGAGCAACCGGTGGCGCTGACCGCCTACGAATACCGCATCCTCGAATACCTCATGCGGCATCACCAGCAGGTGGTGGCCAAGGAACGCCTGATGGAACAGCTCTATCCCGACGACGAGGAGCGCGACGCCAACGTCATCGAGGTGCTGGTCGGCCGCCTGCGGCGCAAGCTGGAGGCCTGCGGCGGCTTCAAGCCGATCGATACGGTGCGCGGCCAGGGCTACCTGTTCACCGAGCGCTGCCGGTGA</t>
  </si>
  <si>
    <t>ATGGACTGCCCTACCCTCAGCAAGGTATTGCTCGTCGAAGACGACCAGAAGCTCGCCCGCCTGATCGCCAGTTTCCTTTCCCAGCATGGTTTCGAAGTGCGCCAGGTGCATCGCGGTGATGCCGCGTTCGCCGCCTTCCTCGACTTCAAGCCGCAAGTGGTGGTTCTCGACCTCATGCTCCCCGGACAGAATGGTCTGCAGGTGTGCCGGGAGATCCGCCGGGTCGCGAACCTGCCGATCCTCATACTCACCGCCCAGGAGGACGATCTCGATCACATCCTCGGCCTGGAGTCCGGCGCCGACGACTACGTGATCAAGCCGATCGAGCCACCGGTGCTGCTCGCCCGCCTGCGCGCCCTGATGCGCCGGCACGCGCCCCTTCCCGCGTCCCCGGAAAGCCTGACATTCGGCAAGCTGAACATCGACCGACGGCGGCGCGAAGCGGAACTCGAAGGCCTCGGCATCGAACTGACCACGATGGAGTTCGAGCTGCTCTGGCTGCTGGCCAGCCAGGCAGGGGAAATACTTTCCCGCGACGAGATCCTCAACCAGATCCGCGGCATCGGTTTCGACGGCCTGAACCGCAGCGTCGACGTCTGCATCAGCAAGCTGCGCAATAAACTGAAGGACAATCCGCGCGAGCCGGTCCGGATCAAGACTGTCTGGGGCAAGGGCTACCTGTTCAACCCGCTGGGCTGGGAGCTCTGA</t>
  </si>
  <si>
    <t>ATGCTGCGCCTGTTCCTGCGCCTCTACCTGCTGCTGGCCCTGGGGTTCGCCGCCGCGATCTTCGTGGTCGACCATGTCATCGACGCGTTCTACGACAGCATCGTCGAGAACTATCACCGCGACGCCGTTCGCGGCCAGGCCTATTCGCTGGTGGAAAAGCTGGCCCCGCTGGACCAGGCCGGACGCCAGCGACAGCTCGAAGACTGGCGTCCCCACTACGGGCTCGAGCTGAGCCTGACGGATGCCAGGCAGGCGAAGCTGACGCAGGAAGAGCAGGCCCTCCTCGACAAGAACCTGCTGGTGGTACGCGAGGACTTCACGGAATTCATCAGCCGCATCGACGCGGGCCCGCAACTGCTCGACATCAAGCTGCCGCCGGAACCCTCGCTGACCCCACTATTCACCGTGCTGGCCTACATCCTGCTCGGCGTGCTGGTCGGCATCGCCCTGCTGGTATGGGTCCGCCCGCACTGGCGCGACCTCGAGACCCTGCGCCTGGCCGCGCAACGCTTCGGCGACGGCGACCTGTCATCGCGCACGCGCATTTTCCGACGCTCCGACATCCGCACCCTGGCCCAGCACTTCAACCAGATGGCCGACCGCATCGAAAGCCTGATCAGCAACCAGCGTGAACTGACCAACGCGGTATCCCACGAATTGCGCACGCCGATCTCCCGCCTGTCCTTCGAACTCGAGCAATTGAACAAGCAGGTCGACGCCGAAGTACGCCACGACCTGATAGAGGACATGCGCGCCGATCTCGGCGAACTGGAGGAAATGGTCTCCGAACTGCTGACCTACGCCCGCCTGGAGCACGGCAACGTCGGGAGCCACCGGGAAATCGTCGACGCCGCGAGCTGGCTGGATAGCGTCGTCGCCGACGTCGCCCTGGAAGCCGAAGCCGCCGGAGTCACCTGCGAGATCAGCGCCTGCCAGGTCGAACAGATCCGCATCGAGCCTCGCTTCATGGCGCGCGCAGTGATCAACCTGCTGCGCAACGCCATTCGCCACGCACACTCGCGCGTCGAAATCGCCCTCCTCGATCAAGGCGACAGCTGTCAGATACGGGTCAACGACGACGGCCCCGGGATACCGGCGGACGCCCGGCAGAAGATCTTCGAACCCTTTTCGCGCCTGGACGACAGCCGCGATCGCAGCACCGGCGGCTTCGGCCTGGGCCTGGCGATCGTCCACCGGGTCGCGCAATGGCACGGCGGCTATGCGGAAGCGCTGGAAACGCCGCAGGGAGGCGCCTCCTTCCGCCTGACCTGGGAGCGACCCCGTTGA</t>
  </si>
  <si>
    <t>pmrB_PAO1</t>
  </si>
  <si>
    <t>ATGTCCCGTGCCGCCGTCCCCTCCGTCCGCCGGCGCCTGCTGGTCAACCTGCTGGTCGGCTTCGTGCTGTGCTGGCTGAGCGTGGCGGCGCTGACCTACCACCTCTCGCTGAAGCAGGTGAACCGCCTGTTCGACGACGACATGGTGGACTTCGGCGAAGCCGCCCTGCGCCTGCTCGACCTTGCCACCGAAGACCAGGCCGGCGAGGACGGCTCCATCACCGAGATCATCGAACGCAGCCGCGAAGCGATCCAGGGTCTGCCCCTGCTACGCCGCGAAAGCGCCCTCGGCTACGCCCTGTGGCGCGACGGCCAGCCGCTGCTGTCGAGCCTCAACCTGCCGCCGGAGATCACGGCCCAGGGCCCCGGCTTCAGCACCGTGGAAGCCCAGGGCACCCACTGGCGGGTGCTCCAGCTGAACATCGACGGCTTCCAGATCTGGATCAGCGAAAACCTGATCTACCGCCAGCACACCATGAACCTGCTGCTGTTCTACTCGCTGTTCCCGCTGCTGCTGGCGCTGCCGTTGCTCGGCGGCCTGGTCTGGTTCGGCGTTGCCCGCGGCCTGGCGCCGCTACGCGAAGTGCAGGCCGAGGTCCAGCAGCGCTCCGCGCGACACCTGCAGCCGATCGCGGTGGAGGCGGTACCGCTGGAGATCCGCGGCCTCATCGACGAACTCAACCTCCTGCTGGAGCGTCTGCGCACCGCCCTCGAGGCCGAACGCCGACTGACCAGCGACGCCGCCCATGAAATCCGCACGCCACTGGCCAGCCTGCGCACCCATGCCCAGGTCGCGCTGCGTTCGGAAGACCCCAAGGCCCACGCCCGCGGCCTGCTGCAAGTCAGTCGCAGCGTCGAGCGGATCAGCACCTTGATGGAGCAGATCCTGCTCCTCGCCCGCCTCGACGGCGACGCCCTGCTGGAGCAATTCCACCCGGTCAACCTCGCCACCCTGGCCGAAGACGTACTCTCCGAACTGGCGCGCCAGGCCATCGACAAGGACATCGAGCTGTCGTTGCACCAGGAGACCGTGTACGTGATGGGCATCGACCTGTGGCTGAAGGCGATGGTCGGCAACCTGGTGGGCAACGCCCTGCGCTACACACCGGCCGGGGGCCAGGTCGAGATCCGCGTCGAGAATCGCGCCCAGCACGCCGTGCTGCGGGTGCGCGACAACGGCCCCGGGGTCGCCCTGGAAGAGCAGCAGGCGATCTTCACCCGCTTCTACCGCAGCCCCGCCACCAGCAGCGGCGAGGGCAGCGGACTGGGCCTGCCGATCGTCAAGCGCATCGTCGAACTGCACTTCGGCAGTATCGGCCTGGGCAAGGGACTGGAGGGCAAAGGGCTGGAAGTGCAGGTGTTCCTGCCGAAGACCCAGCCGGACGCGACGCGGCCGCCGGCCAGAGGTCCGGACAGCGGGCGGTCACATATCTGA</t>
  </si>
  <si>
    <t>cprS</t>
  </si>
  <si>
    <t>cprS_PAO1</t>
  </si>
  <si>
    <t>cpsS_PAO1</t>
  </si>
  <si>
    <t>colis-g2213_pmrA-basR_EC_MG1655</t>
  </si>
  <si>
    <t>colis-g2214_pmrB-basS_EC_MG1655</t>
  </si>
  <si>
    <t>colis-g2215_acrR_EC_MG1655</t>
  </si>
  <si>
    <t>colis-g2216_etk_EC_MG1655</t>
  </si>
  <si>
    <t>colis-g2223_cprS_PAO1</t>
  </si>
  <si>
    <t>colis-g2222_pmrB_PAO1</t>
  </si>
  <si>
    <t>colis-g2221_parS_PAO1</t>
  </si>
  <si>
    <t>colis-g2220_parR_PAO1</t>
  </si>
  <si>
    <t>colis-g2219_phoP_PAO1</t>
  </si>
  <si>
    <t>colis-g2218_phoQ_PAO1</t>
  </si>
  <si>
    <t>colis-g2217_pmrA_PAO1</t>
  </si>
  <si>
    <t>ATGAAACGCGGCCTGAGCCTGATCCCCATCGTCGGCGGCGGCGTCACCCTGATCCTCGCCGGGGTGTTGCTGGTCTACACGCGCATGCTCGGCGACTACGGCGAGACCGGCGCCCTCTACCTGCTCAGCATGATGATGGAAGAGGAAGGGCTGTACTTCGCCCAGCGCTACCAGGAAGACCCGGCTACGCCGGCGCCGGACAGCTACTACTTCAAGGGCAGCGTCGGCACCGCGGGGCTGCCGCCGAAACTCAGGGAGATGCTCGACACCCCGCCCTACAAGAGCATCGGCGCCATGCAACTGCTCGGCAACTGGGACGACGATGACGAAGAGGAGGATGACGACGCGCCCAGCGACGATGCCTACGTGGTGGTCCGCCAGCCACTGGCCGACGGCAAGACGCTCTACCTCTACGACAACGACGCCGCCGGCAGCATCGACACGCCGCTGTCCGACGCCATCATCGACGCCCGCGTCAGGCAGACCTGGATCGTCACCCTGTCGGTCACCCTGCCTTCGCTGGCCGCCGTCGGCCTGCTGGTCTGGTTCATCGTCGCGCCGTTGCGCAAGCTGACGCGCTGGTCGATGACCCTCGACGACCTCGCCCCGGACAGCCAGCGGCCGCGCTTCAACTACCGCGAACTCAACGTGCTGGCGGATACCCTGTGGAACAGCGTGACCCGGATCAAGGACTTCAGCCAGCGCGAGGAGCGCTTCCTGCGCTACGCCAGCCATGAGCTGCGCACCCCGCTGGCGGTGATCGGCATGAACCTGGAGTTGCTCGACCAACCCGGCCGCGCGCCCTCCCCGCATGCCTTGCAACGCATCCGCCGCTCGGCGCTGGGCATGCAGCAGATGACCGAGACCCTGCTCTGGCTCAGCCGCGAGAGCGGCGAACTGCGCGACGACGGACACATCGAGGTCGGCCGCCTGCTGGAGGAACTGCTCGAGGAACAGCAGGCGCTGAGCCAGCGCCGCGGCCTGACCTTCCACCTCGACGTGGAGCCACACAGCCTGCCGCAGACCCGCGCACGGATCATCATCGGCAACCTGCTGCGCAACGCCCTGCAGTACAGCGACGAGGGCGTGGTGGAAATCGTCGTGCGCGACCGCAGCCTGCTGATCAGCAACCCCATCGGTGCGGCCCAGGGCACGGAGGAGTCGATGGCGTTCGGTTATGGCCTGGGCCTCGACCTGGTCCAGCGCCTGTGCCAGAAGAGTGGCTGGCGCCTGCATTACAGCAGCGACGAGCAGCGCTTCCGCTGCGAGCTGCTGTTCCCCGCCACGCCGGACTGA</t>
  </si>
  <si>
    <t>added Anjum et al 2016</t>
  </si>
  <si>
    <t>g2224</t>
  </si>
  <si>
    <t>TEM-1a</t>
  </si>
  <si>
    <t>g2225</t>
  </si>
  <si>
    <t>g2226</t>
  </si>
  <si>
    <t>g2227</t>
  </si>
  <si>
    <t>g2228</t>
  </si>
  <si>
    <t>g2229</t>
  </si>
  <si>
    <t>TEM-1b</t>
  </si>
  <si>
    <t>TEM-1c</t>
  </si>
  <si>
    <t>TEM-1d</t>
  </si>
  <si>
    <t>TEM-52b</t>
  </si>
  <si>
    <t>TEM-52c</t>
  </si>
  <si>
    <t>Taken from https://cge.cbs.dtu.dk/services/ResFinder/</t>
  </si>
  <si>
    <t>HM749966</t>
  </si>
  <si>
    <t>JF910132</t>
  </si>
  <si>
    <t>FJ560503</t>
  </si>
  <si>
    <t>AF188200</t>
  </si>
  <si>
    <t>EF141186</t>
  </si>
  <si>
    <t>AF027199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</si>
  <si>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</si>
  <si>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MSIQHFRVALIPFFAAFCLPVFAHPETLVKVKDAEDQLGARVGYIELDLNSGKILESFRPEERFPMMSTFKVLLCGAVLSRVDAGQEQLGRRIHYSQNDLVEYSPVTEKHLTDGMTVRELCSAAITMSDNTAANLLLTTIGGPKELTAFLHNMGDHVTRLDRWEPELNEAIPNDERDTTMPAAMATTLRKLLTGELLTLASRQQLIDWMEADKVAGPLLRSALPAGWFIADKSGAGERGSRGIIAALGPDGKPSRIVVIYTTGSQATMDERNRQIAEIGASLIKHW</t>
  </si>
  <si>
    <t>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</si>
  <si>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</si>
  <si>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</si>
  <si>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MSIQHFRVALIPFFAAFCLPVFAHPETLVKVKDAEDQLGARVGYIELDLNSGKILESFRPEERFPMMSTFKVLLCGAVLSRVDAGQEQLGRRIHYSQNDLVKYSPVTEKHLTDGMTVRELCSAAITMSDNTAANLLLTTIGGPKELTAFLHNMGDHVTRLDRWEPELNEAIPNDERDTTTPAAMATTLRKLLTGELLTLASRQQLIDWMEADKVAGPLLRSALPAGWFIADKSGASERGSRGIIAALGPDGKPSRIVVIYTTGSQATMDERNRQIAEIGASLIKHW</t>
  </si>
  <si>
    <t>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t>
  </si>
  <si>
    <t>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</si>
  <si>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MSIQHFRVALIPFFAAFCLPVFAHPETLVKVKDAEDQLGARVGYIELDLNSGKILESFRPEERFPMMSTFKVLLCGAVLSRVDAGQEQLGRRIHYSQNDLVEYSPVTEKHLTDGMTVRELCSAAITMSDNTAANLLLTTIGGPKELTAFLHNMGDHVTRLDRWEPELNEAIPNDERDTTTPAAMATTLRKLLTGELLTLASRQQLIDWMEADKVAGPLLRSALPAGWFIADKSGAGERGSRGIIAALGPDGKPSRIVVIYTTGSQATMDERNRQIAEIGASLIKHW</t>
  </si>
  <si>
    <t>GQ896333</t>
  </si>
  <si>
    <t>TEM-135_v2</t>
  </si>
  <si>
    <t>g2230</t>
  </si>
  <si>
    <t>betaL-g0570_IBC-1</t>
  </si>
  <si>
    <t>betaL-g0571_IBC-2</t>
  </si>
  <si>
    <t>g0570</t>
  </si>
  <si>
    <t>g0571</t>
  </si>
  <si>
    <t>edit g</t>
  </si>
  <si>
    <t>betaL-g0560_GOB-9</t>
  </si>
  <si>
    <t>g0560</t>
  </si>
  <si>
    <t>betaL-g1054_OXA-69</t>
  </si>
  <si>
    <t>g1054</t>
  </si>
  <si>
    <t>g0438</t>
  </si>
  <si>
    <t>betaL-g0438_CTX-M-5</t>
  </si>
  <si>
    <t>g0251</t>
  </si>
  <si>
    <t>betaL-g0251_cfiA-6</t>
  </si>
  <si>
    <t>amino-g0070_aac6-Il</t>
  </si>
  <si>
    <t>g0070</t>
  </si>
  <si>
    <t>Notes</t>
  </si>
  <si>
    <t>.</t>
  </si>
  <si>
    <t>keep</t>
  </si>
  <si>
    <t>SNP difference between these genes: g0050, g0051,g0046,g0045,g0056,g0055</t>
  </si>
  <si>
    <t>SNP differences between these genes: g0089,g0092,g0105,g0118</t>
  </si>
  <si>
    <t>SNP difference between these genes: g0091, g0094, g0097, g0098,g0099, g0100, g0101, g0102, g0103, g0104, g0106, g0113,g0117</t>
  </si>
  <si>
    <t>Keep</t>
  </si>
  <si>
    <t>SNP Difference between: g0107, g0108</t>
  </si>
  <si>
    <t>Keep (longer than g0117) SNP differences between these genes: g0089,g0092,g0105,g0118</t>
  </si>
  <si>
    <t>keep (StrB)</t>
  </si>
  <si>
    <t>AmpC gene</t>
  </si>
  <si>
    <t>Different versions</t>
  </si>
  <si>
    <t>g2231</t>
  </si>
  <si>
    <t>mcr-2</t>
  </si>
  <si>
    <t>atgacatcacatcactcttggtatcgctattctatcaatccttttgtgctgatgggtttggtggcgttatttttggcagcgacagcgaacctgacattttttgaaaaagcgatggcggtctatcctgtatcggataacttaggctttatcatctcaatggcggtggcggtgatgggtgctatgctactgattgtcgtgctgttatcctatcgctatgtgctaaagcctgtcctgattttgctactgattatgggtgcggtgacgagctattttaccgatacttatggcacggtctatgacaccaccatgctccaaaatgccatgcaaaccgaccaagccgagtctaaggacttgatgaatttggcgttttttgtgcgaattatcgggcttggcgtgttgccaagtgtgttggtcgcagttgccaaagtcaattatccaacatggggcaaaggtctgattcagcgtgcgatgacatggggtgtcagccttgtgctgttgcttgtgccgattggactatttagcagtcagtatgcgagtttctttcgggtgcataagccagtgcgtttttatatcaacccgattacgccgatttattcggtgggtaagcttgccagtatcgagtacaaaaaagccactgcgccaacagacaccatctatcatgccaaagacgccgtgcagaccaccaagccgagcgagcgtaagccacgcctagtggtgttcgtcgtcggtgagacggcgcgtgctgaccatgtgcagttcaatggctatggccgtgagactttcccgcagcttgccaaagttgatggcttggcgaattttagccaagtgacatcgtgtggcacatcgacggcgtattctgtgccgtgtatgttcagctatttgggtcaagatgactatgatgtcgataccgccaaataccaagaaaatgtgctagatacgcttgaccgcttgggtgtgggtatcttgtggcgtgataataattcagactcaaaaggcgtgatggataagctacctgccacgcagtattttgattataaatcagcaaccaacaataccatctgtaacaccaatccctataacgaatgccgtgatgtcggtatgcttgtcgggctagatgactatgtcagcgccaataatggcaaagatatgctcatcatgctacaccaaatgggcaatcatgggccggcgtactttaagcgttatgatgagcaatttgccaaattcacccccgtgtgcgaaggcaacgagcttgccaaatgcgaacaccaatcactcatcaatgcctatgacaatgcgctacttgcgactgatgattttatcgccaaaagcatcgattggctaaaaacgcatgaagcgaactacgatgtcgccatgctctatgtcagtgaccacggcgagagcttgggcgaaaatggtgtctatctgcatggtatgccaaatgcctttgcaccaaaagaacagcgagctgtgcctgcgtttttttggtcaaataatacgacattcaagccaactgccagcgatactgtgctgacgcatgatgcgattacgccaacactgcttaagctgtttgatgtcacagcgggcaaggtcaaagaccgcgcggcatttatccagtaa</t>
  </si>
  <si>
    <t>no</t>
  </si>
  <si>
    <t>LT598652.1:26779..28395</t>
  </si>
  <si>
    <t>added Xavier EuroS 2016 - Identification of a novel plasmid-mediated colistin-resistance gene, mcr-2, in Escherichia coli, Belgium, June 2016</t>
  </si>
  <si>
    <t>ATGACATCACATCACTCTTGGTATCGCTATTCTATCAATCCTTTTGTGCTGATGGGTTTGGTGGCGTTATTTTTGGCAGCGACAGCGAACCTGACATTTTTTGAAAAAGCGATGGCGGTCTATCCTGTATCGGATAACTTAGGCTTTATCATCTCAATGGCGGTGGCGGTGATGGGTGCTATGCTACTGATTGTCGTGCTGTTATCCTATCGCTATGTGCTAAAGCCTGTCCTGATTTTGCTACTGATTATGGGTGCGGTGACGAGCTATTTTACCGATACTTATGGCACGGTCTATGACACCACCATGCTCCAAAATGCCATGCAAACCGACCAAGCCGAGTCTAAGGACTTGATGAATTTGGCGTTTTTTGTGCGAATTATCGGGCTTGGCGTGTTGCCAAGTGTGTTGGTCGCAGTTGCCAAAGTCAATTATCCAACATGGGGCAAAGGTCTGATTCAGCGTGCGATGACATGGGGTGTCAGCCTTGTGCTGTTGCTTGTGCCGATTGGACTATTTAGCAGTCAGTATGCGAGTTTCTTTCGGGTGCATAAGCCAGTGCGTTTTTATATCAACCCGATTACGCCGATTTATTCGGTGGGTAAGCTTGCCAGTATCGAGTACAAAAAAGCCACTGCGCCAACAGACACCATCTATCATGCCAAAGACGCCGTGCAGACCACCAAGCCGAGCGAGCGTAAGCCACGCCTAGTGGTGTTCGTCGTCGGTGAGACGGCGCGTGCTGACCATGTGCAGTTCAATGGCTATGGCCGTGAGACTTTCCCGCAGCTTGCCAAAGTTGATGGCTTGGCGAATTTTAGCCAAGTGACATCGTGTGGCACATCGACGGCGTATTCTGTGCCGTGTATGTTCAGCTATTTGGGTCAAGATGACTATGATGTCGATACCGCCAAATACCAAGAAAATGTGCTAGATACGCTTGACCGCTTGGGTGTGGGTATCTTGTGGCGTGATAATAATTCAGACTCAAAAGGCGTGATGGATAAGCTACCTGCCACGCAGTATTTTGATTATAAATCAGCAACCAACAATACCATCTGTAACACCAATCCCTATAACGAATGCCGTGATGTCGGTATGCTTGTCGGGCTAGATGACTATGTCAGCGCCAATAATGGCAAAGATATGCTCATCATGCTACACCAAATGGGCAATCATGGGCCGGCGTACTTTAAGCGTTATGATGAGCAATTTGCCAAATTCACCCCCGTGTGCGAAGGCAACGAGCTTGCCAAATGCGAACACCAATCACTCATCAATGCCTATGACAATGCGCTACTTGCGACTGATGATTTTATCGCCAAAAGCATCGATTGGCTAAAAACGCATGAAGCGAACTACGATGTCGCCATGCTCTATGTCAGTGACCACGGCGAGAGCTTGGGCGAAAATGGTGTCTATCTGCATGGTATGCCAAATGCCTTTGCACCAAAAGAACAGCGAGCTGTGCCTGCGTTTTTTTGGTCAAATAATACGACATTCAAGCCAACTGCCAGCGATACTGTGCTGACGCATGATGCGATTACGCCAACACTGCTTAAGCTGTTTGATGTCACAGCGGGCAAGGTCAAAGACCGCGCGGCATTTATCCAGTAA</t>
  </si>
  <si>
    <t>ACCCCCTTTGCCCATCATCAGGGATTGGACTTCACGTTCGCCCTGCAGGATGTGATGTGTACGCCGCCCACTGAGACGGGGGATTTGGCACTGGTATTTAAATTACTGCCTTTGCTGGAGCGAGAGCAAGCTGGCGCCGCCATGGCGCTACTGCAGGCACTAGCTACCCCTCGGATTGCCGTCAGCTTCCCCACCCGCAGTTTAGGCGGGCGCGGCAAGGGCATGGAAGCAAACTATTCCGCATGGTTCGAGGGGGCACTGCCTGATGAATTTGAAATTGAGGATACCAAGACCATTGGAATAGAGCTTGTGTACATGATAAAAAGGAATAAGTGA</t>
  </si>
  <si>
    <t>ATGAAAACCAACGATAATTATATCGAAGAAGTAACAGCCAAAGTACTCACAAGTGGTAAATACTCCACACTTTATCCACCAACTGTACGACGTGTAACTGAGAGGCTTTTCGATCGATACCCTCCCAAGCAGCTAGAGAAGGAGGTTCGCAAGAAATTGCATCAAGCATATGGTGCTTATATTGGTGGGATCGATGGGAAAAGGTTGGAGAAGAAGATTGAGAAGATAATTCATGAGATACCAAATCCAACTACGGATGAAGCAACTCGTACGGAGTGGGAAAAAGAGATCTGCCTGAAAATATTGAACTTGCACACTTCAACAAATGAGCGAACGGTGGCTTACGATGAGCTTTACCAAAAGATCTTTGAGGTAACAGGGGTTCCAACAAGTATCACCGATGCAGGTTGCGCTTTGAATCCATTTTCTTTTCCATTCTTTACGGAGGCTGGCATGCTTGGGCAATACATAGGTTTCGATCTTGATAAAGGTATGATCGAAGCGATCGAACACTCGTTGAGAACGCTTAACGCCCCAGAGGGTATTGTTGTCAAACAGGGAGATATATTATCCGATCCGTCAGGCGAGAGTGATCTTCTACTTATGTTCAAGCTATATACTCTACTCGATCGGCAGGAAGAGGCCTCTGGTTTGAAAATTCTTCAAGAGTGGAAATACAAAAATGCTGTGATCTCTTTTCCTATTAAAACTATAAGTGGGAGAGATGTTGGGATGGAAGAGAATTACACTGTTAAGTTCGAGAATGATCTTGTTGGGTCAGATCTGAGAATCATGCAAAAATTGAAATTAGGAAACGAGATGTATTTTATCGTATCGAGATTGTAA</t>
  </si>
  <si>
    <t>ATGAATATTGATGAAATGGT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t>
  </si>
  <si>
    <t>ATGAATATTGATGAAATGGC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t>
  </si>
  <si>
    <t>ATGGATGAACGAGCGCAGGCGGCACTGGACGCGCTGCTTTCCGCGAAGAATCTGCGGGACGTATGTCCCGAGACGGTGCGGCGCGTGTTTATGGAGCTTTTGCCGCGATACAGAAAACCGAAGGACGCGGAGAAGGCGGCGCGCACGCATCTGCACCAGATCACCGGCGCGTTCATGACGGCGGACGCGCAGAAAAAGGCGCGGGCATTGCTTGCGCGCTGGAACGAGGGCGACGAATCGGCGCTCGCTGCCGCGCTGTCCCTGCACGCGTCCACGCGCGAGCGCCTGCCGGGCGCGGATGAATGGATGCGGCGCGTTTCGCCGTTTCTGGGCGCGGACGCGCGCGTGCTCGATCTGGCCTGCGGGCTGAACCCGATCCTACTGGGCTCCATGGGCGTGACGAACGCGCTGGGCATGGACATTCATCTGGGCTGCGTGCGACTTGTGAACGAAACGGCGCGGGCGCGCGGCTGGCATACGCGCGCGCGAGCCTGCGACCTGCTGAGCGAGATTCCCGCGGAGGAAGCCGACGCGGCGCTTCTGATGAAGCTCCTGCCCGTGCTGGAAGCCCAGAAAACCGGCCGCGCCGCCGAGCTGCTCGCAAGCCTCCGCGCCCCCAGGCTGGTCGTGACCTTCCCCACCCGCACCCTCGGCGGCCGCGGCGTGGGCATGGAAAAGCACTATGCCGACTGGTTCGAGCGCATCCTCCCCGATACCCTCTCCGTCCGCGACCGATTTACGGTGTCGGACGAGCTGGTGTATCTGGTGGAGCGGACGTAA</t>
  </si>
  <si>
    <t>ATGACCATTGAACAGGCAGCGGCCGACATCCTCTCCTCAAAAAAATATCAACTGCTGTGCCCGGATACCGTGGTGCGCATCCTCACGCAGGAGTGGGGACGCCACAAAAAGCCCAAGCAGGCGGTGGAGCGCACCCGCGAGCGGCTGCACGGCATCTGCGGTGCCTACCTGGCCCCCCAGGTGGAAAAGCAGGCAAGCACCGCACTGGCTGCGGGCGATGTGCAAAAAGCGCTGGCACTGCATGCCTCCACCCGTGAGCGGCTGGATACCTATCCCCAGCTGTATCAGTTTGTGTTTGAAAACAATCTGCCCGCCCGTGTGCTGGATATCGCCTGCGGCTTAAACCCGCTGATGCTGCACCGCCAGGGGGTGGCATCGGTTTGGGGGTGTGATATCCATCAGGGGCTGGGCAATGTGCTAACCCCCTATGCCCAAAAACACGGGTGGGATTTTACCTTTGCCCTGCACGATGTGCTGTGCGCACCGGTGGCGGCCAGCGGCGATATGGCACTGGTGTTTAAACTGCTGCCCCTTTTGGAAAGAGAGCAGCCCGGCGCAGCCCTTGCGCTGCTGCGCACATTGGATGCCCCGGTGATCTGCGTCAGCTTCCCCACCCGCAGCTTGGGCGGCAGGGGTAAGGGGATGCACCAGCACTACGCCACCTGGTTTGAGGGCCTGGTCGCCCCGCATTTTACCGTGCAGCACCACACCCTTATCGGGGACGAGCTGCTTTACCGCATCCAGCCAAACCCAGCTTGA</t>
  </si>
  <si>
    <t>TTAATGTTTTGAAACATGGCCAGAAACTCGAAAGAAAGAACGTTTTCGCCCAAAAGCTAATCGCTTTGCCCAAAGAGAATTAAACTGTTTTACATACTCATTGTCCAATTCCTTAACATCATCAATGCGAAAACCTGAGTTTGATAATTCAGCTTTGTATTGTTCGCTCAAAAAATAGGCCTTACTTAAAAGAGGAAGTCCTCTTTTTTTTATTTCCGCTTCTTCGTATGAATCTGAGTATGTGGTCACAAATTCAAAGTGAGCTTCTTTTTTAGCCAAATCTGCAACATTCGAAAGAATATCTCTATTCGGTTTAATTACATATTCAAGCAATGTCCCCCAAGGAAACAAAATGGAAATTGAATCAGCAATGTTTTTCAATTCAAAAGGGAGAGACTCTGCAGCTGCAATAACAAACACCACATTAGATAGCCCTCCTTTTGAGGGCTTCTTTATAATTTTTTTGGATATATCAAACAAGTTTTCTTTTACCGGATCTATTCCGATATAGAAAGTGTTTTGATCATTAATTGCAAGTTTATATATATTTCTACCGTCTCCAGTACCCAAATCTATATGCACACGATCAAACTGACCTATTATTTCTGTCAATTCATCTTTTGATAAATCAACCGTCTTTGTTCCTTTGAGTATTAACAA</t>
  </si>
  <si>
    <t>AB194779</t>
  </si>
  <si>
    <t>GU201947</t>
  </si>
  <si>
    <t>NG_050559</t>
  </si>
  <si>
    <t>JQ808129</t>
  </si>
  <si>
    <t>JX486113</t>
  </si>
  <si>
    <t>KC544262</t>
  </si>
  <si>
    <t>AB261016</t>
  </si>
  <si>
    <t>rmtF</t>
  </si>
  <si>
    <t>rmtG</t>
  </si>
  <si>
    <t>rmtH</t>
  </si>
  <si>
    <t>short by 42!!</t>
  </si>
  <si>
    <t>short by 420!!!</t>
  </si>
  <si>
    <t>different</t>
  </si>
  <si>
    <t>Candidatus Arthromitus sp. SFB-rat-Yit DNA, complete genome</t>
  </si>
  <si>
    <t>rmtE1</t>
  </si>
  <si>
    <t>rmtE2</t>
  </si>
  <si>
    <t>g2232</t>
  </si>
  <si>
    <t>g2233</t>
  </si>
  <si>
    <t>g2234</t>
  </si>
  <si>
    <t>g2235</t>
  </si>
  <si>
    <t>g2236</t>
  </si>
  <si>
    <t>g2237</t>
  </si>
  <si>
    <t>N.Woodford_2016</t>
  </si>
  <si>
    <t>SNP Difference between: g0005,g0014, g0016 &amp; g1978</t>
  </si>
  <si>
    <t>Yes</t>
  </si>
  <si>
    <t>Similar to LAT and CMY</t>
  </si>
  <si>
    <t>Similar to BIL and CMY</t>
  </si>
  <si>
    <t>Class</t>
  </si>
  <si>
    <t>No</t>
  </si>
  <si>
    <t>No of each gene</t>
  </si>
  <si>
    <t>No of Gene types</t>
  </si>
  <si>
    <t>SNP difference between these genes: g0282, g0283, g0285, g0300, g0311, g0318, g0320, g0351</t>
  </si>
  <si>
    <t>sul3_v5 in DTU res finder</t>
  </si>
  <si>
    <t>mcr-1.2</t>
  </si>
  <si>
    <t>mcr-1.3</t>
  </si>
  <si>
    <t>mcr-1.4</t>
  </si>
  <si>
    <t>mcr-1.5</t>
  </si>
  <si>
    <t>mcr-1.6</t>
  </si>
  <si>
    <t>mcr-1.7</t>
  </si>
  <si>
    <t>mcr-1.8</t>
  </si>
  <si>
    <t>mcr1.9</t>
  </si>
  <si>
    <t>mcr-1.10</t>
  </si>
  <si>
    <t>mcr2.2</t>
  </si>
  <si>
    <t>mcr-3</t>
  </si>
  <si>
    <t>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A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</si>
  <si>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T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</si>
  <si>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A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</si>
  <si>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G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</si>
  <si>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AGCATACTTCTGTGTGGTAT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</si>
  <si>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GTGCAGCATACTTCTGTGTGGTACCGATGCTCGGTCAGTCCGTTTGTTCTTGTGGCAAGTGTTTCCGTTTTCTTGACCGCGACCGCCAATCTTACCTTTTTTGATAAAATCAGCCAAACCTATCCCATCGCGGACAATCTCGGCTTTGTGCTGACGATCGCTGTCGTGCTCTTTGGCGCGATGCTACTGATCACCACACTGTTATCATCGTATCGCTATGTGCTAAAGCCTGTGTTGATTTTGCTATTAATCATGGGCGCGGTGACTAGTTATTTTACTGACACTTATGGCACGGTCTATGACACGACCATGCTCCAAAATGCCCTACAGACCGACCAAGCCGAGACCAAGGATCTATTAAACGCAGCGTTTATCATGCGTATCATTGGTTTGGGTGTACTACCAAGTTTGCTTGTGGCTTTTGTCAAGGTGGATTATCCGACTTGGGGCAAGGGTTTGGTGCGCCGATTGGGCTTGATCGTGGCAAGTCTTGCGCTGATTTTACTGCCTGTGGTGGCGTTCAGCAGTCATTATGCCAGTTTTTTTCGCGTGCATAAGCCGCTGCGTTCGTATGTCAATCCGATCATGCCAATCTACTCGGTGGGTAAGCTTGCCAGTATTGAGTATAAAAAAGCCAGTGCGCCAAAAGATACCATTTATCACGCCAAAGACGCGGTACAAGCAACCAAGCCTGATACGCGTAAGCCACGCCTAGTGGTGTTCGTCGTCGGTGAGACGGCACGCGCCGATCATGTCAGCTTCAATGGCTATGAGCGCGATACTTTCCCACAGCTTGCCAAGATCGATGGCGTGACCAATTTTAGCAATGTCACATCGTGCGGCACATCGACGGCGTATTCTGTGCCGTGTATGTTCAGCTATCTGGGCGCGGATGAGTATGATGTCGATACCGCCAAATACCAAGAAAATGTGCTTGATACGCTGGATCGTTTGGGCGTGAGCATCTTGTGGCGTGATAATAATTCGGACTCAAAAGGCGTGATGGATAAGCTGCCAAAAGCGCAATTTGCCGATTATAAATCCGCAACCAACAACACCATCTGCAACACCAATCCTTATAACGAATGCCGCGATGTCGGTATGCTCGTTGGCTTAGATGACTTTGTCGCTGCCAATAACGGCAAAGATATGCTGATCATGCTGCACCAAATGGGCAATCACGGGCCTGCGTATTTTAAGCGATATGATGAAAAGTTTGCCAAATTCACGCCAGTGTGTGAAGGTAATGAGCTTGCCAAGTGCGAACATCAGTCTTTGATCAATGCTTATGACAATGCCTTGCTTGCCACCGATGATTTCATCACTCAAAGTATCCAGTGGCTGCAGACGCACAGCAATGCCTATGATGTCTCGATGCTGTATGTCAGCGATCATGGCGAGAGTCTAGGTGAGAATGGTGTCTATCTACATGGTATGCCTAATGCCTTTGCACCAAAAGAACAGCGCAGTGTGCCTGCATTTTTCTGGACAGATAAGCAAACTGGCATCACGCCGATGGCGACCGATACTGTCCTGACCCATGATGCGATCACACCAACATTATTAAAGCTGTTCGATGTTACCGCAGATAAAGTCAAAGACCGCACCGCATTCATCCGCTGA</t>
  </si>
  <si>
    <t>ATGACATCACAGCACTCTTGGTATCGCTACTCCATCAATCCTTTTGTACTGATGGGTTTGGTGGCGTTATTTTTGGCGGCAACAGCGAACCTGACATTTTTTGAAAAAGCGATGGCGGTCTATCCTGTATCGGATAACTTAGGCTTTATCATCTCAATGGCGGTTGCACTGATGGGTGCTATGCTATTGATTGTCGTGCTATTATCCTATCGCTATGTGCTAAAGCCTGTGCTGATTTTATTACTTATCATGGGTGCGGTGACGAGCTATTTTACCGATACTTATGGCACGGTCTATGATACCACCATGCTCCAAAATGCCATGCAAACCGACCAAGCTGAATCTAAAGACTTGATGAATTTGGCGTTTTTTGTGCGGATTATCGGGCTTGGCGTGTTGCCAAGTGTGTTGGTCGCATTTGCCAAAGTCAATTATCCAACATGGGGCAAAGGCCTGATTCAGCGTGCGATGACGTGGGGTGTCAGCCTTGTGCTGTTGCTTGTGCCGATTGGGCTATTTAGCAGTCAGTATGCGAGTTTCTTTCGGGTGCATAAGCCAGTGCGTTTTTATATCAATCCGATTACGCCGATTTATTCGGTGGGCAAGCTTGCCAGTATCGAGTACAAAAAAGCCACTGCACCAACAGACACCATCTATCATGCCAAAGATGCCGTGCAGACCACCAAGCCTAGCGAGCGTAAGCCACGCCTAGTAGTGTTCGTCGTCGGTGAGACGGCGCGTGCTGACCATGTGCAGTTCAATGGCTATGGCCGTGAGACTTTCCCACAGCTTGCCAAAGTTGATGGCTTGGCGAATTTTAGCCAAGTGACATCGTGTGGCACATCGACAGCGTATTCTGTGCCGTGTATGTTTAGCTATTTGGGTCAAGATGACTATGATGTCGATACCGCCAAATACCAAGAAAATGTGCTAGATACGCTTGACCGCTTGGGCGTGGATATCTTGTGGCGTGATAATAATTCAGACTCAAAAGGCGTGATGGATAAGCTACCTACCACGCAGTATTTTGATTATAAATCAGCGACCAACAACACCATCTGTAACACCAATCCCTTTAATGAATGCCGTGATGTCGGTATGCTTGTTGGGCTAGATGACTATGTCAGTGCCAATAATGGCAAAGATATGCTCATCATGCTACACCAAATGGGCAATCATGGGCCGGCGTACTTTAAGCGTTATGATGAGCAATTTGCCAAATTCACCCCTGTGTGCGAAGGCAATGAGCTTGCCAAATGCGAACACCAATCACTCATCAATGCCTATGATAATGCACTACTTGCCACCGATGATTTTATCGCCAAAAGTATCGATTGGCTAAAAACACATGAAGCAAACTACGATGTCGCTATGCTCTATGTCAGCGACCACGGCGAGAGCTTGGGCGAGAATGGTGTCTATCTGCATGGTATGCCAAATGCCTTTGCACCAAAAGAACAGCGAGCCGTGCCTGCGTTTTTTTGGTCAAATAATACGACATTCAAGCCAACTGCCAGCGACACTGTGCTGACGCATGATGCGATTACCCCGACATTGCTTAAGCTGTTTGATGTCACAGCCGACAAGGTCAAAGACCGCACGGCATTTATCCAGTAA</t>
  </si>
  <si>
    <t>ATGACACAGCATAGTCCTTGGTACCGCCGTCCGGTCAATCCCTATCTGTTGATGAGCGTGGTCGCTTTATTTTTGTCAGCGACAGCAAACCTAACTTTCTTTGATAAAATCACCAATACTTATCCGATGGCACAAAACGCAGGCTTTGTGATCTCAACGGCGCTTGTGCTATTTGGGGCGATGCTATTGATTACTGTGCTGTTATCGTATCGCTATGTGCTTAAGCCTGTGTTGATTTTGCTGCTTATCATGGGTGCGGTGACGAGCTATTTTACCGATACTTATGGCACCGTTTATGACACCACCATGCTCCAAAATGCCTTGCAAACTGACCAAGCCGAGTCTAAGGACTTGATGAATATGGCGTTTTTTGTGCGGATTATCGGGCTTGGCGTGTTGCCAAGTATCTTGGTGGCGTGGGTCAAGGTGGATTATCCGACATTGGGTAAGAGTCTGATTCAGCGTGCGATGACTTGGGGTGTGGCAGTGGTGATGGCACTTGTGCCGATTTTGGCATTTAGTAGTCACTACGCCAGTTTCTTTCGTGAACATAAGCCACTGCGTAGCTATGTCAATCCCGTGATGCCGATTTATTCAGTAGGTAAGCTTGCCAGTATTGAGTACAAAAAAGCCACCGCGCCAAAAGACACCATCTATCATGCCAAAGATGCTGTACAGACGACGACGCCTGCCGAGCGTAAGCCACGACTCGTGGTGTTCGTCGTCGGTGAGACGGCTCGAGCTGACCATGTGCAGTTTAATGGCTATAGTCGTGAGACTTTTCCGCAGCTTGCCAAGATTGACAACCTAGCCAATTTTAGCCAAGTGACATCGTGTGGCACATCGACGGCGTACTCTGTGCCGTGTATGTTCAGTTATCTGGGTCAAGATGACTATGATGTCGATACCGCCAAATACCAAGAAAACGTGCTGGATACGCTTGACCGACTGGGTGTGGGTATCCTGTGGCGGGATAATAATTCAGACTCAAAAGGCGTGATGGATAAACTGCCTGCTTCGCAGTATTTTGATTATAAATCAGCGACCAACAACACCATCTGTAACACCAATCCTTACAACGAATGTCGTGATGTCGGTATGTTGGTGGGGCTAGATGATTATGTGAGTACCAATCAAGGCAAAGATATGCTCATCATGCTACACCAAATGGGTAATCATGGGCCGGCGTACTTCAAGCGTTATGACGAGCAATTTGCCAAATACACCCCTGTGTGCGAAGGTAATGAACTTGCCAAGTGTGAACACCAATCGCTCATCAACGCCTATGATAATGCACTGCTTGCGACCGATGATTTTATCGCCAAAAGTATCGATTGGCTAAAAACGCATCAGGCCAACTATGATGTTGCCATGCTCTATGTCAGCGACCACGGCGAGAGTCTGGGTGAAAATGGCGTCTATCTGCATGGTATGCCAAATGCCTTTGCACCAAAAGAACAGCGAGCGGTACCGGCATTCTTTTGGTCAAATAATCCATCGTTCACGCCAACTGCCAGCGACACTGTGCTGACACATGATGCGATTACGCCGACTCTACTGAAGCTGTTTGATGTCACAGCGGATAAGGTCAAAGACCGCACCGCATTCATCCGCTGA</t>
  </si>
  <si>
    <t>ATGCCTTCCCTTATAAAAATAAAAATTGTTCCGCTTATGTTCTTTTTGGCACTGTATTTTGCATTTATGCTGAACTGGCGTGGAGTTCTCCATTTTTACGAAATCCTTTACAAATTAGAAGATTTTAAGTTTGGTTTCGCCATTTCATTACCAATATTGCTTGTTGCAGCGCTTAACTTTGTATTTGTTCCATTTTCGATACGGTATTTAATAAAGCCTTTTTTTGCACTTCTTATCGCACTTAGTGCAATCGTTAGTTACACAATGATGAAGTATAGAGTCTTGTTTGATCAAAACATGATTCAGAATATTTTTGAAACCAATCAAAATGAGGCGTTAGCATATTTAAGCTTACCAATTATAGTATGGGTTACTATTGCTGGTTTTATCCCTGCCATTTTACTTTTCTTTGTTGAAATTGAATATGAGGAAAAATGGTTCAAAGGGATTCTAACTCGTGCCCTATCGATGTTTGCATCACTTATAGTGATTGCGGTTATTGCAGCACTATACTATCAAGATTATGTGTCAGTGGGGCGCAACAATTCAAACCTCCAGCGTGAGATTGTTCCAGCCAATTTCGTTAATAGTACCGTTAAATACGTTTACAATCGTTATCTTGCTGAACCAATCCCATTTACAACTTTAGGTGATGATGCAAAACGGGATACTAATCAAAGTAAGCCCACGTTGATGTTTCTGGTCGTTGGTGAAACCGCTCGTGGTAAAAATTTCTCGATGAATGGCTATGAGAAAGACACCAATCCATTTACCAGTAAATCTGGTGGCGTGATCTCCTTTAATGATGTTCGTTCGTGTGGGACTGCAACCGCTGTATCCGTCCCCTGCATGTTCTCCAATATGGGGAGAAAGGAGTTTGATGATAATCGCGCTCGCAATAGCGAGGGCCTGCTAGATGTGTTGCAAAAAACGGGGATCTCCATTTTTTGGAAGGAGAACGATGGAGGCTGCAAAGGCGTCTGCGACCGAGTACCTAACATCGAAATCGAACCAAAGGATCACCCTAAGTTCTGCGATAAAAACACATGCTATGACGAGGTTGTCCTTCAAGACCTCGATAGTGAAATTGCTCAAATGAAAGGGGATAAGCTGGTTGGCTTCCACCTGATAGGTAGCCATGGCCCAACCTACTACAAGCGCTACCCTGATGCTCATCGTCAGTTCACCCCTGACTGTCCACGCAGTGATATTGAAAACTGCACAGATGAAGAGCTCACCAACACCTATGACAACACCATCCGCTACACCGATTTCGTGATTGGAGAGATGATTGCCAAGTTGAAAACCTACGAAGATAAGTACAACACCGCGTTGCTCTACGTCTCCGATCATGGTGAATCACTGGGAGCATTAGGGCTTTACCTACACGGTACACCGTACCAGTTTGCACCGGATGATCAGACCCGTGTTCCTATGCAGGTGTGGATGTCACCTGGATTTACCAAAGAGAAAGGCGTTGATATGGCGTGTTTGCAGCAGAAAGCCGCTGATACTCGTTACTCACACGATAATATTTTCTCATCTGTATTGGGTATCTGGGACGTCAAAACATCAGTTTACGAAAAGGGTCTAGATATTTTCAGTCAATGTCGTAATGTTCAATAA</t>
  </si>
  <si>
    <t>ATGATGCT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</si>
  <si>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AGCATACTTCTGTGTGGTACCGACGCTCGGTCAGTCCGTTTGTTCTTGTGGCGAGTGTTGCCGTTTTCTTGACCGCGACCGCCAATCTTACCTTTTTTGATAAGG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t>
  </si>
  <si>
    <t>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A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ACACCGCATTCATCCGCTGA</t>
  </si>
  <si>
    <t>MMQ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RTAFIR</t>
  </si>
  <si>
    <t>MML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RTAFIR</t>
  </si>
  <si>
    <t>MMQHTSVWYRRSVSPFVLVASVAVFLTATANLTFFDKV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RTAFIR</t>
  </si>
  <si>
    <t>MMQ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NFIAQSIQWLQTHSNAYDVSMLYVSDHGESLGENGVYLHGMPNAFAPKEQRSVPAFFWTDKQTGITPMATDTVLTHDAITPTLLKLFDVTADKVKDRTAFIR</t>
  </si>
  <si>
    <t>MMQ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YSNAYDVSMLYVSDHGESLGENGVYLHGMPNAFAPKEQRSVPAFFWTDKQTGITPMATDTVLTHDAITPTLLKLFDVTADKVKDRTAFIR</t>
  </si>
  <si>
    <t>MMQ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HTAFIR</t>
  </si>
  <si>
    <t>MMQHTSVWYRRSVSPFVLVASVAVFLTATANLTFFDKISQTYPIADNLGFVLTIAVVLFGAMLLITTLLSSYRYVLKPVLILLLIMGAVTSYFTDTYGTVYDTTMLQNALQTDQAETKDLLNAAFIMRIIGLGVLPSLLVAFVKVDYPTWGKGLMRRLGLIVASLALILLPVVAFSSHYASFFRVHKPLRSYVNPIMPIYSVGKLASIEYKKAST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RTAFIR</t>
  </si>
  <si>
    <t>MMRHTSVWYRRSVSPFVLVASVAVFLTATANLTFFDKISQTYPIADNLGFVLTIAVVLFGAMLLITTLLSSYRYVLKPVLILLLIMGAVTSYFTDTYGTVYDTTMLQNALQTDQAETKDLLNAAFIMRIIGLGVLPSLLVAFVKVDYPTWGKGLMRRLGLIVASLALILLPVVAFSSHYASFFRVHKPLRSYVNPIMPIYSVGKLASIEYKKASAPKDTIYHAKDAVQATKPDMRKPRLVVFVVGETARADHVSFNGYERDTFPQLAKIDGVTNFSNVTSCGTSTAYSVPCMFSYLGADEYDVDTAKYQENVLDTLDRLGVSILWRDNNSDSKGVMDKLPKAQFADYKSATNNAICNTNPYNECRDVGMLVGLDDFVAANNGKDMLIMLHQMGNHGPAYFKRYDEKFAKFTPVCEGNELAKCEHQSLINAYDNALLATDDFIAQSIQWLQTHSNAYDVSMLYVSDHGESLGENGVYLHGMPNAFAPKEQRSVPAFFWTDKQTGITPMATDTVLTHDAITPTLLKLFDVTADKVKDRTAFIR</t>
  </si>
  <si>
    <t>MVQHTSVWYRCSVSPFVLVASVSVFLTATANLTFFDKISQTYPIADNLGFVLTIAVVLFGAMLLITTLLSSYRYVLKPVLILLLIMGAVTSYFTDTYGTVYDTTMLQNALQTDQAETKDLLNAAFIMRIIGLGVLPSLLVAFVKVDYPTWGKGLVRRLGLIVASLALILLPVVAFSSHYASFFRVHKPLRSYVNPIMPIYSVGKLASIEYKKASAPKDTIYHAKDAVQATKPDTRKPRLVVFVVGETARADHVSFNGYERDTFPQLAKIDGVTNFSNVTSCGTSTAYSVPCMFSYLGADEYDVDTAKYQENVLDTLDRLGVSILWRDNNSDSKGVMDKLPKAQFADYKSATNNTICNTNPYNECRDVGMLVGLDDFVAANNGKDMLIMLHQMGNHGPAYFKRYDEKFAKFTPVCEGNELAKCEHQSLINAYDNALLATDDFITQSIQWLQTHSNAYDVSMLYVSDHGESLGENGVYLHGMPNAFAPKEQRSVPAFFWTDKQTGITPMATDTVLTHDAITPTLLKLFDVTADKVKDRTAFIR</t>
  </si>
  <si>
    <t>MTSQHSWYRYSINPFVLMGLVALFLAATANLTFFEKAMAVYPVSDNLGFIISMAVALMGAMLLIVVLLSYRYVLKPVLILLLIMGAVTSYFTDTYGTVYDTTMLQNAMQTDQAESKDLMNLAFFVRIIGLGVLPSVLVAFAKVNYPTWGKGLIQRAMTWGVSLVLLLVPIGLFSSQYASFFRVHKPVRFYINPITPIYSVGKLASIEYKKATAPTDTIYHAKDAVQTTKPSERKPRLVVFVVGETARADHVQFNGYGRETFPQLAKVDGLANFSQVTSCGTSTAYSVPCMFSYLGQDDYDVDTAKYQENVLDTLDRLGVDILWRDNNSDSKGVMDKLPTTQYFDYKSATNNTICNTNPFNECRDVGMLVGLDDYVSANNGKDMLIMLHQMGNHGPAYFKRYDEQFAKFTPVCEGNELAKCEHQSLINAYDNALLATDDFIAKSIDWLKTHEANYDVAMLYVSDHGESLGENGVYLHGMPNAFAPKEQRAVPAFFWSNNTTFKPTASDTVLTHDAITPTLLKLFDVTADKVKDRTAFIQ</t>
  </si>
  <si>
    <t>MTQHSPWYRRPVNPYLLMSVVALFLSATANLTFFDKITNTYPMAQNAGFVISTALVLFGAMLLITVLLSYRYVLKPVLILLLIMGAVTSYFTDTYGTVYDTTMLQNALQTDQAESKDLMNMAFFVRIIGLGVLPSILVAWVKVDYPTLGKSLIQRAMTWGVAVVMALVPILAFSSHYASFFREHKPLRSYVNPVMPIYSVGKLASIEYKKATAPKDTIYHAKDAVQTTTPAERKPRLVVFVVGETARADHVQFNGYSRETFPQLAKIDNLANFSQVTSCGTSTAYSVPCMFSYLGQDDYDVDTAKYQENVLDTLDRLGVGILWRDNNSDSKGVMDKLPASQYFDYKSATNNTICNTNPYNECRDVGMLVGLDDYVSTNQGKDMLIMLHQMGNHGPAYFKRYDEQFAKYTPVCEGNELAKCEHQSLINAYDNALLATDDFIAKSIDWLKTHQANYDVAMLYVSDHGESLGENGVYLHGMPNAFAPKEQRAVPAFFWSNNPSFTPTASDTVLTHDAITPTLLKLFDVTADKVKDRTAFIR</t>
  </si>
  <si>
    <t>MPSLIKIKIVPLMFFLALYFAFMLNWRGVLHFYEILYKLEDFKFGFAISLPILLVAALNFVFVPFSIRYLIKPFFALLIALSAIVSYTMMKYRVLFDQNMIQNIFETNQNEALAYLSLPIIVWVTIAGFIPAILLFFVEIEYEEKWFKGILTRALSMFASLIVIAVIAALYYQDYVSVGRNNSNLQREIVPANFVNSTVKYVYNRYLAEPIPFTTLGDDAKRDTNQSKPTLMFLVVGETARGKNFSMNGYEKDTNPFTSKSGGVISFNDVRSCGTATAVSVPCMFSNMGRKEFDDNRARNSEGLLDVLQKTGISIFWKENDGGCKGVCDRVPNIEIEPKDHPKFCDKNTCYDEVVLQDLDSEIAQMKGDKLVGFHLIGSHGPTYYKRYPDAHRQFTPDCPRSDIENCTDEELTNTYDNTIRYTDFVIGEMIAKLKTYEDKYNTALLYVSDHGESLGALGLYLHGTPYQFAPDDQTRVPMQVWMSPGFTKEKGVDMACLQQKAADTRYSHDNIFSSVLGIWDVKTSVYEKGLDIFSQCRNVQ</t>
  </si>
  <si>
    <t>NG_051170.1</t>
  </si>
  <si>
    <t>NG_052861.1</t>
  </si>
  <si>
    <t>KY041856.1</t>
  </si>
  <si>
    <t>NG_052663.1</t>
  </si>
  <si>
    <t>NG_052893.1</t>
  </si>
  <si>
    <t>KY488488.1</t>
  </si>
  <si>
    <t>KY683842.1</t>
  </si>
  <si>
    <t xml:space="preserve">KY685071.1 </t>
  </si>
  <si>
    <t>MF176238</t>
  </si>
  <si>
    <t>MF176239</t>
  </si>
  <si>
    <t>MF176240</t>
  </si>
  <si>
    <t>KY924928.1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</si>
  <si>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</si>
  <si>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</si>
  <si>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</si>
  <si>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</si>
  <si>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</si>
  <si>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</si>
  <si>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</si>
  <si>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</si>
  <si>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</si>
  <si>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g2248</t>
  </si>
  <si>
    <t>g2249</t>
  </si>
  <si>
    <t>g2250</t>
  </si>
  <si>
    <t>added 13th July 2017</t>
  </si>
  <si>
    <t>g2251</t>
  </si>
  <si>
    <t>int</t>
  </si>
  <si>
    <t>int1</t>
  </si>
  <si>
    <t>NC_010558.1</t>
  </si>
  <si>
    <t>ATGAAAACCGCCACTGCGCCGTTACCACCGCTGCGTTCGGTCAAGGTTCTGGACCAGTTGCGTGAGCGCATACGCTACTTGCATTACAGTTTACGAACCGAACAGGCTTATGTCCACTGGGTTCGTGCCTTCATCCGTTTCCACGGTGTGCGTCACCCGGCAACCTTGGGCAGCAGCGAAGTCGAGGCATTTCTGTCCTGGCTGGCGAACGAGCGCAAGGTTTCGGTCTCCACGCATCGTCAGGCATTGGCGGCCTTGCTGTTCTTCTACGGCAAGGTGCTGTGCACGGATCTGCCCTGGCTTCAGGAGATCGGAAGACCTCGGCCGTCGCGGCGCTTGCCGGTGGTGCTGACCCCGGATGAAGTGGTTCGCATCCTCGGTTTTCTGGAAGGCGAGCATCGTTTGTTCGCCCAGCTTCTGTATGGAACGGGCATGCGGATCAGTGAGGGTTTGCAACTGCGGGTCAAGGATCTGGATTTCGATCACGGCACGATCATCGTGCGGGAGGGCAAGGGCTCCAAGGATCGGGCCTTGATGTTACCCGAGAGCTTGGCACCCAGCCTGCGCGAGCAGCTGTCGCGTGCACGGGCATGGTGGCTGAAGGACCAGGCCGAGGGCCGCAGCGGCGTTGCGCTTCCCGACGCCCTTGAGCGGAAGTATCCGCGCGCCGGGCATTCCTGGCCGTGGTTCTGGGTTTTTGCGCAGCACACGCATTCGACCGATCCACGGAGCGGTGTCGTGCGTCGCCATCACATGTATGACCAGACCTTTCAGCGCGCCTTCAAACGTGCCGTAGAACAAGCAGGCATCACGAAGCCCGCCACACCGCACACCCTCCGCCACTCGTTCGCGACGGCCTTGCTCCGCAGCGGTTACGACATTCGAACCGTGCAGGATCTGCTCGGCCATTCCGACGTCTCTACGACGATGATTTACACGCATGTGCTGAAAGTTGGCGGTGCCGGAGTGCGCTCACCGCTTGATGCGCTGCCGCCCCTCACTAGTGAGAGGTAG</t>
  </si>
  <si>
    <t>MKTATAPLPPLRSVKVLDQLRERIRYLHYSLRTEQAYVHWVRAFIRFHGVRHPATLGSSEVEAFLSWLANERKVSVSTHRQALAALLFFYGKVLCTDLPWLQEIGRPRPSRRLPVVLTPDEVVRILGFLEGEHRLFAQLLYGTGMRISEGLQLRVKDLDFDHGTIIVREGKGSKDRALMLPESLAPSLREQLSRARAWWLKDQAEGRSGVALPDALERKYPRAGHSWPWFWVFAQHTHSTDPRSGVVRRHHMYDQTFQRAFKRAVEQAGITKPATPHTLRHSFATALLRSGYDIRTVQDLLGHSDVSTTMIYTHVLKVGGAGVRSPLDALPPLTSER</t>
  </si>
  <si>
    <t>Integrase</t>
  </si>
  <si>
    <t>added 13th July 2018</t>
  </si>
  <si>
    <t>added 13th July 2019</t>
  </si>
  <si>
    <t>added 13th July 2020</t>
  </si>
  <si>
    <t>int2</t>
  </si>
  <si>
    <t>NC_010119.1</t>
  </si>
  <si>
    <t>GTGCTTCAAGTCTACTTATTAAAATGTACCTTTGAAAAAGTAGACTTTCTGCGGTACGCTCTGACAGTAAGTTTGCCCCCGATTTTTTACGCAGCGCGCCGGACGGAGCCCGACATGATCCTGATTCCCGATGACGAACCGGAGCTGAGTCTGCCCGCAGCCAGTGAGGAATTCCTGCCGGCGCTGTCAGGTGAGAATGCCCCGGTCAGCCCGGCCCGGGCCTACCTGCTTTCACTCAATTCCCACCGCAGCCGGCAGACCATGGCCTCGTTCCTGAACATCGTCGCCGTTATGCTCGGAGCTGCCTCCCTGGAGTCCTGCAGCTGGGGCAGCCTGCGGCGCCATCACGTGATGGCCGTGACCGAACTGCTGCGCGACACCGGCCGGGCCACCGCCACCGTCAACACCTATCTTTCGGCACTCAAGGGCGTGGCGAAGGAAGCCTGGATGCTCCGGCTCATGGATGTGGAGAGCTTCCAGCATATCCGGGCGGTCCGTAACCTGCGCGGCAGTCGGCTGCCCAGCGGTCGGGCGCTGCCCCAGGGGGAGATCCGCGCCCTGTTTGCCGTCTGTGAAGCCGATCGCAGCTGCCTCGGGGCGCGGGATGCAGCGATGCTGGCGGTCATTCTCGGCTGCGGCCTGCGACGATCCGAAGTAGTGAGCCTGGATTTGCGTGACGTTGTCACTCAGGACCGTGCGCTTAGAGTGCTGGGTAAGGGAAACAAGGAGCGACTGGCATATGTCCCGGCCGGTGCCTGGCAGCGGCTGCAGATCTGGATCGATGAGATCCGGGGCGAGACCCCGGGCCCGCTGTTCACACGCATCCGTCGTTTCGGGGATGTGACTCTAAACCGGCTAACCGACCAGGCGGTGTACCATATCCTGCAGGTGCGCCAGGGTCAGGCCGGCATCACGAAATGTTCTCCACACGATCTGAGGCGAACCTTCGCCACCGCGATGCTGGATAACGGGGAGGATTTAATTACCGTGAAGGATGCGATGGGCCACGCGAGCGTCACCACCACCCAGCAGTATGACCGTCGCGGGGAGCAACGCCTGCAGGACGCGCGGGATAGACTCAACCTTATTTAG</t>
  </si>
  <si>
    <t>MLQVYLLKCTFEKVDFLRYALTVSLPPIFYAARRTEPDMILIPDDEPELSLPAASEEFLPALSGENAPVSPARAYLLSLNSHRSRQTMASFLNIVAVMLGAASLESCSWGSLRRHHVMAVTELLRDTGRATATVNTYLSALKGVAKEAWMLRLMDVESFQHIRAVRNLRGSRLPSGRALPQGEIRALFAVCEADRSCLGARDAAMLAVILGCGLRRSEVVSLDLRDVVTQDRALRVLGKGNKERLAYVPAGAWQRLQIWIDEIRGETPGPLFTRIRRFGDVTLNRLTDQAVYHILQVRQGQAGITKCSPHDLRRTFATAMLDNGEDLITVKDAMGHASVTTTQQYDRRGEQRLQDARDRLNLI</t>
  </si>
  <si>
    <t>NC_014356.1</t>
  </si>
  <si>
    <t>int3</t>
  </si>
  <si>
    <t>ATGAACAGGTATAACAGAAATGACAAACCTGACTGGGTCCCTCCCCGATCCATCAAGCTGCTCGATCAGGTGCGCGAACGGGTTCGCTACCTGCATTACATCCTACAGACCGAGAAAGCTTATGTCTACTGGGCCAAGGCATTTGTGTTGTGGACGGCCCGCAGCCATGGTGGGTTTCGACATCCGCGCGAAATGGGGCAAGCTGAAGTCGAGGGTTTTCTGACCATGCTCGCCACCGAGAAGCAAGTGGCGCCGGCCACCCACCGGCAGGCGCTCAACGCGCTGTTGTTCTTGTATCGGCAGGTGCTGGGCATGGAATTGCCGTGGATGCAGCAGATTGGTCGGCCGCCAGAACGCAAGCGGATTCCGGTGGTGCTGACGGTGCAGGAGGTTCAGACGTTGCTTTCGCACATGGCGGGCACCGAAGCGCTGTTGGCCGCCCTGCTTTACGGCAGTGGGTTGCGCCTGCGCGAAGCGCTGGGCCTGCGGGTCAAGGATGTGGATTTCGACCGCCACGCGATCATTGTGCGCAGCGGCAAGGGCGACAAGGACCGCGTGGTGATGCTGCCCAGGGCGCTCGTACCTCGGTTGCGGGCGCAGCTGATTCAGGTCCGCGCTGTGTGGGGGCAGGACCGTGCCACGGGGCGCGGAGGCGTGTATCTGCCTCATGCACTGGAGCGCAAGTACCCCAGGGCGGGCGAGAGCTGGGCCTGGTTCTGGGTGTTTCCATCGGCCAAGCTGTCTGTGGACCCACAAACCGGCGTTGAGCGCCGCCACCACTTGTTTGAGGAAAGACTGAACCGGCAACTAAAAAAAGCGGTAGTTCAGGCTGGCATTGCCAAACACGTATCTGTCCACACCCTGCGCCACTCATTCGCCACCCACTTGCTGCAAGCAGGCACAGACATCCGAACGGTGCAAGAGTTGTTGGGGCATTCGGACGTGAGCACGACGATGATCTACACGCATGTGCTGAAAGTCGCTGCCGGAGGCACCTCCAGCCCGCTGGACGCCTTGGCCTTGCACTTGTCGCCCGGCTGA</t>
  </si>
  <si>
    <t>MNRYNRNDKPDWVPPRSIKLLDQVRERVRYLHYILQTEKAYVYWAKAFVLWTARSHGGFRHPREMGQAEVEGFLTMLATEKQVAPATHRQALNALLFLYRQVLGMELPWMQQIGRPPERKRIPVVLTVQEVQTLLSHMAGTEALLAALLYGSGLRLREALGLRVKDVDFDRHAIIVRSGKGDKDRVVMLPRALVPRLRAQLIQVRAVWGQDRATGRGGVYLPHALERKYPRAGESWAWFWVFPSAKLSVDPQTGVERRHHLFEERLNRQLKKAVVQAGIAKHVSVHTLRHSFATHLLQAGTDIRTVQELLGHSDVSTTMIYTHVLKVAAGGTSSPLDALALHLSPG</t>
  </si>
  <si>
    <t>g2252</t>
  </si>
  <si>
    <t>g2253</t>
  </si>
  <si>
    <t>MISRFKTLSVNQFTFITALFYVAIFNLPLFGIVRKGIEKQPEVDPLFIASMPLFLTFALSFLFSIFTVKYLLKPFFIVLTLLSSSVFFAAYQYNVVFDYGMIENTFQTHPAEALMYVNLASITNLLLTGLLPSYLIYKADIHYQPFFKELLHKLAFMLLMFVGIGIVAFFYYQDYAAFVRNNSELRRYIVPTYFVSSASKYLNEHYLQTPMEYQQLGLDAKNASRNPNTKPNLLVVVVGETARSMSYQYYGYNKPTNAHTQNQGLIAFNDTSSCGTATAVSLPCMFSRMGRADYDPRRANAQDTVIDVLSHSGIKVQWFDNDSGCKGVCDQVENLTIDLKSDPKLCSGQYCFDQVLLNKLDKILAVAPSQDTVIFLHIIGSHGPTYYLRYPPEHRKFIPDCPRSDIQNCSQEELINTYDNTILYTDFILSEVVNKLKGKQDMFDTAMLYLSDHGESLGEKGMYLHGAPYSIAPKEQTSVPMLAWVSNDFSQDNQLNMTCVAQRAEQGGFSHDNLFDSLLGLMNVKTTVYQSQLDIFAPCRY</t>
  </si>
  <si>
    <t>g2254</t>
  </si>
  <si>
    <t>mcr-4</t>
  </si>
  <si>
    <t>MF543359.1</t>
  </si>
  <si>
    <t>added 15th August 2017</t>
  </si>
  <si>
    <t>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t>
  </si>
  <si>
    <t>g2255</t>
  </si>
  <si>
    <t>mcr2</t>
  </si>
  <si>
    <t>mcr1-2</t>
  </si>
  <si>
    <t>mcr1-3</t>
  </si>
  <si>
    <t>mcr4</t>
  </si>
  <si>
    <t>mcr3</t>
  </si>
  <si>
    <t>mcr1-10</t>
  </si>
  <si>
    <t>mcr1-8</t>
  </si>
  <si>
    <t>mcr1-6</t>
  </si>
  <si>
    <t>mcr1-5</t>
  </si>
  <si>
    <t>mcr1-4</t>
  </si>
  <si>
    <t>mcr1-7</t>
  </si>
  <si>
    <t>mcr1-9</t>
  </si>
  <si>
    <t>betaL-g0187_ACT-7</t>
  </si>
  <si>
    <t>betaL-g1114_Pa_Pb</t>
  </si>
  <si>
    <t>betaL-g1115_Pc_Pd</t>
  </si>
  <si>
    <t>clind-g1588_vgaA-LC</t>
  </si>
  <si>
    <t>glyco-g1679_VanZ-Pt-partial</t>
  </si>
  <si>
    <t>mcr1</t>
  </si>
  <si>
    <t>colis-g2197_mcr1</t>
  </si>
  <si>
    <t>SNP Difference between: g0136, g0138, g0140</t>
  </si>
  <si>
    <t>SNP difference: g1157-SHV-12 is 24bp shorter than g1231-SHV-31 and has 1 SNP difference</t>
  </si>
  <si>
    <t>all qnrB SNP difference</t>
  </si>
  <si>
    <t>all qnrS SNP difference</t>
  </si>
  <si>
    <t>g1813, g1814 SNP difference</t>
  </si>
  <si>
    <t>all oxqA SNP difference</t>
  </si>
  <si>
    <t>all oxqB SNP difference</t>
  </si>
  <si>
    <t>all qnrA SNP difference</t>
  </si>
  <si>
    <t>The gene number has been updated Feb 2018 according to partridge et al mcr review</t>
  </si>
  <si>
    <t>mcr6.1</t>
  </si>
  <si>
    <t>mcr1.10</t>
  </si>
  <si>
    <t>mcr1.8</t>
  </si>
  <si>
    <t>mcr1.7</t>
  </si>
  <si>
    <t>mcr1.6</t>
  </si>
  <si>
    <t>mcr1.5</t>
  </si>
  <si>
    <t>mcr1.4</t>
  </si>
  <si>
    <t>mcr1.3</t>
  </si>
  <si>
    <t>mcr1.2</t>
  </si>
  <si>
    <t>mcr-1.9</t>
  </si>
  <si>
    <t>mcr-2.2</t>
  </si>
  <si>
    <t>mcr-6.1</t>
  </si>
  <si>
    <t>sul3_1</t>
  </si>
  <si>
    <t>sul3_v1</t>
  </si>
  <si>
    <t>EU834941</t>
  </si>
  <si>
    <t>CTAACCTAGGGCTTTGGATATTTTCAAGGCATCTGATAAAGACTTAACATCATGGGTGCGGAGATAATCTGCACCTTTTTTGTATGCATACATTTCTGCTGCAAGAGTTGGTGCTAAACGAGATTTCACATCGGTTCCAGTTATTTTACCTAAGAATGATTTCCGTGACACTGCAATCATTACTTGCAAATTAAAAGCTTCTTGAATTTCAGGGAAACGCTTCAAAACAAGAATAGATGTTTCTGGATTAGAGCCTAAAAAGAAGCCCATACCCGGATCAAGAATAATTCGTTCACGCTTTACACCAGCCTCAACTAAAGCAGCAATTCTTTCTTTAAAAAATTCCATCATGGAAGTAAAAACCTCTTCCGGATTCGTTTCAACTTTAGTAGCTGCACCAATTCGCTGAACGGAGTGCATCAACACAAGTTTGCAATCTGACTTTGCCAAGCCTGAATAAATCTCAGGATAAGGAAAACCTTGAATATCATTAATAAAATCAACCTTTTGTTCTATGCAAAAACTCTGAACCTCAGGTTTAAATGTATCAACAGAAATAGAAATGCCTTTTTCTTTTAAAGCCTTAATGACAGGTTTGAGTCTTTTGATTTCTTCCACAACGCCCACTTCAGTTGTATCAGGATTACTGGAAGCGGCTCCCAAATCAATCACATCTGCTCCATCTTCAACCAAATGCAGAGCATGCTCAATTGCCTTATCTGTATCTAAATAAAGTCCTCCATCGGAAAAACTATCGGTGGTTATATTTACGATTCCAAAAATCTTGCTCAT</t>
  </si>
  <si>
    <t>sul3_3</t>
  </si>
  <si>
    <t>sul3_v3</t>
  </si>
  <si>
    <t>AY047357</t>
  </si>
  <si>
    <t>ATGTTACGCAGCAGGGTGACGGTGTTCGGCATTCTGAATCC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CTGGCCTTCCTGTAAAGGATCTGGGTCCAGCGAGCCTTGCGGCGGAACTTCACGCGATCGGCAATGGCGCTGACTACGTCCGCACCCACGCGCCTGGAGAACTGCGAAGCGCAATCGCCTTCTCGGAAACCCTCGCGAAATTTCGCAGTCGCGACGCCAGAGACCGAGGGTTAGATCATGCCTAG</t>
  </si>
  <si>
    <t>g2256</t>
  </si>
  <si>
    <t>g2257</t>
  </si>
  <si>
    <t>g2258</t>
  </si>
  <si>
    <t>g2259</t>
  </si>
  <si>
    <t>g2260</t>
  </si>
  <si>
    <t>MG581979.1</t>
  </si>
  <si>
    <t>MISRFKTLSVNQFTFITALFYVAIFNLPLFGIVRKGIEKQPEVDPLFIASMPLFLTFALSFLFSIFTVKYLLKPFFIVLTLLSSSVFFAAYQYNVVFDYGMIENTFQTHPAEALMYVNLASITNLLLTGLLPSYLIYKADIHYQPFFKELLHKLAFMLLMFVGIGIVAFFYYQDYAAFVRNNSELRRYIVPTYFVSSASKYLNEHYLQTPMEYQQLGLDAKNASRNPNTKPNLLVVVVGETARSMSYQYYGYNKPTNAHTQNQGLIAFNDTSSCGTATAVSLPCMFSRMGRADYDPRRANAQDTVIDVLSHSGIKVQWFDNDSGCKGVCDRVENLTIDLKSDPKLCSGQYCFDQVLLNKLDKILAVAPSQDTVIFLHIIGSHGPTYYLRYPPEHRKFIPDCPRSDIQNCSQEELINTYDNTILYTDFILSEVVNKLKGKQDMFDTAMLYLSDHGESLGEKGMYLHGAPYSIAPKEQTSVPMLAWVSNDFSQDNQLNMTCVAQRAEQGGFSHDNLFDSLLGLMNVKTTVYQSQLDIFAPCR</t>
  </si>
  <si>
    <t>mcr-4.2</t>
  </si>
  <si>
    <t>mcr4.2</t>
  </si>
  <si>
    <t>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G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</t>
  </si>
  <si>
    <t>MG026621.1</t>
  </si>
  <si>
    <t>MISRFKTLSVNQFTFITALFYVAIFNLPLFGIVRKGIEKQPEVDPLFIASMPLFLTFALSFLFSIFTVKYLLKPFFIVLTLLSSSVFFAAYQYNVVFDYGMIENTFQTHPAEALMYVNLASITNLLLTGLLPSYLIYKADIHYQPFFKELLHKLAFMLLMFVGIGIVAFFYYQDYAAFGRNNSELRRYIVPTYFVSSASKYLNEHYLQTPMEYQQLGLDAKNASRNPNTKPNLLVFVVGETARSMSYQYYGYNKPTNAHTQNQGLIAFNDTSSCGTATAVSLPCMFSRMGRADYDPRRANAQDTVIDVLSHSGIKVQWFDNDSGCKGVCDQVENLTIDLKSDPKLCSGQYCFDQVLLNKLDKILAVAPSQDTVIFLHIIGSHGPTYYLRYPPEHRKFIPDCPRSDIQNCSQEELINTYDNTILYTDFILSEVVNKLKGKQDMFDTAMLYLSDHGESLGEKGMYLHGAPYSIAPKEQTSVPMLAWVSNDFSQDNQLNMTCVAQRAEQGGFSHDNLFDSLLGLMNVKTTVYQSQLDIFAPCRY</t>
  </si>
  <si>
    <t>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GTCGAAACAACAGTGAGTTAAGGCGTTACATTGTCCCTACCTATTTTGTCAGTAGTGCATCTAAATATCTCAATGAGCACTATTTGCAGACGCCCATGGAATACCAACAACTTGGCCTAGATGCGAAGAATGCCAGTCGTAACCCGAACACTAAACCTAACTTATTAGTGT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t>
  </si>
  <si>
    <t>mcr-4.1</t>
  </si>
  <si>
    <t>MRLSAFITFLKMRPQVRTEFLTLFISLVFTLLCNGVFWNALLAGRDSLTSGTWLMLLCTGLLITGLQWLLLLLVATRWSVKPLLILLAVMTPAAVYFMRNYGVYLDKAMLRNLMETDVREASELLQWRMLPYLLVAAVSVWWIARVRVLRTGWKQAVMMRSACLAGALAMISMGLWPVMDVLIPTLRENKPLRYLITPANYVISGIRVLTEQASSSADEAREVVAADAHRGPQEQGRRPRALVLVVGETVRAANWGLSGYERQTTPELAARDVINFSDVTSCGTDTATSLPCMFSLNGRRDYDERQIRRRESVLHVLNRSDVNILWRDNQSGCKGVCDGLPFENLSSAGHPTLCHGERCLDEILLEGLAEKITTSRSDMLIVLHMLGNHGPAYFQRYPASYRRWSPTCDTTDLASCSHEALVNTYDNAVLYTDHVLARTIDLLSGIRSHDTALLYVSDHGESLGEKGLYLHGIPYVIAPDEQIKVPMIWWQSSQVYADQACMQTHASRAPVSHDHLFHTLLGMFDVKTAAYTPELDLLATCRKGQPQ</t>
  </si>
  <si>
    <t>ATGCGGTTGTCTGCATTTATCACTTTCTTGAAAATGCGCCCGCAAGTGCGCACTGAATTTTTGACTCTGTTCATCAGCCTTGTGTTCACCCTGCTGTGCAATGGCGTGTTTTGGAATGCCCTTCTTGCTGGACGCGACTCCCTAACTTCTGGAACATGGCTAATGCTCCTTTGCACTGGGTTGCTGATCACCGGGCTGCAATGGTTGTTGCTCCTTCTGGTGGCCACGCGCTGGAGTGTCAAGCCACTACTGATTCTGCTTGCTGTCATGACGCCCGCCGCCGTTTATTTCATGCGCAACTACGGGGTTTATCTCGACAAGGCCATGCTGCGGAATCTGATGGAGACGGACGTCAGGGAAGCCAGTGAGCTGTTGCAATGGAGAATGCTGCCCTACTTGTTGGTTGCAGCCGTATCCGTGTGGTGGATTGCGAGAGTCAGGGTTTTACGAACGGGCTGGAAACAAGCGGTAATGATGCGCAGCGCTTGTCTGGCTGGCGCTCTCGCCATGATTTCCATGGGTCTGTGGCCAGTCATGGATGTGCTGATACCCACGCTTCGTGAAAACAAGCCGCTTCGCTATTTGATCACTCCTGCAAACTACGTCATCTCGGGCATTCGGGTTTTGACTGAACAGGCGTCATCGTCAGCAGACGAAGCAAGGGAAGTCGTTGCAGCCGATGCGCATCGAGGGCCTCAAGAACAAGGCCGCCGTCCTCGTGCTCTCGTACTGGTTGTCGGGGAAACCGTCAGGGCGGCTAATTGGGGGTTGAGCGGCTATGAACGACAAACCACCCCTGAGTTGGCCGCACGCGACGTGATCAATTTTTCCGATGTCACCAGTTGCGGGACGGATACGGCTACATCCCTTCCCTGCATGTTTTCCCTCAATGGTCGGCGCGACTACGACGAACGCCAGATTCGTCGGCGCGAGTCCGTGCTGCACGTTTTAAACCGTAGTGACGTCAACATTCTCTGGCGCGATAACCAGTCGGGCTGTAAAGGCGTCTGTGATGGACTGCCCTTTGAAAACCTGTCTTCGGCAGGCCATCCCACACTGTGCCATGGCGAGCGCTGCCTGGATGAAATTCTGCTCGAAGGGTTGGCCGAGAAGATAACAACAAGCCGCAGCGATATGCTGATCGTTCTGCATATGCTGGGCAATCACGGCCCAGCGTATTTCCAGCGCTATCCCGCAAGCTACCGACGCTGGTCGCCAACCTGCGACACCACCGATCTGGCCAGCTGTTCGCATGAAGCCTTGGTGAACACCTACGACAACGCCGTGCTTTACACCGATCATGTGCTTGCCCGTACCATTGACCTGCTGTCCGGCATCCGCTCACACGACACGGCGCTGCTGTACGTTTCCGATCATGGGGAATCGCTCGGCGAGAAAGGCCTGTATCTCCATGGCATACCTTACGTCATCGCGCCGGATGAGCAGATCAAGGTGCCGATGATCTGGTGGCAGTCGAGTCAGGTTTATGCCGACCAAGCCTGTATGCAAACTCATGCCTCTCGGGCACCGGTAAGTCACGATCACCTGTTTCACACCTTGCTCGGGATGTTCGACGTGAAAACCGCTGCCTACACGCCAGAGTTGGACCTTCTGGCAACATGCAGAAAAGGACAACCACAATGA</t>
  </si>
  <si>
    <t>NG_055658.1</t>
  </si>
  <si>
    <t>mcr-5.1</t>
  </si>
  <si>
    <t>mcr5</t>
  </si>
  <si>
    <t>mcr-7.1</t>
  </si>
  <si>
    <t>mcr7.1</t>
  </si>
  <si>
    <t>MG267386.1</t>
  </si>
  <si>
    <t>MRITLGVMKVNLLLVLFFALVLNWPFFLRFYSVISGLEHVRAGFVISVPLVLLAALNAVFIPFTFRWLLKPFFSLLILTGSIVSYAMLKYGVIFDASMIQNIVETNNSEATSYLNVPVVLWFLLTGVLPMVVLWSLKVRYPANWYKGLAIRAGALAFSLLFVGGVAALYYQDYVSIGRNHRILGKQIVPANYVNGIYKYARDVVFATPIPYQPLGTDAKVVAKGDKPTLMFLVVGETARGKNFSMNGYEKETNPFTSQAGGVISFKDVRSCGTATAVSVPCMFSNMGRKEFDDNRARNSEGLLDVLQRSGVSIFWKENDGGCKGVCDRVPNIEIKPKDHPQFCDKNTCYDEVVLQNLDDEVAQMKGDKLVGFHLIGSHRPPYHQRYPDKPPPFVPDCPRSDIENCSDEELVNTYDNTIRYTDFVIAEMITKLKKYEDKYNTALIYLSDHGESLGAMGLYLHGTPYKFAPDDQTRVPMQVWMSPGFAKEKGMDLNCLQQKAADNRYSHDNLFSSVLGIWDVSTAVYDKQLDIFSQCRTVQ</t>
  </si>
  <si>
    <t>ATGCGCATCACGCTCGGTGTGATGAAGGTGAATTTGTTGCTGGTGCTCTTTTTCGCACTGGTGCTGAACTGGCCTTTCTTTCTTCGTTTTTATTCTGTTATCAGTGGTCTGGAACATGTCCGGGCCGGTTTCGTTATCTCGGTTCCTCTGGTGCTGCTTGCCGCACTCAACGCCGTCTTTATCCCCTTTACCTTCCGCTGGTTGCTCAAGCCCTTCTTTTCGTTGTTGATCCTGACAGGCTCCATCGTCAGTTACGCCATGCTCAAATACGGCGTCATCTTCGATGCCAGCATGATCCAGAACATAGTGGAGACCAACAACAGTGAGGCGACCTCCTACCTGAATGTGCCGGTCGTGCTCTGGTTCCTGCTGACCGGTGTGTTGCCCATGGTGGTGCTCTGGTCGCTGAAGGTGCGCTATCCGGCAAACTGGTACAAGGGGCTGGCCATCAGGGCTGGTGCTCTGGCCTTCTCGCTGCTGTTCGTGGGAGGCGTTGCCGCACTTTACTATCAGGATTACGTCTCGATCGGCCGCAATCACCGGATCCTGGGCAAGCAGATAGTGCCGGCCAACTATGTCAACGGCATCTACAAATATGCCCGCGACGTGGTATTTGCTACCCCCATCCCTTATCAACCGCTGGGGACTGATGCCAAAGTCGTCGCCAAAGGGGATAAACCGACCCTGATGTTTCTGGTGGTGGGGGAGACAGCCCGCGGCAAGAACTTCTCGATGAACGGCTACGAGAAAGAGACCAACCCCTTTACCAGTCAGGCCGGGGGCGTGATCTCCTTCAAGGACGTGCGCTCTTGCGGCACGGCCACAGCGGTGTCGGTGCCCTGCATGTTCTCCAACATGGGGCGCAAGGAGTTTGATGACAACCGGGCCCGCAACAGCGAAGGCCTGCTCGATGTGCTGCAAAGAAGCGGGGTCTCCATCTTCTGGAAGGAGAACGACGGCGGCTGCAAAGGGGTGTGCGATCGGGTGCCCAACATCGAGATCAAGCCAAAAGATCACCCACAGTTCTGCGACAAGAACACCTGCTATGACGAGGTTGTACTGCAAAATCTCGACGACGAGGTGGCGCAGATGAAGGGCGACAAGCTGGTCGGTTTCCATCTGATCGGCAGCCACCGCCCGCCCTACCACCAACGCTATCCGGACAAACCACCCCCGTTCGTACCGGACTGCCCGCGCAGCGACATCGAGAACTGCAGCGATGAAGAGCTGGTCAACACCTATGACAACACCATCCGCTACACCGATTTTGTCATAGCAGAGATGATTACCAAGCTGAAAAAGTATGAAGATAAGTACAACACGGCGTTGATCTACCTCTCTGATCACGGCGAGTCGCTGGGTGCGATGGGGCTCTATCTGCATGGCACGCCCTACAAGTTTGCCCCTGACGACCAGACCCGGGTACCGATGCAGGTCTGGATGTCGCCGGGCTTTGCCAAAGAGAAGGGGATGGATCTGAACTGCCTGCAGCAAAAAGCGGCAGACAATCGCTACTCCCATGACAACCTCTTCTCCTCTGTGCTCGGGATCTGGGATGTCAGCACGGCGGTGTACGACAAGCAGCTCGATATTTTCAGCCAGTGCCGCACCGTGCAGTAA</t>
  </si>
  <si>
    <t>mcr4.1</t>
  </si>
  <si>
    <t>added 8th March 2018</t>
  </si>
  <si>
    <t>MSKIFGIVNITTDSFSDGGLYLDTDKAIEHALHLVEDGADVIDLGAASSNPDTTEVGVVEEIKRLKPVIKALKEKGISISVDTFKPEVQSFCIEQKVDFINDIQGFPYPEIYSGLAKSDCKLVLMHSVQRIGAATKVETNPEEVFTSMMEFFKERIAALVEAGVKRERIILDPGMGFFLGSNPETSILVLKRFPEIQEAFNLQVMIAVSRKSFLGKITGTDVKSRLAPTLAAEMYAYKKGADYLRTHDVKSLSDALKISKALG</t>
  </si>
  <si>
    <t>MLRSRVTVFGILNPTEDSFFDESRRLDPAGAVTAAIEMLRVGSDVVDVGPAASHPDARPVSPADEIRRIAPLLDALSDQMHRVSIDSFQPETQRYALKRGVGYLNDIQGFPDPALYPDIAEADCRLVVMHSAQRDGIATRTGHLRPEDALDEIVRFFEARVSALRRSGVAADRLILDPGMGFFLSPAPETSLHVLSNLQKLKSALGLPLLVSVSRKSFLGATAGLPVKDLGPASLAAELHAIGNGADYVRTHAPGELRSAIAFSETLAKFRSRDARDRGLDHA</t>
  </si>
  <si>
    <t>Added 8th March 2018 from ResFinder</t>
  </si>
  <si>
    <t>&gt;quino-g1813_qepA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CCTCGGTGCTCGCGGCGCTGGCCGATACCGCCGCGCTGTTGATCGCGGCGCGCGCCTTGCTCGGCCTGGCCGGCGCCACCATCGCGCCGTCCACCATGGCGCTGG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t>
  </si>
  <si>
    <t>&gt;quino-g1814_qepA2%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GCTCGGTGCTCGCGGCGCTGGCCGATACCGCCGCGCTGTTGATCGCGGCGCGCGCCTTGCTCGGCCTGGCCGGCGCCACCATCGCGCCGTCCACCATGGCGCTGA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t>
  </si>
  <si>
    <t>qepA4</t>
  </si>
  <si>
    <t>KX580704.1</t>
  </si>
  <si>
    <t>MSATLHDTAADRRKATRREWIGLAVVALPCLVYAMDLTVLNLALPVLSRELQPSSAQLLWILDIYGFFVAGFLITMGTLGDRIGRRRLLLIGAALFAFASVLAALADTAALLIAARALLGLAGATIAPSTMALIRNMFHDPRQRQFAIGVWIAAFSLGSAIGPLVGGVLLEFFHWGAVFWLNVPVMLLTLALGPRFLPEYRDPDAGHLDLASVLLSLAAVLLTIYGLKQLAEHGAGLASMAALLAGLAVGALFLRRQGHIAYPLLDLRLFAHAPFRAALAAYALAALAMFGVYIFMTQYLQLVLGLSPLQAGLATLPWSLCFVIGSLLSPQLAARWPAARILVVGLSAAAFGFAVLGLGQGLWWLVPATIVMGLGLAPVFTIGNEIIITSAPSERAGAASALSETVSEFSGALGIALFGSVGLVVYRQALTSAALPGLPADALQAAGASLGGAVHLADTLPAWQGAALLAAARAGFTDALQATAWAGAVLVLVAAGLVARLLRKRPALASG</t>
  </si>
  <si>
    <t>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ATTCGCATTCGCCTCGGTGCTCGCGGCGCTGGCCGATACCGCCGCGCTGTTGATCGCGGCGCGCGCCTTGCTCGGCCTGGCCGGCGCCACCATCGCGCCGTCCACCATGGCGCTGA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t>
  </si>
  <si>
    <t>JQ064560.1</t>
  </si>
  <si>
    <t>qepA3</t>
  </si>
  <si>
    <t>MSATLHDTAADRRKATRREWIGLAVVALPCLVYAMDLTVLNLALPVLSRELQPSSAQLLWILDIYGFFVAGFLITMGTLGDRIGRRRLLLIGAAFFAFASVLAALADTAALLIAARALLGLAGATIAPSTMALVRNMFHDPRQRQFAIGVWIAAFSLGSAIGPLVGGVLLEFFHWGAVFWLNVPVMLLTLALGPRFLPEYRDPDAGHLDLASVLLSLAAVLLTIYGLKQLAEHGEGLASMAALLAGLAVGALFLRRQGHIAYPLLDLRLFAHALFRAALAAYALAALAMFGVYIFMTQYLQLVLGLSPLQAGLATLPCSLCFVIGSLLSPQLAARWPAARILVVGLSAAAFGFAVLGLGQGLWWLVPATIVKGLGLAPVFTIGNEIIITSAPSERAGAASALSETVSEFSGALGIALFGSVGLVVYRQALTSAALPGLPADALQTAGASLGGAVHLADTLPAWQGAALLAAARAGFTDALQATAWAGAVLVLVAAGLVARLLRKRPALASG</t>
  </si>
  <si>
    <t>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CCTCGGTGCTCGCGGCGCTGGCCGATACCGCCGCGCTGTTGATCGCGGCGCGCGCCTTGCTCGGCCTGGCCGGCGCCACCATCGCGCCGTCCACCATGGCGCTGG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AGGGCCTCGCCTCGATGGCTGCGCTGCTGGCCGGGCTGGCGGTCGGGGCGCTGTTCCTGCGCCGCCAGGGCCACATCGCCTACCCGCTGCTGGACCTGCGGCTGTTCGCGCACGCGCTGTTCCGCGCGGCGCTGGCGGCGTATGCGCTGGCCGCGCTGGCCATGTTCGGCGTCTACATCTTCATGACGCAGTACCTGCAGCTCGTGCTGGGGCTGTCGCCGCTGCAGGCCGGGCTGGCCACGCTGCCCTGCTCCCTGTGCTTCGTCATCGGTTCGCTGTTGTCGCCGCAGCTCGCGGCGCGCTGGCCGGCGGCGCGCATCCTCGTCGTGGGCCTGTCGGCAGCGGCGTTCGGCTTCGCCGTGCTGGGGCTGGGGCAGGGCCTGTGGTGGCTGGTGCCGGCCACGATCGTCAAGGGCCTGGGCCTGGCGCCGGTGTTCACCATCGGCAACGAGATCATCATCACCAGCGCGCCGTCCGAGCGCGCGGGCGCGGCCTCGGCCTTGTCGGAGACGGTGTCCGAATTCAGCGGCGCGCTGGGCATCGCGCTGTTCGGCAGCGTCGGCCTGGTGGTCTACCGGCAGGCGCTGACCAGCGCGGCGCTGCCCGGCCTGCCGGCCGATGCGCTGCAGACGGCCGGTGCCTCGCTCGGGGGCGCCGTGCACCTGGCCGACACCCTGCCGGCGTGGCAGGGCGCGGCCTTGCTGGCGGCCGCACGCGCGGGCTTCACCGATGCGCTGCAGGCCACGGCCTGGGCCGGCGCGGTGCTGGTGCTGGTGGCCGCTGGGCTGGTGGCGCGCCTGCTGCGCAAGCGCCCAGCGCTCGCATCTGGTTGA</t>
  </si>
  <si>
    <t>g2261</t>
  </si>
  <si>
    <t>g2262</t>
  </si>
  <si>
    <t>g2263</t>
  </si>
  <si>
    <t>g2264</t>
  </si>
  <si>
    <t>g2265</t>
  </si>
  <si>
    <t>g2266</t>
  </si>
  <si>
    <t>Added 8th march 2018</t>
  </si>
  <si>
    <t>OXA'pulli'</t>
  </si>
  <si>
    <t>OXApulli</t>
  </si>
  <si>
    <t>ATGTTTATAAAATTCAATAAAGTTTCATTTTCTTATGACAGTTCGGATAATATATTAAATGATGTTTCTTTTCATATAGATAATTCATGTACCGCTATAGTAGGGGAGAATGGTGCAGGTAAAACAACATTAGCTAAATTAATAACAGGTTTATTAAAGCCTTCAAGCGGTTCTATAGATTATTCAAATAAAAATGTTATAAGTGCTTATTGCAATCAGGAATGTGTAGTTTTGCCGGATAATGCTGAAAATTTATTTTATGATGACAGTTCATATTCAGGATATTTAATTTCTATATTTAAATTAGACTGCAGTTATTTGTACAGATTTGATACTTTAAGTTTTGGAGAGCGTAAAAGACTTCAAATAGCTTCAGCACTTTATACTAATCCGGATATATTGGTATTAGATGAACCTACTAATCATATAGATAATGAATGTAAAGATATGCTTATAAATATTATAAAAAGACTTGAATGTATAGTTATAATAATTAGCCATGATATAGATTTTCTTAATGAATTGGTAAGTAAATGCATATTTATTAGAAATGGAAATTGTAAATTAAGAATAGGCAATTATAGTCAATGCAGAGAATATGAAAGAAATGAAGAAGACTATCAAATAAGCTTATATGAAGAAAGTAAGAAGAAAACTAAAATATTAGAAAATAGATATAAAAAACTTCAAAATGAATCAGATACCAAAAAAAGCAAATGCGGAAGTAAAAGAAATATAGATAAAAAAGATCATGATGCTAAAGGAAAAGTAGATGCAGCAAGACTTACAGGAAAAGATTCAAGACTTGCTACAAAAGCTAAACAGGCTAAAAGTTTATATAATAAAAGCGTATCAGATAAAGAAAATCTATATATAAAGAAAAGAGAAGTTTTAAATATGGAGTTTATAGGAGAAAAATATAAAGGAAAGTTTTTATTCTATTTAGCAGAGTCCGAAAAAACTGTAATAAACAATATAATTTTGAAGCATTCAGAACTTTTAATAGAACGTGACAGTAAAATAGGTATTCAAGGTGTGAATGGATGCGGAAAAACTACTTTGGTTAATTATATAATAAGCACTATGAAAAATAATAATATAGAAAAAATAGTGTATATTCCTCAAGATATTGATAGAGATGAATGGAATAAAACTTTTAATAGTATAAAGTCTTTGGATTATGAATCATTAGGTTTTTTAATGAGTTTTGTTAATAGACTTGGAAGCAATCCAAAATCAGTTATTAATTCATCAAATCATAGTCCCGGAGAAATGAGAAAGATTATGCTTGGCTTATCTGTATTACAAAATCCTTATATAATAATATTAGATGAACCTACAAATCATCTTGATATAGACTCTATAGAAAGGCTTGAGGAAGCTCTTATCAGCTTTAATTGTGCTTTATTGATAGTAAGTCACAATAAAAATTTTCTTAAAAATACTGTAAATACATTTTGGAACATAGAATTAGTAAATAAATATAGTGTTTTAAATGTAAAAAATACTGTATAA</t>
  </si>
  <si>
    <t>betalactamase</t>
  </si>
  <si>
    <t>Added by RC &amp; ES (from brachyspira)</t>
  </si>
  <si>
    <t>Brachyspira strain ID BB2</t>
  </si>
  <si>
    <t>mcr4-2</t>
  </si>
  <si>
    <t>mcr5-1</t>
  </si>
  <si>
    <t>mcr7-1</t>
  </si>
  <si>
    <t>tva</t>
  </si>
  <si>
    <t>tva(A)</t>
  </si>
  <si>
    <t>tvaA</t>
  </si>
  <si>
    <t>ATGTTTATAAAATTCAATAAAGTTTCTTTTTCTTATGATAGTTCTGATAATATATTAAATGATGTTTCTTTTCATATAGATAATTCATGCACTGCAATAGTAGGTGAAAATGGATGCGGTAAAACCACGCTAGCTAAACTTATAACAGGTATATTAAAGCCTAATTCAGGAAGCATAGAATATTCAAATAAAAATATTATAACTGCTTACTGCGATCAGGAATGTATCAACTTACCTGATAATGCTGAAAATTTATTTTATGATGATAGTTCATACTCAGGATATTTAACTTCTATATTTAAAATAGATTATAATTATTTATATAGATTTGATACTCTTAGTTTCGGAGAGAGAAAAAGACTACAAATAGCTTCTGCTTTATACTCTAATCCTGATATATTGGTATTAGATGAGCCTACGAATCATATTGATATAGAATGCAAAGATATACTTATTAATGTAATAAAAAGACTCGATTGTATAGTTATAATTATAAGCCATGATATTGATTTTCTTGATGAGTTAGTAGAAAAATGTATATTTATAAGAAATGGAAATTGCAAGATAAGAATAGGTAATTACACTCAATGCAGAGGATATGAAAAAGACGAAGAAGATTATAATTTTAGTTTATATGAGGAAAGCAGGAAGAAAGCTAAAATATTAGAAAATAGATACAAAAAACTACAAAATGAATCGGATGCTAAAAAAAGCAAATGCGGAAGTAAAAGACATATAGATAAAAAAGATCATGATGCTAAGGGAAAAATAGACGCAGCAAGACTTGCAGGTAAAGATTCAAGACTTGCAACTAAGGCTAAGCAGGCCAAAAGTTTATACAATAATACAGTAATGGAAATGGAATCTCTTTATACTAAGAAAAGAGAAGTTATGGATATGGAGTTTATTGGAGAAAGGTATAAAGGAAAATTTTTATTTTATCTTGAGGCAGGAGAAACAAAAATAAATAGTATAGTTCTAAGACATCCCGAACTTATAGTGAAAAAAGACAGCAGAATAGGTATTGAAGGTGTAAACGGGGCAGGTAAAACCAGTTTATTAAATTATATAATTGAAACAATGTATGATAATTCTATAGATAAAGAAAAGATAATATATATTCCTCAGGATATAGATAGAGAAAGTTGGAATAATACTTTTAATAATATAAAGGCATTGGATCATGAATCATTAGGTTTTTTAATGAGTTTTGTAAATAGACTAGGAAGCAATGCTAAATCTGTGATTAATTCATTGAATCATAGTCCGGGTGAGATGCGTAAAATAATGCTTGGAATGGCGGTTATAAAAAAGCCTTATATTATAATGTTAGATGAGCCTACGAATCATCTGGATATAGACTCAATAGAGCGTTTAGAGGAGGCTTTAATTTCTTTTAATTGTGCTTTGATTATAGTAAGTCATAATAGAAATTTTATTAAAAATGCAGTAAATACTTTATGGAGTATAAAAATAGAATATAATTACAGTATTTTAGATATTAAAAACACTATATAA</t>
  </si>
  <si>
    <t>pleuromutilin</t>
  </si>
  <si>
    <t>tva(B)</t>
  </si>
  <si>
    <t>tvaB</t>
  </si>
  <si>
    <t>ATGTTTGTGAAATTCAATAAAGTTTCTTTTTCTTATGATAGTTCTGATAATATATTAAATGATGTTTCTTTTCATATAGATAATACCTGCACTGCAATAGTAGGCGAAAACGGATGTGGTAAAACTACGCTTGCTAAACTTATAACAGGTATATTAAAGCCTAATTTTGGAAGTATAGAATATTCAAATAAAAATATTATAAGTGCTTACTGTAATCAAGAGTGTGTTGATTTGCCCAATAATGCTGAAAGTTTGTTTTATGATAACAGTTCATATTCAGGATATTTAACATCAATATTTAAAATAGATTATAGTTATTTATATAGGTTTGATACTCTTAGTTTTGGAGAGAGAAAAAGGCTTCAAATAGCTTCTGCATTATATTCTAATCCTGATATATTAGTATTAGATGAACCTACTAATCATATTGATAATGAATGTAAAGATATACTTATTAATGTTATAAAAAGGCTTGATTGTATTGTTATAATTATTAGTCATGATATTGATTTTCTTGATGAATTAGTTTCTAAATGCATATTTATAAGGAATGGGGAGTGCAAAATAAGAATAGGCAATTATACGCAATGCAGAGGCTATGAAAGAGATGAGGAAAAGTATAATTTCAGTTTATATGAAGAAAGTAAGAAAAAATCTAAAATATTAGAAAATAGATATAAAAAACTTCAAAATGAGTCAGATGCTAAAAAAAGCAAATTTGGAAGTAAAAGACATATAGATAAAAAAGACCATGATGCTAAAGCAAAAGTTGATGCTGCAAGACTTACAGGAAAAGATGCAAAACTTGCTGCAAAAGCTAAGCAGGCAAAAAGTTTATATAATAAAAGTATAGTAGAAAAAGAGGCTATATATATAAAAAAGAGAGAAGTTATGAATATGGAGTTTATAGGAGAAAAATATAAAGGGAAGTTTTTATTTTATCTTGAAGCTGGAGAAACAAAAATAAATAATATAGTTTTTAAAAATCCTGAACTTATAATAAAGAAAGACAGCAGAGTAGGTATTGAAGGAGTAAACGGTGCAGGCAAAACTACTTTATTAAATTATATACTAGAAACAATGTATGATAATTCTATAAGTAAAGAGAAAATAGTATATATACCTCAAGATATAGACAGAGACGATTGGAATGACACTTTTAATAATATAAAAGCATTAAATCATGAATCATTGGGCTTTTTAATGAGCTTTGTAAACAGACTTGGAAGCAATGCTAAATCTGTTATTAATTCATTAAATCATAGCCCTGGAGAAATGCGTAAAATAATGCTTGGTATGGCAGTTATAAAAAATCCATATATTATAATATTAGATGAGCCTACTAATCATCTTGATATAGATTCTATAGAGCGTTTAGAAGAGGCTTTAATTTCTTTTAATTGTGCTTTGCTTATAGTAAGTCATAATAAAAATTTTTTAAAGAGAATAGTTGATACAAAATGGATATTAAATAAAACTAATGATTATACTATTATTAATATAGAAAATAAATAA</t>
  </si>
  <si>
    <t>tva(C)</t>
  </si>
  <si>
    <t>tvaC</t>
  </si>
  <si>
    <t>ATGTTTGTAAAATTTAATAAAGTTTCTTTTTCTTATGACAGTTCTGATAATATATTAAATAATGTTTCTTTTCATATAGATAATTCATGCACTGCAATAGTAGGCGAAAACGGATGCGGTAAAACTACACTCGCTAAACTTATAACAGGAATATTAAAGCCTGATTCTGGAAGCATAGAATATTCAAATAAAAATATTGTAAGCTCTTACTGCAGTCAGGAATGCATTGATTTACCTGATAATGCTGAAAGTTTATTTCTTGATGATAGTTCATATTCAGGATATTTAACTTCTATATTTAATATAGATTATAGTTATTTACATAGATTTGATACACTTAGTTTCGGAGAAAGAAAAAGACTTCAAATAGCTTTTGCTTTATATTCTAATCCTGATATATTGGTGTTAGATGAGCCTACTAATCATATTGATATAGAATGTAAAGATATACTCATTAATGTGATAAAAAGGCTCGATTGTATTGTTATAATTATAAGTCATGATATTGATTTTCTTGATGATTTAGCAGAAAAATGCATATTTATAAGAAATGGAAATTGTAAAATAAGAATAGGTAATTACACTCAATGCAGAGGATATGAAAAAGATGAAGAAGAGTATAATTTTAGTATATATGAGGAAAGTAGGAAAAAAGCTAAAATATTAGAAAATAGATACAAAAAACTGCAAAATGAATCGGATACTAAAAAAAGCAAATGCGGAAGTAAAAGACATATAGATAAAAAAGATCATGATGCTAAAGGAAGAATAAATGCTGCAAGACTTACTGGTAAAGATTCAAGACTTGCAACGAAGGCTAAACAGGCAAAAAGCTTGTATAATAAAAGTATAATAGAAAAAGAATCTCTTTATATTAAGAAAAGAGAAGTTATGGATATGGAGTTTATTGGAGAAAAATATAAAGGTAAATTTTTATTTTATTTAGAGGCAGGAGAAATAAAAATAAATAGTATAGTTTTAAGACACCCCGAACTTATAGTAAAAAAAGACAGCAGAATAGGCATTGAAGGTGTAAACGGAGCAGGTAAAACTAGTTTATTAAATTATATAATTGAAACAATGTATGATAATTCTATAGATAAAGAAAAGATAATATATATTCCTCAGGATATAGATAGAGAAAGTTGGAATAACACTTTTAATAATATAAAGTCATTGAATCCTGAATCATTAGGTTTTTTAATGAGTTTTGTAAATAGGCTTGGAAGCAATCCAAAATCTGTAGCTAATTCATTAAATCATAGTCCGGGAGAAATGCGTAAAATAATGCTTGGTATGGCAGTGCTTAAAAATCCTTATATTATTATATTAGATGAGCCTACTAATCATCTTGATATAGATTCTATAGAGTGTTTGAAAGAGGCTTTATGTTCTTTTGACTGTTCATTACTTATAGTAAGTCATAATAGAAATTTTATAAAAAGTATAGCAAATACTTTATGGAGAATAGAAATATCAAATAATTGCAGTATTTTAAATATTAAATAG</t>
  </si>
  <si>
    <t>tva(D)</t>
  </si>
  <si>
    <t>tvaD</t>
  </si>
  <si>
    <t>Brachyspira strain ID BH14</t>
  </si>
  <si>
    <t>Brachyspira strain ID B2904 (rev)</t>
  </si>
  <si>
    <t>Brachyspira strain ID EE36</t>
  </si>
  <si>
    <t>g2267</t>
  </si>
  <si>
    <t>g2268</t>
  </si>
  <si>
    <t>g2269</t>
  </si>
  <si>
    <t>g2270</t>
  </si>
  <si>
    <t>Fasta File (Chr included in Chromosomal gene)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</si>
  <si>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A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</si>
  <si>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ATGCGTCAATATCGATTCGCCCTTCTCCCATTGTTAGCCGCCCTGGCGCTCCCCGGTTGGGCGCATCAAGCTACGGTGACGACGGTTAAACAAGCCGAAAGCCAGCTTCAGGGCCGGGTCGGCTACGCCGAACTGGATTTAGCTTCCGGGCAACTGCTGGCCGGCTATCGTTCTGACGAACGGTTCCCGATGATGAGCACTTTTAAAGTTCTGCTCTGCGGCGCAGTCTTGTCGCGTGTCGATGCCGGTGAAGAACAGCTCGATCGCCGTATCCATTACCGGCAGCAGGATCTGGTGGAATATTCGCCGGTGACGGAAAAGCATCTTACCGATGGGCTCACCGTGGGCGAACTGTGCGCTGCCGCCATTACCCTGAGCGATAATACGGCGGCAAACCTGCTGTTGACCACTCTCGGCGGCCCGCAGGGGCTGACCAGCTTCCTGCGCCACAGCGGCGACCAGACTTCGCGGCTTGACCGTTGGGAAACGGAACTCAATGAAGCGCGGCCGGGCGACGTGCGAGATACCACAACTCCGCAAGCGATGGCCAGGACACTGCGAAATCTGTTGACCGGTCGCGTGCTTTCCAGCGCCTCGCAGCAGCAGTTGCAACGCTGGATGGTAGAGGACAAAGTTGCGGGGCCGCTGTTGCGATCGGTGCTGCCGGCAGGCTGGTTTATTGCCGATAAGACCGGAGCCGGCAATCGCGGCTCGCGCGGGATCATCGCTGCTCTCGGGCCGGACGGTAAAGCTGCGCGCATCGTGGTGATTTATTTGACCGGGACCCCCGCCACAATGGATGAACGCAATAAACAGATTGCGGCCATCGGCGCAACGCTGGTCACGCACTGGTCCGCAGACGAGAACAGACCCTAG</t>
  </si>
  <si>
    <t>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</t>
  </si>
  <si>
    <t>dashes taken out (8th march 2018)</t>
  </si>
  <si>
    <t>ATGAGTATTCAACATTTC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G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</si>
  <si>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G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</t>
  </si>
  <si>
    <t>spaces taken out (8th march 2018)</t>
  </si>
  <si>
    <t>mcr2-2</t>
  </si>
  <si>
    <t>mcr6-1</t>
  </si>
  <si>
    <t>keep, Gentamicin and apramycin</t>
  </si>
  <si>
    <t>amino-g0139_aph3-Ib_strA</t>
  </si>
  <si>
    <t>amino-g0158_aph6-Id_strB</t>
  </si>
  <si>
    <t>crpP</t>
  </si>
  <si>
    <t>NC_016138.1</t>
  </si>
  <si>
    <t>TCAGAAATCGAGCTGCTGTTGCTGCTCCTGGGCAAACCCTTTCAACCAGGACGCCCGCATCGCAGGATGACTGTAGGGGCAGTCGAACACCCGTAGCCCTTTCCGCGCGGCCTCAGCACCAATAGCCCGTACAGTCCGGTGGGGATCGTTGAAGTGTCGTCTGTCCAGCTTGTCGGTACCGGTCGCTTTCTTTGACAC</t>
  </si>
  <si>
    <t>Added 14/06/18</t>
  </si>
  <si>
    <t>qnrA8</t>
  </si>
  <si>
    <t>KY554783</t>
  </si>
  <si>
    <t>ATGGATATTATTGATAAAGTTTTTCAGCAAGAGGATTTCTCACGCCAGGATTTGAGTGACAGCCGTTTTCGCCGCTGCCGCTTTTATCAGTGTGACTTCAGCCACTGCCAGCTAAGGGATGCCAGTTTCGAGGATTGCAGTTTCATTGAAAGCGGCGCCGTCGAAGGGTGCCACTTCAGCTATGCCGATCTGCGCGATGCCAGTTTCAAGGCCTGCCGCCTGTCTTTGGCTAATTTCAGCGGTGCCAACTGCTTTGGCATAGAGTTCAGGGAGTGCGATCTCAAGGGCGCCAATTTTTCCCGGGCCCGTTTTTACAATCAAATCAGCCATAAGATGTACTTCTGCTCGGCTTATATCTCAGGCTGCAACCTGGCCTATGCCAATTTGAGCGGCCAATGCCTGGAAAAGTGCGAGCTGTTTGAAAACAACTGGAGCAATGCCAACCTCAGCGGCGCTTCCTTGATGGACTCCGACCTCAGTCGCGGCACCTTCTCCCGCGACTGCTGGCAACAGGTAAACCTGCGAGGCTGTGACCTGACCTTTGCCGATCTGGATGGGCTCGATCCCAGACGGGTCAACCTCGAAGGCGTCAAGATCTGTGCCTGGCAGCAGGAGCAACTGCTGGAACCCTTGGGAGTCATAGTGCTGCCGGATTAG</t>
  </si>
  <si>
    <t>qnrD2</t>
  </si>
  <si>
    <t>NG_050542.1</t>
  </si>
  <si>
    <t xml:space="preserve">TAAGGTTGTTCAAATTAATGTACAATGATGACACTGTATAAACAACCAGGTGTGGCGTGT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AATCTAGGTAAAAAACGCCTAATGCCCCAATGTGGTACTAATCAAAG </t>
  </si>
  <si>
    <t>g2271</t>
  </si>
  <si>
    <t>qnrD3</t>
  </si>
  <si>
    <t>KX130945</t>
  </si>
  <si>
    <t>ATGGAAAAGCACTTTATCAATGAAAAGTTTTCACGGGATCAATTTACGGGGAATAGAGTTAAAAATATTGCCTTTTCAAATTGTGATTTTTCAGGGGTTGATTTAACTGATACTGAATTTGTTGATTGTAGCTTTTACGACAGGAATAGCCTGGTAGGGTGTGATTTTAATAGAGCCAAACTAAAAAACGCCAGCTTTAAAAGCTGCGATTTATCAATGAGTAATTTTAAAAACATTAGCGCCTTAGGTCTTGAGATTAGTGAGTGTTTAGCTCAAGGAGTTGATTTTCGAGGGGCTAATTTTATGAATATGATAACTACAAGGTCATGGTTTTGTAGTGCTTATATAACCAAGACAAATCTTAGTTACGCTAATTTTTCTAGAGTCATATTAGAAAAGTGCGAACTGTGGGAAAATCGCTGGAATGGCACTGTGATAACTGGCGCCGTGTTTCGTGGTTCCGATCTTTCTTGTGGGGAGTTTTCATCGTTTGATTGGTCTTTGGCTGATTTTACTGGTTGTGATTTAACGGGTGGGGTGCTTGGCGAGCTTGATGCAAGACGAACTAATTTAGATGGCGTGAAGTTGGATGGAGAGCAGGCGCTTCAGCTTGTTGAGAGTTTAGGTGTTATTGTTCACCGATAA</t>
  </si>
  <si>
    <t>g2272</t>
  </si>
  <si>
    <t>qnrE</t>
  </si>
  <si>
    <t>qnrE1</t>
  </si>
  <si>
    <t>KY073238</t>
  </si>
  <si>
    <t>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 GCTGTTTTAGGCTAA</t>
  </si>
  <si>
    <t>g2273</t>
  </si>
  <si>
    <t>qnrS9</t>
  </si>
  <si>
    <t>KF732714</t>
  </si>
  <si>
    <t>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T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</si>
  <si>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>g2274</t>
  </si>
  <si>
    <t>qnrVC</t>
  </si>
  <si>
    <t>qnrVC1</t>
  </si>
  <si>
    <t>EU436855</t>
  </si>
  <si>
    <t>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GTCAAGTTAGTTTTGTAAATCAGGTTTCGAATAAAATGTACTTTTGTTCTGCATACATAACAGGTTGTAACTTATCCTATGCCAATTTTGAGCAGCAGCTTATTGAAAAATGTGACCTGTTCGAAAATAGATGGATTGGTGCAAATCTTCGAGGCGCTTCATTTAAAGAATCAGATTTAAGCCGTGGTGTTTTTTCGGAAGACTGCTGGGAACAGTTTAGAGTACAAGGCTGTGATTTAAGCCATTCAGAGCTTTATGGTTTAGATCCTCGAAAGATTGATCTTACGGGTGTAAAAATATGCTCGTGGCAACAGGAACAGTTACTGGAGCAATTAGGGGTAATCATTGTTCCTGACTAA</t>
  </si>
  <si>
    <t>g2275</t>
  </si>
  <si>
    <t>qnrVC3</t>
  </si>
  <si>
    <t>HM015626</t>
  </si>
  <si>
    <t>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CTCAAGTTAGTTTTGTAAATCAGGTTTCGAATAAAATGTACTTTTGTTCTGCATACATAACAGGTTGTAACTTATCCTATGCCAATTTTGAGCAGCAGCTTATTGAAAAATGTGACCTGTTCGAAAATAGATGGATTGGTGCAAATCTTCGAGGCGCTTCATTTACAGAATCATATTTAAGCCGTGGTGATTTTTCGGAAGACTGCTGGGAACAGTTTAGAGTACAAGGCTGTGATTTAAGCCATTCAGAGCTTTATGGTTTAGATCCTCGAAAGATTGATCTTACGGGTGTAAAAATATGCTCGTGGCAACAGGAACAGTTACTGGAGCAATTAGGGGTAATCATTGTTCCTGACTAA</t>
  </si>
  <si>
    <t>g2276</t>
  </si>
  <si>
    <t>qnrVC4</t>
  </si>
  <si>
    <t>GQ891757</t>
  </si>
  <si>
    <t>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G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t>
  </si>
  <si>
    <t>g2277</t>
  </si>
  <si>
    <t>qnrVC5</t>
  </si>
  <si>
    <t>JN408080</t>
  </si>
  <si>
    <t>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T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t>
  </si>
  <si>
    <t>g2278</t>
  </si>
  <si>
    <t>qnrVC6</t>
  </si>
  <si>
    <t>KC202804</t>
  </si>
  <si>
    <t>ATGGAAAAATCAAAGCAATTATATAATCAAGTGAACTTCTCACATCAGGACTTGCAAGAACATATCTTTAGCAATTGTACTTTTATACATTGTAATTTTAAGCGCTCAAACCTTCGAGATACACAGTTCATTAACTGTACTTTCATAGAGCAGGGGGCACTGGAAGGGTGCGATTTTTCTTATGCTGATCTTCGAGATGCTTCATTTAAAGATTGTCAGCTTTCAATGTCCCATTTTAAGGGGGCAAATTGCTTTGGTATTGAACTGAGAGATTGTGATCTTAAAGGGGCAAATTTTAGCCAAGTTAGTTTTGTAAATCAGGTTTCGAATAAAATGTACTTTTGCTCTGCATACATAACAGGTTGTAACTTATCCTATGCCAATTTTGAGCAGCAGCTTATTGAAAAATGTGACCTGTTCGAAAATAGATGGATTGGTGCAAATCTTCGAGGCGCTTCATTTAAAGAATCAGATTTAAGTCGTGGCGTTTTTTCAGAAGACTGCTGGGAACAGTTTAGAGTACAAGGCTGTGATTTAAGTCATTCAGAGCTTTATGGTTTAGATCCTCGAAAGATTGATCTTACAGGTGTAAAAATATGCTCGTGGCAACAGGAGCAGTTACTGGAGCAATTAGGGGTAATCATTGTTCCTGACTAA</t>
  </si>
  <si>
    <t>g2279</t>
  </si>
  <si>
    <t>qnrVC7</t>
  </si>
  <si>
    <t>KM555152</t>
  </si>
  <si>
    <t>ATGGATAAAACAGACCAGTTATATGTACAAGCTGACTTTTCACATCAAGACTTGAGTGGTCAGTATTTTAAAAATTGCAAATTTTTCTGCTGTTCCTTTAAACGGGCAAACCTCCGCGATACACAATTTGTAGATTGTTCTTTCATTGAACGAGGAGAATTAGAGGGGTGTGATTTTTCTTACTCGGATCTTAGAGACGCATCTTTTAAAAACTGCAGTCTTTCAATGTCGTATTTCAAAGGTGCAAATTGTTTTGGTATCGAGTTCAGAGAGTGCGATTTAAAGGGGGCAAATTTTGCTCAAGCTAGCTTCATGAATCAGGTATCGAACAGAATGTATTTTTGTTCAGCCTATATAACAGGTTGTAATCTGTCATACGCAAATTTTGAAAGGCAGTGTATCGAAAAGTGTGATTTGTTTGAGAATAGATGGATTGGTGCAAATTTGAGTGGGACATCATTTAAAGAGTCTGATTTAAGTCGGGGAGTATTTTCTGAAGGGTGCTGGAGCCAGTGTAGGTTGCAAGGTTGTGATTTGAGCCACTCGGAGCTGTATGGTTTAGACCCCCGGAAAGTTGACCTTACAGGTGTAAAAATCTGTTCGTGGCAACAAGAACAACTTTTAGAGCAATTAGGTTTAATAGTAGTTCCTGACTAA</t>
  </si>
  <si>
    <t>g2280</t>
  </si>
  <si>
    <t>qnrB40</t>
  </si>
  <si>
    <t>JN166689</t>
  </si>
  <si>
    <t>AACACAGGCATAGATATGACTCTGGCATTAGTTGGCGAAAAAATTGACAGAAATCGCTTCACTGGTGAGAAAGTTGAAAATAGTACATTTTTTAACTGCGATTTTTCAGGTGCCGACCTGAGCGGCACTGAATTTATCGGCTGCCAGTTCTATGATCGCGAAAGTCAGAAAGGATGCAATTTTAGTCGCGCAATGCTGAGAGATGCCATTTTCAAAAGCTGTGATTTATCAATGGCAGATTTCCGCAACGTCAGCGCATTGGGCATTGAAATTCGCCACTGCCGCGCACAAGGCGCAGATTTCCGCGGTGCAAGCTTTATGAATATGATCACCACGCGCACCTGGTTTTGCAGCGCATATATCACTAATACCAATCTAAGCTACGCCAATTTTTCGAAAGTCGTGTTGGAAAAGTGTGAGCTATGGGAAAACCGCTGGATGGGGACTCAGGTACTGGGTACGACGTTCAGTGGTTCAGATCTCTCCGGCGGCGAGTTTTCGACTTTCGACTGGCGAGCAGCAAACTTCACACATTGCGATCTGACCAATTCGGAGTTAGGTGACTTAGATATTCGGGGTGTTGATTTACAAGGCGTTAAGTTAGACAACTACCAGGCATCGTTGCTCATGGAGCGGCTTGGCATCGCTGTGATTGGTTAG</t>
  </si>
  <si>
    <t>g2281</t>
  </si>
  <si>
    <t>qnrB41</t>
  </si>
  <si>
    <t>JN166690</t>
  </si>
  <si>
    <t>ATGACGCCATTACTGTATAAAAAAACAGGTACAAATATGGCTCTGGCACTCGTTGGCGAT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CTGGACAACTACCAGGCGTCGTTGCTCATGGAGCGACTTGGCATCGCGGTGATTGGTAGC</t>
  </si>
  <si>
    <t>g2282</t>
  </si>
  <si>
    <t>qnrB44</t>
  </si>
  <si>
    <t>JQ349153</t>
  </si>
  <si>
    <t>ATGACGCCATTACTGTATAAAAAAACAGGTACAAATATGGCTCTGGCACTCGTTGGCGAAAAAATTGACAGAAACCGTTTCACCGGTGAGAAAATTGAAAATAGTACATTTTTTAACTGTGATTTTTCAGGTGCCGACCTAAGTGGTACTGAATTTATCGGCTGTCAGTTCTATGATCGTGAAAGCCAGAAAGGGTGCAATTTTAGTCGTGCAATGCTGAAAGATGCCATTTTTAAAAGCTGTGATTTATCCATGGCGGATTTTCGCAATGCCAGTGCGCTGGGCATTGAAATTCGCCACTGCCGCGCACAAGGT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GTCATTGGTTA</t>
  </si>
  <si>
    <t>g2283</t>
  </si>
  <si>
    <t>qnrB45</t>
  </si>
  <si>
    <t>JQ349152</t>
  </si>
  <si>
    <t>ATGACGCCATTACTGTATAAAAAAACAGGTACAAATATGGCTCTGGCACTCGTTGGCGAAAAAATTGACAGAAACCGCTTCACCGGTGAGAAAATTGAAAATAGTACATTTTTTAACTGTGATTTTTCAGGTGCCGACCTGAGCGGCACTGAATTTATCGGCTGTCAGTTCTATGATCGTGAAAGCCAGAAAGGGTGCAATTTTAGTCGTACGATGCTGAAAGATGCCATTTTTAAAAGCTGTGATTTATCCATGGCGGATTTTCGCAATGCCAGTGCGCTTGGCATTGAAATTCGCCACTGTCGTGCGCAAGGCGCAGATTTCCGCGGCGCAAGCTTTATGAATATGATCACTACTCGCACCTGGTTTTGTAGT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GTGATTGGTTA</t>
  </si>
  <si>
    <t>g2284</t>
  </si>
  <si>
    <t>qnrB54</t>
  </si>
  <si>
    <t>NG_050517</t>
  </si>
  <si>
    <t>ATTTAACGCACATTTGCAGATGTCATATTGGCGGATTTGACGCATAACCTCATCAGGGTTTACCATGACGCCATTACTGTATAAAAAAACAGGTACAAAT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TCTTCAGGGAGCGGTGAATATTCCGCCCCCTGCACTGCTTTTTACCCCTCAGGCATCGCTGAAGAGTGGTGTGTGGAAATTTTCCACTCTTTACCGTCCC</t>
  </si>
  <si>
    <t>g2285</t>
  </si>
  <si>
    <t>qnrB55</t>
  </si>
  <si>
    <t>NG_050518</t>
  </si>
  <si>
    <t>ATGACTCTGGCGTTAGTTGGCGAAAAAATTGACAGAAACAGGTTCACCGGTGAAAAAGTTGAAAATAGCACATTTTTCAACTGTGATTTTTCGGGTGCCGACCTGAGCGGCACTGAATTTATTGGCTGCCAGTTA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t>
  </si>
  <si>
    <t>g2286</t>
  </si>
  <si>
    <t>qnrB60</t>
  </si>
  <si>
    <t>AB734055</t>
  </si>
  <si>
    <t>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GCTGGGTGCGACGTTGAGTGGTTCCGATCTCTCCGGTGGCGAGTTTTCGTCGTTCGACTGGCGGACGGCAAATTTCACGCACTGTGATTTGACCAATTCAGAACTGGGTGATTTAGATATTCGGGGCGTCGATTTACAAGGTGTCAAATTGGACAGCTATCAGGCCGTATTGCTCATGGAACGTCTTGGCATCGCTGTCATTGGCTAA</t>
  </si>
  <si>
    <t>g2287</t>
  </si>
  <si>
    <t>qnrB61</t>
  </si>
  <si>
    <t>NG_050525</t>
  </si>
  <si>
    <t>GATCTAATACGCAGTTGCAGGTGTCATACTGGCGGGTTTGACGCATAACGTCATAAGGTTTACCATGGC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CTCAGCGTTTACACCGGGAGATGCGTTTGACGATTTACTTTTAACCAGTACGACTCCTGGCAAGCATTGTGAAATGTTTTCTCCAGTGGACGAATATCCT</t>
  </si>
  <si>
    <t>g2288</t>
  </si>
  <si>
    <t>qnrB64</t>
  </si>
  <si>
    <t>KC580653</t>
  </si>
  <si>
    <t>ATGGCTCTGGCACTCGTTGGCGATAAAATTGACAGAAACCGTTTCACCGGTGAGAAAATTGAAAATAGTACATTTTTTAACTGTGATTTTTCAGGTGCCGACCTGAGCGGCACTGAATTTATCGGCTGTCAGTTCTATGATCGTGAAAGCCAGAAAGGGTGCAATTTTAGTCGTGCGATGCTGAAAGATGCCATTTTTAAAAGCTGTGATTTATCCATGGCGGATTTTCGCAATGCCAGTGCGCTGGGCATTGAAATTCGTCACTGCCGCGCACAAGGCGCAGATTTCCGCGGCGCAAGCTTTATGAATATGATCACTACTCGCACCTGGTTTTGCAGCGCATATATCACTAACACAAATCTAAGCTATGCCAATTTTTCGAAAGTCGTGCTGGAAAAATGTGAGCTGTGGGAAAACCGTTGGATGGGTGCCCAGGTACTGGGCGCGACGTTCAGTGGTTCAGATCTCTCCGGCGGCGAGTTTTCGACTTTCGACTGGCGAGCAGCAAACTTCACACATTGCGATCTGACCAATTCGGAGTTGGGTGACTTAGATATTCGGCGCGTTGATTTACAAGGCGTTAAGTTGGACAACTACCAGGCATCGTTGCTCATGGAACGTCTTGGCATCGCGATTATTGGCTAG</t>
  </si>
  <si>
    <t>g2289</t>
  </si>
  <si>
    <t>qnrB65</t>
  </si>
  <si>
    <t>NG_050528</t>
  </si>
  <si>
    <t>ATGACTCTGGCGTTAGTTGGCGAAAAAATTGACAGAAACAGGTTCACCGGTGAGAAAGTCGAAAATAGCACATTTTTCAACTGTGATTTTTCGGGTGCCGACCTTAGCGGTACTGAATTTATTGGCTGCCAGTTTTATGATCGAGAAAGCCAGAAAGGGTGTAATTTTAGTCGCGCTAACCTGAAGGATGCCATTTTCAAAAGTTGTGATCTCTCCATGGCGGATTTCAGAAATATCAATGCGCTGGGAATCGAAATTCGCCACTGCCGGGCACAAGGGGCAGATTTTCGCGGCGCAAGCTTTATGAATATGATCACCACCCGCACCTGGTTTTGTAGCGCCTATATCACCAATACCAACTTAAGCTACGCCAACTTTTCTAAAGTCGTACTGGAAAAGTGCGAGCTGTGGGAAAACCGCTGGATGGGTACTCAGGTGCTGGGCGCAACGTTCAGTGGATCAGACCTCTCTGGCGGCGAGTTTTCATCCTTCGACTGGCGAGCAGCAAACGTTACGCACTGTGATTTGACCAATTCGGAACTGGGCGATTTAGATATCCGTGGGGTTGATTTGCAAGGCGTCAAACTGGACAGCTACCAGGCATCGTTGCTCCTGGAACGTCTTGGCATCGCTGTCATGGGTTAA</t>
  </si>
  <si>
    <t>g2290</t>
  </si>
  <si>
    <t>qnrB66</t>
  </si>
  <si>
    <t>NG_050529</t>
  </si>
  <si>
    <t>ATGGCTCTGGCACTCGTTGGCGAAAAAATTA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t>
  </si>
  <si>
    <t>g2291</t>
  </si>
  <si>
    <t>qnrB67</t>
  </si>
  <si>
    <t>NG_050530</t>
  </si>
  <si>
    <t>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ACTATGGGAAAACCGCTGGATGGGGACTCAGGTACTGGGTGCGACGTTCAGTGGTTCAGATCTCTCCGGCGGCGAGTTTTCGACTTTCGACTGGCGAGCAGCAAACTTCACACATTGCGATCTGACTAATTCGGAGTTAGGTGACTTAGATATTCGGGGTGTTGATTTACAAGGCGTTAAGTTAGACAACTACCAGGCATCGTTGCTCATGGAGCGGCTTGGCATCGCTGTGATTGGTTAG</t>
  </si>
  <si>
    <t>g2292</t>
  </si>
  <si>
    <t>qnrB68</t>
  </si>
  <si>
    <t>NG_050531</t>
  </si>
  <si>
    <t>ATGACTCTGGCATTAGTT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ATGGGTGCGACGTTTAGTGGTTCAGATCTCTCCGGTGGCGAGTTTTCGACTTTCGACTGGCGAGCAGCAAACTTCACACATTGCGATCTGACCAATTCGGAGTTAGGTGACTTAGATATTCGGGGTGTTGATTTACAAGGCGTTAAGTTAGACAACTACCAGGCATCGTTGCTCATGGAGCGGCTTGGCATCGCTGTGATTGGTTAG</t>
  </si>
  <si>
    <t>g2293</t>
  </si>
  <si>
    <t>qnrB69</t>
  </si>
  <si>
    <t>NG_050532</t>
  </si>
  <si>
    <t>ATGACTCTGGCGTTAGTTGGCGAAAAAATTGACAGAAACAGGTTCACCGGTGAGAAAGTCGAAAATAGCACATTTTTCAACTGTGATTTTTCGGGTGCCGACCTTAGCGGTACTGAGTTTATTGGCTGCCAATTTTATGATCGAGAGAGCCAGAAAGGGTGTAATTTTAGCCGCGCTATCCTGAAAGATGCCATTTTCAAAAGTTGCGATCTCTCCATGGCGGATTTCAGAAATGTGAGTGCGCTGGGAATCGAAATTCGCCACTGCCGCGCACAAGGTTCAGATTTTCGCGGCGCAAGCTTTATGAATATGATTACCACACGCACCTGGTTTTGTAGCGCCTATATCACCAATACCAACTTAAGCTACGCCAACTTTTCAAAAGTCGTACTGGAAAAGTGCGAGCTGTGGGAAAACCGCTGGATGGGTACTCAGGTACTTGGCGCAACGTTCAGTGGATCGGACCTCTCTGGCGGCGAGTTTTCATCGTTCGACTGGCGGGCAGCAAACTTTACGCACTGTGATTTGACCAATTCAGAACTGGGCGATCTCGATGTCCGGGGTGTTGATTTGCAAGGCGTTAAACTGGACAGCTACCAGGCATCGTTGATCCTGGAACGTCTTGGCATCGCTGTCATTGGTTAA</t>
  </si>
  <si>
    <t>g2294</t>
  </si>
  <si>
    <t>qnrB70</t>
  </si>
  <si>
    <t>KC580659</t>
  </si>
  <si>
    <t xml:space="preserve">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t>
  </si>
  <si>
    <t>g2295</t>
  </si>
  <si>
    <t>qnrB71</t>
  </si>
  <si>
    <t>KC580660</t>
  </si>
  <si>
    <t>ATGACTCTGGCATTAGTTGGCGAAAAAATTGG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</si>
  <si>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>g2296</t>
  </si>
  <si>
    <t>qnrB72</t>
  </si>
  <si>
    <t>KC741443</t>
  </si>
  <si>
    <t xml:space="preserve">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t>
  </si>
  <si>
    <t>g2297</t>
  </si>
  <si>
    <t>qnrB73</t>
  </si>
  <si>
    <t>NG_050537</t>
  </si>
  <si>
    <t>ATGAGTCTGGCACTAGTTAGCGAAAAAATTGACAGAAACCGCTTCACCGGGGAAAAAGTTGAAAACAGTACTTTTTTTAACTGTGATTTTTCAGGGGCCGATCTTAGCGGCACTGAATTTATCGGCTGTCAGTTTTATGATCGCGAAAGCCAGAAAGGGTGTAATTTTAGTCGCGCAATGCTGAAAGATGCCATTTTTAAAAGTTGCGATTTATCCATGGCGGATTTTCGCAACGTCAGTGCTCTGGGAATTGAAATTCGCCACTGCCGCGCGCAGGGTTCAGATTTTCGCGGCGCGAGTTTTATGAACATGATCACCACGCGGACCTGGTTTTGCAGCGCATACATCACGAATACCAATCTAAGCTACGCCAACTTTTCGAAGGTTGTCCTGGAAAAGTGCGAGCTGTGGGAAAATCGCTGGATGGGAACTCAGGTAGCGGGTGCAACGTTCAGTGGATCAGATCTCTCGGGCGGTGAATTTTCAGCGTTCGACTGGCGGGCCGCAAACTTCACGCACTGTGATTTGACCAATTCAGAACTGGGTGATTTAGATATTCGGGGTGTAGATTTACAAGGCGTCAAATTGGATAGCTATCAGGCAGCGTTGCTGATGGAGCGGCTTGGCATCGCGATTATTGGCTAG</t>
  </si>
  <si>
    <t>g2298</t>
  </si>
  <si>
    <t>qnrB74</t>
  </si>
  <si>
    <t>KJ415247</t>
  </si>
  <si>
    <t>ATGGCTCTGGCACTCGTTGGCGAAAAAATTGACAGAAACCGTTTCACCGGTGAGAAAATTGAAAATAGTACATTTTTTAACTGTGATTTTTCAGGTGCCGACTTGAGCGGCACTGAATTTATCGGCTGTCAGTTCTATGATCGTGAAAGCCAGAAAGGGTGCAATTTTAGTCGTGCGATGCTGAAAGATGCCATTTTTAAAAGTTGTGATTTATCCATGGCGGATTTTCGCAATTCCAGTGCGCTGGGTATTGAAATTCGCCACTGCCGCGCACAAGGCGCAGATTTCCGCGGCGCAAGCTTTATGAATATGATTATCACGCGCACCTGGTTTTGTAGCGCATATATCACGAATACCAATCTAAGCTACGCCAATTTTTCGAAAGTCGTGTTGGAAAAGTGTGAGCTGTGGGAAAACCGTTGGATAGGTGCCCAGGTACTGGGCGCGACGTTCAGTGGTTCAGATTTCTTCGGCGGCGAGTTTTCGACTTTCGACTGGCGAGCAGCAAACTTCACACATTGCGATCTGACTAATTCGGAGTTGGGTGACTTAGATATTCGGGGCGTTGATTTACAAGGCGTTAAGTTGGACAACTACCAGGCGTCGTTGCTCATGGAGCGGCTTGGCATCGCGGTGATTGGTTAG</t>
  </si>
  <si>
    <t>g2299</t>
  </si>
  <si>
    <t>qnrB75</t>
  </si>
  <si>
    <t>NG_051320</t>
  </si>
  <si>
    <t>ATTTAACGCACATTTGCAGATGTCATATTGGCGGATTTGACGCATAACCCCATCAGGGTTTACCATGACGCCATTACTGTATAAAAAAACAGGTACAAAT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CATTCACGGAGCGGTAAGTACCGCTCCCGCCCTTATACAATAGTGTCCGCCCTTGCCTTAAAAGTCACTTTCGACGCACAGAGCGTAAACGTTAGAGGGT</t>
  </si>
  <si>
    <t>g2300</t>
  </si>
  <si>
    <t>qnrB78</t>
  </si>
  <si>
    <t>NG_051322.1</t>
  </si>
  <si>
    <t>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AGCGTTGATTTACAAGGCGTTAAGTTGGACAACTACCAGGCATCGTTGCTCATGGAACGTCTTGGCATCGCGATTATTGGCTAG</t>
  </si>
  <si>
    <t>g2301</t>
  </si>
  <si>
    <t>qnrB81</t>
  </si>
  <si>
    <t>KX372671</t>
  </si>
  <si>
    <t>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TATCGCTGTGATTGGTTAG</t>
  </si>
  <si>
    <t>g2302</t>
  </si>
  <si>
    <t>qnrB82</t>
  </si>
  <si>
    <t>NG_057452</t>
  </si>
  <si>
    <t xml:space="preserve">GATCTAATACGCATTTGCAGGTGTCATACTGGCGGGTTTGACGCATAACGTCATAAGGTTTACCATGGCGTCATTACTGTATAAAAACACAGGCATAGAT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TCCAGCGTTTACACCGGGAGATGCGTTTGACGATTTACTTTTAACCAGTACGACTCCTGGCAAGCATTGTGAAACGTTTTCTCCAGTGGACGAATATCCT </t>
  </si>
  <si>
    <t>g2303</t>
  </si>
  <si>
    <t>g2304</t>
  </si>
  <si>
    <t>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GCTGTTTTAGGCTAA</t>
  </si>
  <si>
    <t>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</t>
  </si>
  <si>
    <t>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</t>
  </si>
  <si>
    <t>betaL-g1999_ampP_ampC_promoter</t>
  </si>
  <si>
    <t>optrA</t>
  </si>
  <si>
    <t>KP399637.1</t>
  </si>
  <si>
    <t>TTGTCCAAAGCCACCTTTGCAATTGCTAGTACTAACGCAAAGGAGGATATGAAAATGCAATACAAAATAATTAATGGTGCCGTTTACTATGATGGTAATATGGTGTTGGAAAACATCGGTATTGAAATCAATGATAATGAAAAGATTGCTATTGTTGGTAGAAATGGATGTGGAAAAACAACCTTGCTAAAAGCTATTATAGGCGAAATTGAATTAGAAGAAGGAACTGGTGAAAGTGAGTTTCAAGTAATAAAGACCGGTAACCCTTATATTAGCTATTTAAGACAGATGCCTTTTGAAGATGAAAGTATATCAATGGTGGATGAAGTCCGTACGGTATTTAAGACGCTTATTGATATGGAAAACAAGATGAAACAGCTGATAGATAAAATGGAGAATCAATATGATGATAAAATCATCAATGAATACTCTGATATCAGTGAAAGGTATATGGCTCTTGGAGGTCTAACCTACCAAAAAGAATATGAAACGATGATTCGTAGTATGGGTTTTACTGAAGCAGATTATAAAAAACCCATTTCTGAATTTTCAGGTGGTCAGCGAACTAAGATAGCTTTTATAAAAATACTTTTAACAAAGCCAGACATTCTATTACTTGATGAACCTACTAACCACCTTGATATAGAAACAATACAATGGTTGGAGAGTTATTTGAGAAGTTATAAATCTACATTGGTTATTATTTCCCATGATAGAATGTTTCTTAATCGAATTGTGGATAAGGTTTATGAAATCGAATGGGGAGAGACCAAATGTTATAAAGGTAATTATTCAGCCTTTGAGGAGCAAAAACGAGAAAATCATATCAAACAGCAAAAAGATTACGACTTGCAACAGATAGAAATTGAAAGGATTACACGCTTGATTGAACGTTTTCGTTATAAACCTACGAAAGCTAAAATGGTGCAATCTAAAATTAAATTATTACAGCGTATGCAAATATTAAATGCACCAGACCAATACGATACAAAAACTTATATGTCTAAATTTCAACCGAGAATCAGTAGTTCAAGGCAAGTATTAAGTGCTTCAGAACTTGTGATAGGCTATGATACTCCTCTTGCAAAGGTTAATTTCAACCTTGAAAGGGGACAGAAGCTTGGAATTGTTGGGAGTAATGGTATTGGTAAATCCACGTTGCTTAAAACACTTATGGGTGGTGTGGCAGCATTGTCTGGAGATTTTAAATTCGGATACAATGTTGAAATTAGCTATTTTGACCAACAGCTTGCTCAAATCAGTGGAGATGATACACTATTCGAAATTTTTCAAAGCGAATACCCTGAGCTAAATGACACAGAGGTCAGAACTGCTCTTGGCTCATTTCAGTTTAGTGGAGATGATGTTTTTAGACCGGTGTCCTCTTTGTCAGGTGGAGAAAAGGTTAGATTGACATTATGTAAATTATTATATAAACGTACTAATGTTTTAATCTTAGATGAACCGACAAACCACATGGATATTATTGGAAAAGAGAATTTAGAGAATATCTTATGCAGTTATCAAGGTACAATTATTTTTGTGTCACATGATAGATATTTTACTAATAAGATTGCTGACAGATTACTTGTTTTTGATAAGGATGGTGTAGAGTTTGTACAATCTACTTATGGTGAGTACGAGAAAAAAAGGATGAATTCTGAAAAGCCATTTAATAACATTAAAGTTGAGCAGAAAGTAGAGAAAAATAACACAGTAAAAGGCGATCGTAACTCCATTGAGAAGGAGAAGGTTAAGAAGGAGAAACGAATTGAAAAGCTTGAAGTGTTAATAAATCAATATGATGAAGAATTAGAAAGATTGAATAAAATCATTTCTGAACCAAACAATTCTTCTGATTATATAGTACTGACGGAAATACAAAAATCAATTGATGATGTTAAAAGGTGTCAGGGTAATTATTTTAATGAATGGGAACAGTTGATGAGAGAATTGGAAGTTATGTAA</t>
  </si>
  <si>
    <t>MSKATFAIASTNAKEDMKMQYKIINGAVYYDGNMVLENIGIEINDNEKIAIVGRNGCGKTTLLKAIIGEIELEEGTGESEFQVIKTGNPYISYLRQMPFEDESISMVDEVRTVFKTLIDMENKMKQLIDKMENQYDDKIINEYSDISERYMALGGLTYQKEYETMIRSMGFTEADYKKPISEFSGGQRTKIAFIKILLTKPDILLLDEPTNHLDIETIQWLESYLRSYKSTLVIISHDRMFLNRIVDKVYEIEWGETKCYKGNYSAFEEQKRENHIKQQKDYDLQQIEIERITRLIERFRYKPTKAKMVQSKIKLLQRMQILNAPDQYDTKTYMSKFQPRISSSRQVLSASELVIGYDTPLAKVNFNLERGQKLGIVGSNGIGKSTLLKTLMGGVAALSGDFKFGYNVEISYFDQQLAQISGDDTLFEIFQSEYPELNDTEVRTALGSFQFSGDDVFRPVSSLSGGEKVRLTLCKLLYKRTNVLILDEPTNHMDIIGKENLENILCSYQGTIIFVSHDRYFTNKIADRLLVFDKDGVEFVQSTYGEYEKKRMNSEKPFNNIKVEQKVEKNNTVKGDRNSIEKEKVKKEKRIEKLEVLINQYDEELERLNKIISEPNNSSDYIVLTEIQKSIDDVKRCQGNYFNEWEQLMRELEVM</t>
  </si>
  <si>
    <t>Enterococcus faecalis, ABC transporter ATP-binding protein</t>
  </si>
  <si>
    <t>Added 2019-05-01</t>
  </si>
  <si>
    <t>catB4</t>
  </si>
  <si>
    <t>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GGCACTGTTGCAAAGTTAGCGATGAGGCAGCCTTTTGTCTTATTCAAAGGCCTTACATTTCAAAAACTCTGCTTACCAGGCGCATTTCGCCCAGGGGATCACCATAA</t>
  </si>
  <si>
    <t>MTNYFDSPFKGKLLSEQVKNPNIKVGRYSYYSGYYHGHSFDDCARYLFPDRDDVDKLIIGSFCSIGSGASFIMAGNQGHRYDWASSFPFFYMQEEPAFSSALDAFQKAGNTVIGNDVWIGSEAMVMPGIKIGHGAVIGSRSLVTKDVGHCCKVSDEAAFCLIQRPYISKTLLTRRISPRGSP</t>
  </si>
  <si>
    <t>Added 11/05/19</t>
  </si>
  <si>
    <t>g2305</t>
  </si>
  <si>
    <t>catB5</t>
  </si>
  <si>
    <t>X82455</t>
  </si>
  <si>
    <t>ATGAAAAACTACTTTGACAGCCCTTTCAAAGGGGAGCTTCTTTCTGAGCAAGTGAAAAATCCAAACATCAAAGTAGGCCGTTATAGCTATTACTCTGGCTACTATCACGGCCACTCATTTGATGAATGCGCGCGATACTTGCATCCAGATCGTGATGACGTTGATAAATTGATCATTGGCAGCTTTTGTTCTATAGGAAGCGGGGCTTCCTTCATCATGGCTGGCAATCAGGGGCATCGGCATGACTGGGCATCATCCTTCCCCTTCTTCTATATGCAAGAGGAACCTGCTTTCTCAAGCGCACTCGATGCCTTCCAAAGAGCAGGTGATACCGCCATTGGCAATGATGTCTGGATAGGCTCGGAGGCAATGATTATGCCCGGAATCAAAATTGGAGACGGTGCCGTGATAGGTAGTCGCTCGTTGGTGACAAAAGATGTAGTGCCTTATGCCATCATCGGAGGAAGTCCCGCAAAGCAAATTAAGAAGCGCTTCTCCGATGAGGAAATCTCATTGCTCATGGAGATGGAGTGGTGGAACTGGCCACTGGATAAAATTAAGACAGCAATGCCTCTGCTGTGCTCGTCAAATATTTTTGGTCTGCATAAGTATTGGCGCGAGTTTGTCGTCTAA</t>
  </si>
  <si>
    <t>MKNYFDSPFKGELLSEQVKNPNIKVGRYSYYSGYYHGHSFDECARYLHPDRDDVDKLIIGSFCSIGSGASFIMAGNQGHRHDWASSFPFFYMQEEPAFSSALDAFQRAGDTAIGNDVWIGSEAMIMPGIKIGDGAVIGSRSLVTKDVVPYAIIGGSPAKQIKKRFSDEEISLLMEMEWWNWPLDKIKTAMPLLCSSNIFGLHKYWREFVV</t>
  </si>
  <si>
    <t>g2306</t>
  </si>
  <si>
    <t>catB6</t>
  </si>
  <si>
    <t>AJ223604</t>
  </si>
  <si>
    <t>ATGGAAAATTACTTTGACAGTCCCTTCAAAGGGAAACTACTTTCAGAGCAAGTGACTAACCGCAACATCAAAGTTGGTCGGTACAGCTACTACTCTGGTTACTATCACGGGCATTCATTTGATGACTGCGCACGATACTTGCTCCCAGACCGTGATGACGTTGACAAACTAATCATCGGCAGCTTTTGCTCCATCGGAAGCGGGGCTTCTTTCATCATGGCGGGCAATCAGGGTCACCGGCATGACTGGGTAACATCTTTCCCTTTCTTCTACATGCAAGAAGAGCCAGCTTTTTCAAGTTCAACGGACGCCTTTCAAAAGGCCGGTGACACCATCGTCGGCAATGATGTCTGGATAGGATCAGAGGCAATGATTATGCCCGGCATCAAGATTGGAGATGGCGCGGTAATAGGCAGCCGATCGTTGGTGACGAGAGATGTAGAACCCTATACCATCATTGGCGGAAACCCTGCAAAGCAAATTAAAAAGCGATTCTCTGACGAGGAGATTTCATTACTCATGGAAATGGAGTGGTGGAACTGGCCGTTAGATAAAATCAAAACAGCTATGCCCCTTCTCTGCTCTTCAGACATTTTTGGTCTGCACAGGCATTGGCGTGGGATTGCCGTCTAA</t>
  </si>
  <si>
    <t>MENYFDSPFKGKLLSEQVTNRNIKVGRYSYYSGYYHGHSFDDCARYLLPDRDDVDKLIIGSFCSIGSGASFIMAGNQGHRHDWVTSFPFFYMQEEPAFSSSTDAFQKAGDTIVGNDVWIGSEAMIMPGIKIGDGAVIGSRSLVTRDVEPYTIIGGNPAKQ IKKRFSDEEISLLMEMEWWNWPLDKIKTAMPLLCSSDIFGLHRHWRGIAV</t>
  </si>
  <si>
    <t>g2307</t>
  </si>
  <si>
    <t>PNGM-1</t>
  </si>
  <si>
    <t>MF445022.1</t>
  </si>
  <si>
    <t>ATGGCAGGTGGAAAAGTAACCTCATCAACAGGTATCGCACCCAAACGGTACGTCTATTATCCAGGCAGTGAAGAATTGGGGCCCGATGAGATTCGGGTTATTGCTTGTGGCACAGGCATGCCTACGGCGCGTCGTGCTCAAGCAGCGGCCGCCTGGGTGGTAGAGCTAGGCAACGGTGACAAATTCATCGTCGACATTGGCAGCGGCTCAATGGCCAACATCCAATCGTTGATGATCCCGGCTAATTATTTGACCAAGATTTTTCTGACGCATTTGCACACCGACCACTGGGGCGACCTGGTGTCTATGTGGGCAGGCGGTTGGACAGCCGGGCGCACGGATCCGTTAGAGGTATGGGGACCAAGCGGTTCACGCGAAGATATGGGCACAAAGTACGCCGTCGAGCACATGCTCAAGGCGTACAATTGGGACTATATGACACGAGCCGTGACGATTAATCCCCGCCCCGGAGATATCAATGTTCACGAGTTCGACTATCGTGCCCTCAACGAGGTTGTCTATCAAGAGAACGGCGTCACTTTCCGCTCCTGGCCCTGTATTCACGCGGGAGACGGACCGGTCAGCTTTGCCCTAGAGTGGAATGGCTACAAGGTGGTTTTTGGCGGAGACACCGCCCCCAATATTTGGTACCCAGAATACGCCAAGGGTGCTGACCTGGCGATCCATGAGTGCTGGATGACCTCCGATCAAATGATGACAAAATATAACCAGCCGGCACAGCTTGCACTGCGCATCAATCTGGACTTTCACACCTCAGCGCAATCCTTTGGCCAGATTATGAATATGGTGCAGCCACGCCATGCCGTAGCCTATCACTTTTTCAACGATGATGACACGCGGTACGATATCTATACTGGCGTAAGAGAGAACTATGCCGGTCCCCTTTCAATGGCTACCGACATGATGGTGTGGAATATCACTCGAGACGCAGTCACCGAGCGTATGGCTGTCTCGCCGGATCATGCGTGGGATGTGGCAGGTCCTTCCGAAGATCTGGCGCCAGATCGGAATAGAGCCTCGGAGTACACGCAGTATATCCTCGACGGCCGTCTCAATGTCGACGAGGCCAATGCCCATTGGAAGCAGGAGTTCATGGGTCGTACTGGATTAACGACCGAGGATTTGGGAGTGGGAAGCTAA</t>
  </si>
  <si>
    <t>MAGGKVTSSTGIAPKRYVYYPGSEELGPDEIRVIACGTGMPTARRAQAAAAWVVELGNGDKFIVDIGSGSMANIQSLMIPANYLTKIFLTHLHTDHWGDLVSMWAGGWTAGRTDPLEVWGPSGSREDMGTKYAVEHMLKAYNWDYMTRAVTINPRPGDINVHEFDYRALNEVVYQENGVTFRSWPCIHAGDGPVSFALEWNGYKVVFGGDTAPNIWYPEYAKGADLAIHECWMTSDQMMTKYNQPAQLALRINLDFHTSAQSFGQIMNMVQPRHAVAYHFFNDDDTRYDIYTGVRENYAGPLSMATDMMVWNITRDAVTERMAVSPDHAWDVAGPSEDLAPDRNRASEYTQYILDGRLNVDEANAHWKQEFMGRTGLTTEDLGVGS</t>
  </si>
  <si>
    <t>betaLactams</t>
  </si>
  <si>
    <t>g2308</t>
  </si>
  <si>
    <t>CAM-1</t>
  </si>
  <si>
    <t>MG430339.1</t>
  </si>
  <si>
    <t>ATGAAATCAACTGCAATTATTTTATTTTTACTCGTTTTTTCGCTCGGCGTTTTCGGGCAAACGGGCGATGCGCTGAAAATCTCTCAACTGTCGGGCGATTTTTATATTTTTACGACTTATCAAACCTATAAAGACGCAAAAGTTTCCGCCAACGGAATGTATGTCGTGACCGACGAAGGCGTTGTTTTGATCGACACGCCGTGGGATGAAACTCAGCTTCAGCCGCTTCTCAATTACATCAAGGAAAAGCACAACAAGGATGTCGTGATGAGCGTTTCGACGCATTTTCACGAAGACCGCACGAACGGCATCGAATTTTTGAGGACAAAAGGCGTGAAAACCTACACGACCAAGAAAACCGACGAGCTTTCGCAGAAAAAAGGTTACGAACGCGCCGAATTTTTGCTCGAAAAAGACACGGAATTCAAGATCGGGCAATACAAATTTCAAACCTACTATCCCGGCGAAGGTCACGCGCCCGACAATATCGTGGTCTGGTTTCCGAACGAAAGAATTCTTTACGGCGGTTGTTTCATAAAAAGCACCGAAGCCGAAGACATCGGGAATTTGTCCGATGCAAATATCGATGAATGGTCAAACTCGATCAAAAACGTGCAGAAAAAATTCAAGAACCCGAAATTCGTAATTCCCGGTCACGACGGATGGGCAAGCACGAAATCACTCAAACACACATTAAAACTTATCAAGAAAACCCGTAAAAAATAA</t>
  </si>
  <si>
    <t>MKSTAIILFLLVFSLGVFGQTGDALKISQLSGDFYIFTTYQTYKDAKVSANGMYVVTDEGVVLIDTPWDETQLQPLLNYIKEKHNKDVVMSVSTHFHEDRTNGIEFLRTKGVKTYTTKKTDELSQKKGYERAEFLLEKDTEFKIGQYKFQTYYPGEGHAPDNIVVWFPNERILYGGCFIKSTEAEDIGNLSDANIDEWSNSIKNVQKKFKNPKFVIPGHDGWASTKSLKHTLKLIKKTRKK</t>
  </si>
  <si>
    <t>g2309</t>
  </si>
  <si>
    <t>ACI-1</t>
  </si>
  <si>
    <t>AJ007350.1</t>
  </si>
  <si>
    <t>ATGAAGAAATTTTGTTTTTTGTTTTTGATAATCTGTGGCTTGATGGTTTTCTGCCTTCAGGATTGTCAAGCGCGGCAGAAATTAAATCTTGCTGATCTGGAAAATAAATATAACGCCGTGATTGGTGTTTACGCCGTTGACATGGAGAATGGAAAAAAAATTTGCTACAAACCTGATACGCGTTTTTCCTACTGCTCGACACACAAAGTTTTTACGGCTGCAGAATTGCTAAGACAAAAAAATACCTCCGATTTGAATGAAATTCGTAAGTTTTCGGCGGAAGATATTTTGTCCTACGCGCCAATCACCAAAGACCATGTTGCTGATGGCATGACGCTGGCGGAAATTTGTTCGGCATCGCTCAGGTGGAGTGACAACACGGCGGCAAATTTAATTTTGCAGGAGATCGGCGGCGTGGAAAATTTCAAGGTGGCACTTAAAAATATTGGCGACAAAACTACCAAACCTGCGCGAAATGAACCTGAACTTAATCTTTTCAATCCAAAAGATAATCGTGATACTAGCACGCCGAGACAGATGGTAAAAAATTTGCAAGTCTATATATTCGGCGATATTTTGAGCGACGACAAGAAAAAACTGCTGATTGATTGGATGAGCGACAATTCCATAACCGACACGCTTATCAAGGCAGAAACTCCGCAAGGTTGGAAAGTTATCGACAAGAGCGGTTCAGGCGATTATGGGGCGCGGAATGATATTGCCGTGATTTATCCGCCCAATCGCAAACCCATTGTCATGGCGATAATGTCGCGCCGCACGGAAAAAAATGCAAAATCTGACGACGCTATGATTGCGGAGGCGGCAAAACGAATTTTTGATAATTTAGTATTTTAA</t>
  </si>
  <si>
    <t>MKKFCFLFLIICGLMVFCLQDCQARQKLNLADLENKYNAVIGVYAVDMENGKKICYKPDTRFSYCSTHKVFTAAELLRQKNTSDLNEIRKFSAEDILSYAPITKDHVADGMTLAEICSASLRWSDNTAANLILQEIGGVENFKVALKNIGDKTTKPARNEPELNLFNPKDNRDTSTPRQMVKNLQVYIFGDILSDDKKKLLIDWMSDNSITDTLIKAETPQGWKVIDKSGSGDYGARNDIAVIYPPNRKPIVMAIMSRRTEKNAKSDDAMIAEAAKRIFDNLVF</t>
  </si>
  <si>
    <t>g2310</t>
  </si>
  <si>
    <t>tetA(6)</t>
  </si>
  <si>
    <t>AF534183</t>
  </si>
  <si>
    <t>MSTNLSVIKNPRVQSDQRRLVRRPDVKPNRPLIVILSTVALDAVGIGLIMPVLPGLLRDLVHSNDVTAHYGILLALYALMQFACAPVLGALSDRFGRRPVLLVSLAGAAVDYAIMATAPFLWVLYIGRIVAGITGATGAVAGAYIADITDGDERARHFGFMSACFGFGMVAGPVLGGLMGGFSPHAPFFAAAALNGLNFLTGCFLLPESHKGERRPLRREALNPLASFRWARGMTVVAALMAVFFIMQLVGQVPAALWVIFGEDRFHWDATTIGISLAAFGILHSLAQAMITGPVAARLGERRALMLGMIADGTGYILLAFATRGWMAFPIMVLLASGGIGMPALQAMLSRQVDEERQGQLQGSLAALTSLTSIVGPLLFTAIYAASITTWNGWAWIAGAALYLLCLPALRRGLWRNSSNSRCT</t>
  </si>
  <si>
    <t>g2311</t>
  </si>
  <si>
    <t>g2312</t>
  </si>
  <si>
    <t>TEM-135-v2</t>
  </si>
  <si>
    <t>cmlE5</t>
  </si>
  <si>
    <t>sul3-v1</t>
  </si>
  <si>
    <t>sul3-v3</t>
  </si>
  <si>
    <t>sul1-v2</t>
  </si>
  <si>
    <t>taken out '_' in gene name (11/05/2019)</t>
  </si>
  <si>
    <t>Start</t>
  </si>
  <si>
    <t>End</t>
  </si>
  <si>
    <t>Mid</t>
  </si>
  <si>
    <t>ATGCGCGTACTGGTTGTTGAAGACAATGCGTTGTTACGTCACCACCTTAAAGTTCAGATTCAGGATGCTGGTCATCAGGTCGATGACGCAGAAGATGCCAAAGAAGCCGATTATTATCTCAATGAACATATACCGGATATTGCGATTGTCGATCTCGGATTGCCAGACGAGGACGGTCTGTCACTGATTCGCCGCTGGCGTAGCAACGATGTTTCACTGCCGATTCTGGTATTAACCGCCCGTGAAAGCTGGCAGGACAAAGTCGAAGTATTAAGTGCCGGTGCTGATGATTATGTGACTAAACCGTTTCATATTGAAGAGGTGATGGCGCGAATGCAGGCATTAATGCGGCGTAATAGCGGTCTGGCTTCACAGGTCATTTCGCTCCCCCCGTTTCAGGTTGATCTCTCTCGCCGTGAATTATCTATTAATGACGAAGTGATCAAACTGACCGCGTTCGAATACACTATTATGGAAACGTTGATACGCAATAATGGCAAAGTGGTCAGCAAAGATTCGTTAATGCTCCAACTCTATCCGGATGCGGAGCTGCGGGAAAGCCATACCATTGATGTACTGATGGGACGTCTGCGCAAAAAAATTCAGGCACAATATCCCCAAGAAGTGATTACCACCGTTCGCGGCCAGGGCTATCTGTTCGAATTGCGCTGA</t>
  </si>
  <si>
    <t>ATGACAACTAAAAATATGAATACGCCACCAGGCAGCACTCAGGAAAATGAGATCGATCTGCTTCGTCTGGTCGGCGAGTTATGGGATCACCGTAAGTTTATTATCAGCGTGACCGCGTTATTCACGCTGATCGCTGTCGCTTACTCGCTGTTAAGCACACCAATTTATCAGGCAGATACTCTGGTCCAGGTTGAGCAAAAACAGGGCAACGCCATTCTCAGCGGCCTGAGCGATATGATCCCTAACTCATCGCCCGAGTCTGCACCGGAGATCCAACTGCTGCAATCGCGCATGATTCTCGGTAAAACCATTGCTGAACTGAATCTGCGCGACATAGTTGAGCAGAAGTATTTTCCGATTGTGGGTCGCGGCTGGGCGAGATTAACCAAAGAAAAACCAGGTGAGCTGGCGATCAGCTGGATGCATATTCCACAACTGAATGGTCAGGATCAGCAACTGACACTCACGGTTGGGGAAAACGGCCACTATACACTGGAAGGTGAAGAGTTCACCGTCAATGGTATGGTCGGCCAGCGTCTGGAAAAAGATGGCGTTGCGCTGACTATCGCGGACATTAAGGCCAAACCAGGAACACAGTTTGTCCTGAGCCAGCGTACCGAACTGGAAGCGATTAACGCATTGCAGGAAACCTTTACCGTTAGCGAACGCAGTAAAGAAAGCGGGATGCTGGAACTTACCATGACTGGTGATGATCCCCAGTTGATTACTCGTATTCTGAACAGCATCGCTAACAACTATTTGCAACAGAATATCGCTCGCCAGGCGGCGCAGGATTCACAAAGCCTTGAATTCTTACAGCGCCAGTTACCTGAAGTGCGCAGCGAGCTGGACCAAGCGGAAGAAAAACTCAACGTTTATCGCCAGCAGCGCGATTCGGTTGACCTTAACCTGGAAGCCAAAGCCGTTCTTGAGCAGATTGTGAACGTTGATAATCAACTCAATGAGCTGACCTTCCGCGAGGCAGAGATCTCCCAGCTGTATAAGAAAGATCACCCAACTTATCGTGCGCTGCTGGAAAAACGCCAGACGCTGGAGCAAGAACGCAAACGCCTGAATAAGCGGGTATCGGCAATGCCTTCCACCCAACAGGAAGTGTTGCGTTTAAGTCGTGACGTAGAAGCGGGCCGTGCGGTATATCTGCAATTACTTAACCGCCAGCAGGAGTTGAGTATTTCGAAATCCAGTGCCATTGGTAACGTGCGGATTATCGACCCGGCAGTCACTCAGCCGCAGCCAGTGAAACCGAAAAAAGCGTTGAACGTGGTGCTTGGTTTTATTCTTGGCCTGTTTATTTCTGTGGGTGCCGTGCTGGCGCGTGCGATGTTGCGTCGTGGTGTAGAAGCCCCGGAACAACTGGAAGAGCACGGCATCAGCGTTTATGCCACTATCCCAATGTCCGAGTGGCTGGATAAACGCACCCGTCTGCGTAAGAAAAATTTATTTTCTAATCAGCAGCGCCATCGTACTAAAAATATCCCCTTCCTGGCGGTGGATAACCCGGCGGATTCTGCTGTGGAAGCCGTACGTGCGCTACGAACCAGTCTGCATTTCGCTATGATGGAGACGGAGAATAACATTCTAATGATCACCGGTGCGACGCCAGACAGTGGTAAAACGTTTGTCAGTTCAACTCTGGCAGCGGTGATCGCCCAGTCCGATCAAAAAGTGTTATTTATTGATGCCGACTTACGCCGTGGTTATTCGCATAACCTGTTTACCGTGAGTAATGAACATGGCTTGTCGGAATATCTGGCAGGTAAAGATGAGCTCAACAAAGTGATCCAGCATTTTGGCAAAGGAGGCTTTGATGTGATTACTCGCGGTCAGGTGCCACCTAACCCGTCTGAACTGCTGATGCGCGATCGGATGCGTCAATTACTGGAATGGGCGAACGACCATTACGATCTGGTGATTGTCGATACGCCGCCGATGCTGGCGGTGAGTGATGCCGCGGTCGTGGGGCGTTCTGTTGGCACCAGCCTGCTGGTTGCGCGTTTTGGCTTGAACACCGCCAAAGAGGTGAGTTTGTCAATGCAGCGTCTGGAACAGGCAGGCGTCAATATTAAAGGCGCTATCCTCAATGGTGTGATTAAACGCGCCAGCACCGCTTACAGTTACGGCTATAACTATTACGGTTATAGTTACTCCGAGAAAGAGTAA</t>
  </si>
  <si>
    <t>ATGATGCGCGTACTGGTTGTAGAGGATAATGCATTATTACGCCACCACCTGAAGGTTCAGCTCCAGGATTCAGGTCACCAGGTCGATGCCGCAGAAGATGCCAGGGAAGCTGATTACTACCTTAATGAACACCTTCCGGATATCGCTATTGTCGATTTAGGTCTGCCGGATGAAGACGGCCTTTCCTTAATACGCCGCTGGCGCAGCAGTGATGTTTCACTGCCGGTTCTGGTGTTAACCGCGCGCGAAGGCTGGCAGGATAAAGTCGAGGTTCTCAGCTCCGGGGCCGATGACTACGTGACGAAGCCATTCCACATCGAAGAGGTAATGGCGCGTATGCAGGCGTTAATGCGCCGTAATAGCGGTCTGGCCTCCCAGGTGATCAACATCTCGCCTTTCCAGGTGGATCTCTCACGCCGGGAATTATCCGTCAATGAAGAGGTCATCAAACTCACGGCGTTCGAATACACCATTATGGAAACGCTTATCCGTAACAACGGTAAAGTGGTCAGCAAAGATTCTCTGATGCTTCAGCTGTATCCGGATGCGGAACTGCGGGAAAGTCATACCATTGATGTTCTCATGGGGCGTCTGCGGAAAAAAATACAGGCCCAGTATCCGCACGATGTCATTACCACCGTACGCGGACAAGGATATCTTTTTGAATTGCGCTAA</t>
  </si>
  <si>
    <t>ATGAAAAAATTACTGCGTCTTTTTTTCCCGCTCTCGCTGCGGGTACGTTTTCTGTTGGCAACGGCAGCGGTAGTACTGGTGCTTTCGCTTGCCTACGGAATGGTCGCGCTGATCGGTTATAGCGTCAGTTTCGATAAAACTACGTTTCGGCTGTTACGTGGCGAGAGCAATCTGTTCTATACCCTTGCGAAGTGGGAAAACAATAAGTTGCATGTCGAGTTACCCGAAAATATCGACAAGCAAAGCCCCACCATGACGCTAATTTATGATGAGAACGGGCAGCTTTTATGGGCGCAACGTGACGTGCCCTGGCTGATGAAGATGATCCAGCCTGACTGGCTGAAATCGAATGGTTTTCATGAAATTGAAGCGGATGTTAACGATACCAGCCTCTTGCTGAGTGGAGATCATTCGATACAGCAACAGTTGCAGGAAGTGCGGGAAGATGATGACGACGCGGAGATGACCCACTCGGTGGCAGTAAACGTCTACCCGGCAACATCGCGGATGCCAAAATTAACCATTGTGGTGGTGGATACCATTCCGGTGGAGCTAAAAAGTTCCTATATGGTCTGGAGCTGGTTTATCTATGTGCTCTCAGCCAATCTGCTGTTAGTGATCCCGCTGCTGTGGGTCGCCGCCTGGTGGAGTTTACGCCCCATCGAAGCCCTGGCAAAAGAAGTCCGCGAACTGGAAGAACATAACCGCGAATTGCTCAATCCAGCCACAACGCGAGAACTGACCAGTCTGGTACGAAACCTGAACCGATTGTTAAAAAGTGAACGCGAACGTTACGACAAATACCGTACGACGCTCACCGACCTGACCCATAGTCTGAAAACGCCACTGGCGGTGCTGCAAAGTACGCTGCGTTCTCTGCGTAGTGAAAAGATGAGCGTCAGTGATGCTGAGCCGGTAATGCTGGAGCAAATCAGCCGCATTTCACAGCAAATTGGCTACTACCTGCATCGTGCCAGTATGCGCGGCGGGACATTGCTCAGCCGCGAGCTGCATCCGGTCGCCCCACTGCTGGACAATCTCACCTCAGCGCTGAACAAAGTGTATCAACGCAAAGGGGTCAATATCTCTCTCGATATTTCGCCAGAGATCAGCTTTGTCGGTGAGCAGAACGATTTTGTCGAGGTGATGGGCAACGTGCTGGATAATGCCTGTAAATATTGCCTCGAGTTTGTCGAAATTTCTGCAAGGCAAACCGACGAGCATCTCTATATTGTGGTCGAGGATGATGGCCCCGGTATTCCATTAAGCAAGCGAGAGGTCATTTTCGACCGTGGTCAACGGGTTGATACTTTACGCCCTGGGCAAGGTGTAGGGCTGGCGGTAGCCCGCGAAATCACCGAGCAATATGAGGGTAAAATCGTCGCCGGAGAGAGCATGCTGGGCGGTGCGCGGATGGAGGTGATTTTTGGTCGCCAGCATTCTGCGCCGAAAGATGAATAA</t>
  </si>
  <si>
    <t>ATGAATAAATTTGCTCGCCATTTTCTGCCGCTGTCGCTGCGGGTTCGTTTTTTGCTGGCGACAGCCGGCGTCGTGCTGGTGCTTTCTTTGGCATATGGCATAGTGGCGCTGGTCGGCTATAGCGTAAGTTTTGATAAAACCACCTTTCGTTTGCTGCGCGGCGAAAGCAACCTGTTTTATACCCTCGCCAAATGGGAAAATAATAAAATCAGCGTTGAGCTGCCTGAAAATCTGGACATGCAAAGCCCGACCATGACGCTGATTTACGATGAAACGGGCAAATTATTATGGACGCAGCGCAACATTCCCTGGCTGATTAAAAGCATTCAACCGGAATGGTTAAAAACGAACGGCTTCCATGAAATTGAAACCAACGTAGACGCCACCAGCACGCTGTTGAGCGAAGACCATTCCGCGCAGGAAAAACTCAAAGAAGTACGTGAAGATGACGATGATGCCGAGATGACCCACTCGGTAGCGGTAAATATTTATCCTGCCACGGCGCGGATGCCGCAGTTAACCATCGTGGTGGTCGATACCATTCCGATAGAACTAAAACGCTCCTATATGGTGTGGAGCTGGTTCGTATACGTGCTGGCCGCCAATTTACTGTTAGTCATTCCTTTACTGTGGATCGCCGCCTGGTGGAGCTTACGCCCTATCGAGGCGCTGGCGCGGGAAGTCCGCGAGCTTGAAGATCATCACCGCGAAATGCTCAATCCGGAGACGACGCGTGAGCTGACCAGCCTTGTGCGCAACCTTAATCAACTGCTCAAAAGCGAGCGTGAACGTTATAACAAATACCGCACGACCCTGACCGACCTGACGCACAGTTTAAAAACGCCGCTCGCGGTTTTGCAGAGTACGTTACGCTCTTTACGCAACGAAAAGATGAGCGTCAGCAAAGCTGAACCGGTGATGCTGGAACAGATCAGCCGGATTTCCCAGCAGATCGGCTATTATCTGCATCGCGCCAGTATGCGCGGTAGCGGCGTGTTGTTAAGCCGCGAACTGCATCCCGTCGCGCCGTTGTTAGATAACCTGATTTCTGCGCTAAATAAAGTTTATCAGCGTAAAGGGGTGAATATCAGTATGGATATTTCACCAGAAATCAGTTTTGTCGGCGAGCAAAACGACTTTGTCGAAGTGATGGGCAACGTACTGGACAACGCTTGTAAATATTGTCTGGAGTTTGTCGAGATTTCGGCTCGCCAGACCGACGATCATTTGCATATTTTCGTCGAAGATGACGGCCCAGGCATTCCCCACAGCAAACGTTCCCTGGTGTTTGATCGCGGTCAGCGCGCCGATACCCTACGACCAGGACAAGGCGTGGGGCTGGCTGTCGCGCGCGAGATTACGGAACAATACGCCGGGCAGATCATTGCCAGCGACAGTCTGCTCGGTGGCGCCCGTATGGAGGTCGTTTTTGGCCGACAGCATCCCACACAGAAAGAGGAATAA</t>
  </si>
  <si>
    <t>ATGAAGATACTGATTGTTGAAGACGACACGCTATTATTACAGGGGTTAATACTCGCCGCGCAAACCGAAGGCTATGCGTGTGATGGCGTTTCGACAGCGCGTGCCGCCGAGCATAGTCTGGAGTCTGGTCATTACAGTCTGATGGTGCTGGATTTAGGGCTGCCCGATGAGGATGGCCTGCATTTCCTGACGCGAATCCGACAGAAAAAATACACCCTGCCGGTACTCATTCTGACCGCCCGCGATACGCTCAACGACCGCATTAGCGGGCTGGATGTCGGCGCAGATGATTATCTGGTAAAACCCTTCGCCCTGGAGGAGCTGCACGCCCGCATCCGCGCGTTGCTGCGCCGCCATAATAACCAGGGTGAAAGTGAACTGACGGTTGGCAATCTGACGCTCAATATAGGCCGCCATCAGGCATGGAGGGATGGACAGGAACTGACCCTGACGCCTAAGGAGTACGCGCTGCTCTCACGATTGATGCTCAAGGCAGGCAGTCCGGTGCACCGGGAAATTCTTTATAACGATATCTACAACTGGGATAACGAACCCTCGACCAACACTCTGGAAGTGCATATACATAATTTGCGCGACAAAGTCGGCAAGTCGCGCATTCGCACGGTTCGCAGGTTTGGCTACATGCTGGTTGCCACTGAGGAAAGCTAA</t>
  </si>
  <si>
    <t>ATGAAAATTCTGATTGTTGAAGACGATACGCTGTTATTGCAGGGACTGATTCTGGCGGCGCAAACCGAAGGCTACGCGTGCGATAGCGTGACAACCGCGCGGATGGCGGAACAAAGCCTTGAGGCAGGTCATTACAGCCTGGTGGTACTGGATTTAGGGTTACCCGACGAAGATGGACTGCATTTTCTCGCCCGTATCCGGCAGAAAAAATATACCCTGCCGGTACTGATCCTCACCGCTCGCGATACGCTGACCGACAAAATCGCCGGGCTGGATGTCGGTGCCGACGACTATCTGGTGAAGCCTTTTGCGCTGGAAGAGTTACATGCCCGTATCCGCGCCCTGCTACGACGCCATAATAATCAGGGCGAAAGTGAGCTGATTGTTGGCAATCTGACGCTGAACATGGGTCGCCGTCAGGTATGGATGGGCGGTGAAGAGTTGATTCTGACGCCCAAAGAATATGCTCTGCTGTCACGGTTAATGCTCAAAGCAGGCAGTCCGGTGCATCGGGAAATTCTCTACAACGACATCTATAACTGGGACAATGAACCCTCGACCAACACCCTGGAAGTGCATATCCACAATCTGCGCGACAAAGTGGGCAAAGCCCGTATCCGCACCGTGCGCGGCTTTGGCTATATGCTGGTCGCGAATGAGGAAAACTAA</t>
  </si>
  <si>
    <t>GTGAGCCTGATGCGTTTTCAGCGAAGAGCGATGACCCTTCGCCAGCGTTTAACGCTGACAATTGGTCTTATTCTGCTGGTGTTCCAGCTAATCAGTACCTTCTGGTTATGGCATGAAAGCACTGAGCAAATCCAACTGTTCGAGCAGGCGCTGCGGGATAATCGCAACAACGATCGCCATATCATGCACGAAATTCGCGAGGCGGTCGCCAGCCTGATCGTCCCCAGCGTATTTATGGTTAGCCTGACGCTGCTGGTTTGCTACCAGGCGGTACGGCGTATTACCCGCCCACTCGCCGAACTGCAAAAAGAGCTGGAAGCGCGGACGGCGGATAATCTGACGCCGATCGCCATTCACAGCTCCACGCTTGAGATTGAGTCCGTCGTCTCGGCGATCAATCAACTGGTTACGCGTTTGACCACCACGCTCGACAATGAACGCCTTTTTACCGCCGATGTGGCCCATGAGCTACGCACGCCGCTGTCGGGGGTGCGTTTGCATCTGGAATTATTGTCAAAAACCCACAATGTTGATGTCGCGCCGCTTATCGCCCGTCTTGACCAGATGATGGATAGCGTCTCCCAGCTTCTGCAACTGGCGCGCGTGGGCCAGTCATTCTCTTCCGGGAATTATCAGGAAGTAAAACTGCTGGAAGATGTGATCCTCCCCTCCTACGATGAGCTGAACACCATGCTGGAAACGCGCCAGCAAACTCTGTTGCTGCCGGAAAGCGCGGCGGACGTGGTGGTGCGCGGTGACGCGACGTTACTGCGTATGCTGCTGCGAAATCTGGTGGAAAACGCGCATCGCTATAGCCCTGAAGGAACCCATATCACTATCCACATTAGCGCCGACCCCGACGCTATTATGGCGGTCGAAGACGAGGGGCCGGGTATTGATGAAAGCAAATGCGGGAAGCTAAGCGAAGCGTTCGTGCGGATGGACAGCCGTTATGGCGGAATTGGCCTGGGGCTGAGTATCGTCAGCCGCATCACCCAGCTACATCAGGGACAGTTTTTCCTGCAAAACCGTACGGAAAGAACAGGCACCCGTGCCTGGGTGCTGTTGAAAAAGGCATAA</t>
  </si>
  <si>
    <t>ATGCATTTTCTGCGCCGACCAATATCGCTGCGCCAACGGCTGATATTGACCATCGGGGCCATTTTGTTGGTGTTTGAGCTGATCAGCGTCTTCTGGCTATGGCATGAAAGTACCGAGCAGATTCAGCTGTTTGAGCAGGCGCTACGCGACAATCGCAACAACGATCGCCACATCATGCGTGAGATCCGCGAGGCGGTCGCCAGCCTGATTGTCCCCGGCGTCTTTATGGTCAGCCTGACGCTATTTATCTGCTATCAGGCGGTACGCCGCATCACCCGCCCGCTGGCGGAGCTGCAAAAAGAGCTGGAAGCGCGCACCGCCGACAACTTAACGCCCATTGCCATTCACAGCGCCACCCTCGAAATCGAAGCGGTGGTTTCGGCGTTAAACGATCTGGTCAGTCGCCTGACCAGCACGCTGGATAACGAAAGGTTGTTTACCGCTGACGTCGCGCACGAACTGCGAACGCCACTGGCGGGGGTGCGTTTGCATCTGGAACTGCTGGCGAAAACGCATCACATTGATGTAGCACCGTTAGTGGCACGGCTTGATCAGATGATGGAGAGCGTCTCCCAGCTGCTGCAACTGGCGCGTGCCGGACAGTCATTTTCTTCCGGTAATTATCAACATGTAAAACTGCTGGAAGATGTCATTCTCCCCTCGTATGACGAACTCAGTACCATGCTCGACCAGCGACAGCAAACCCTGCTATTGCCAGAGAGCGCCGCCGACATCACCGTTCAGGGTGATGCAACCCTGCTGCGGATGTTATTGCGAAACCTGGTAGAAAACGCCCATCGTTACAGCCCGCAAGGCAGCAACATTATGATTAAGCTGCAAGAAGATGACGGAGCGGTCATGGCAGTTGAAGATGAAGGACCAGGTATTGATGAGAGTAAATGCGGGGAGTTGAGTAAAGCGTTTGTACGTATGGACAGCCGTTATGGCGGGATTGGTCTGGGGTTAAGTATTGTCAGCCGCATTACACAGTTGCATCACGGGCAGTTTTTCCTGCAAAACCGGCAAGAGACTTCCGGCACGCGGGCCTGGGTACGGCTGAAGAAAGATCAGTACGTGGCAAACCAGATATAA</t>
  </si>
  <si>
    <t>ATGAGCAAGATTTTTGGAATCGTAAATATAACCACCGATAGTTTTTCCGATGGAGGACTTTATTTAGATACAGATAAGGCAATTGAGCATGCTCTGCATTTGGTTGAAGATGGAGCAGATGTGATTGATTTGGGAGCCGCTTCCAGTAATCCTGATACAACTGAAGTGGGCGTTGTGGAAGAAATCAAAAGACTCAAACCTGTCATTAAGGCTTTAAAAGAAAAAGGCATTTCTATTTCTGTTGATACATTTAAACCTGAGGTTCAGAGTTTTTGCATAGAACAAAAGGTTGATTTTATTAATGATATTCAAGGTTTTCCTTATCCTGAGATTTATTCAGGCTTGGCAAAGTCAGATTGCAAACTTGTGTTGATGCACTCCGTTCAGCGAATTGGTGCAGCTACTAAAGTTGAAACGAATCCGGAAGAGGTTTTTACTTCCATGATGGAATTTTTTAAAGAAAGAATTGCTGCTTTAGTTGAGGCTGGTGTAAAGCGTGAACGAATTATTCTTGATCCGGGTATGGGCTTCTTTTTAGGCTCTAATCCAGAAACATCTATTCTTGTTTTGAAGCGTTTCCCTGAAATTCAAGAAGCTTTTAATTTGCAAGTAATGATTGCAGTGTCACGGAAATCATTCTTAGGTAAAATAACTGGAACCGATGTGAAATCTCGTTTAGCACCAACTCTTGCAGCAGAAATGTATGCATACAAAAAAGGTGCAGATTATCTCCGCACCCATGATGTTAAGTCTTTATCAGATGCCTTGAAAATATCCAAAGCCCTAGGTTAG</t>
  </si>
  <si>
    <t>Reverse complimented (19/06/2019)</t>
  </si>
  <si>
    <t>GTGTCAAAGAAAGCGACCGGTACCGACAAGCTGGACAGACGACACTTCAACGATCCCCACCGGACTGTACGGGCTATTGGTGCTGAGGCCGCGCGGAAAGGGCTACGGGTGTTCGACTGCCCCTACAGTCATCCTGCGATGCGGGCGTCCTGGTTGAAAGGGTTTGCCCAGGAGCAGCAACAGCAGCTCGATTTCTGA</t>
  </si>
  <si>
    <t>taken out '_' in gene name (11/05/2019), reverse complimented (19/06/2019)</t>
  </si>
  <si>
    <t>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AGCGACCATGGCCGAACGTAACCAGCAGATCGCCGGGATAGGCGCGGCGCTGATCGAGCACTGGCAGCGCTAA</t>
  </si>
  <si>
    <t>Updated (19/06/2019)</t>
  </si>
  <si>
    <t>ATGAGACATCGCGTTAAGCGGATGATGCTAATGACAACGGCCTGTATTTCGCTGTTGCTGGGGAGTGCGCCGCTGTATGCGCAGGCGAACGACGTTCAGCAAAAGCTGGCGGCGCTGGAGAAAAGCAGCGGGGGGCGGTTGGGAGTGGCGCTGATTGACACCGCCGATAACGCACAGACGCTCTACCGCGCCGACGAGCGCTTTGCCATGTGCAGCACCAGTAAGGTGATGGCAGCCGCGGCGGTGCTCAAGCAAAGTGAAACGCAAAAGAACGTGTTGAGTCAGAAGGTTGAGATTAAATCCTCGGACCTGATTAACTACAATCCCATCGCTGAAAAACACGTCAACGGCACGATGACGCTGGCGGAATTGAGCGCCGCGGCGTTGCAGTACAGCGATAATACGGCCATGAACAAGCTGATTGCCCATCTTGGGGGGCCGGATAAAGTGACGGCGTTTGCCCGTGCGATTGGGGATGACACCTTCCGGCTCGATCGTACTGAGCCGACGCTCAACACCGCGATCCCCGGCGACCCGCGCGATACCACCACGCCATTAGCGATGGCGCAGACGCTTCGCCATCTGACGTTGGGCAGTGCCTTAGGTGAAACTCAGCGTGCGCAACTGGTAACGTGGCTGAAAGGCAACACCACCGGTGCTGCCAGCATTCAGGCTGGGCTACCCACATCGTGGGTTGTCGGGGATAAAACCGGCAGCGGTGATTATGGTACGACGAATGACATCGCCGTCATCTGGCCGGAAGGGCGTGCGCCGCTTATTCTGGTCACTTACTTCACCCAACCGGAGCAGAAGGCAGAAAATCGTCGTGACGTGCTCGCGGCTGCCGCGAAAATCGTCACCGACGGTTATTAA</t>
  </si>
  <si>
    <t>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CTGCTAACCACCCCCTCTCTGAGCGCCCGTTCGCAGCAGCAGCTGCTGCAGTGGATGGTGGACGACCGGGTGGCCGGCCCGTTGATCCGCGCCGTGCTGCCGGCGGGCTGGTTTATCGCCGATAAAACCGGGGCCGGTGAGCGGGGCTCACGCGGCATTGTCGCCCTGCTCGGCCCGGACGGCAAAGCGGAGCGTATCGTGGTGATCTATCTGCGTGATACCCCGGCGACCATGGTCGAGCGTAACCAGCAGATCGCCGGGATAGGCGCGGCGCTGATCGAGCACTGGCAGCGCTAA</t>
  </si>
  <si>
    <t>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TGCGGGATTGACCGCTTTTCTGCGCCAGATCGGTGACAACGTCACCCGTCTTGACCGCTGGGAAACGGAACTCAATGAGGCGCTTCCCGGCGACGTGCGCGACACCACCACCCCGGCCAGCATGGCCACCACCCTGCGCAAGCTGCTAACCACCCCCTCTCTGAGCGCCCGCTCGCAGCAGCAGCTGCTGCAGTGGATGGTTGACGACCAGGTGGCCGGCCCGTTGATCCGCGCCGTGCTGCCGGCGGGCTGGTTTATCGCCGATAAAACCGGGGCCGGTGAGCGGGGCTCACGCGGCATTGTCGCCCTGCTCGGCCCGGACGGCAAAGCGGAGCGTATCGTGGTGATCTATCTGCGGGATACCGCAGCGACCATGGCCGAACGTAACCAGCAGATCGCCGGGATAGGCGCGGCGCTGATCGAGCACTGGCAACGCTAA</t>
  </si>
  <si>
    <t>keep (StrA), - checked - fine (19/06/2019)</t>
  </si>
  <si>
    <t>Partial gene (19/06/2019)</t>
  </si>
  <si>
    <t>ATGCGTTATGTTCGCCTGTGCCTTATCTCCCTGATTGCCGCCCTGCCACTGGCGGTATTCGCCAGCCCTCAGCCGCTTGAGCAGATTAAAATCAGCGAAGGTCAGCTGGCGGGCCGGGTGGGCTATGTTGAAATGGATCTGGCCAGCGGCCGCATGCTGGCCGCCTGGCGCGCCAGTGAGCGCTTTCCGCTGATGAGCACCTTTAAAGTGCTGCTCTGCGGCGCT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TGATACCCCGGCGACCATGGTCGAGCGTAACCAGCAGATCGCCGGGATAGGCGCGGCGCTGATCGAGCACTGGCAACGCTAA</t>
  </si>
  <si>
    <t>ATGCGTTATGTTCGCCTGTGCCTTATCTCCCTGATTGCCGCCCTGCCACTGGCGGTATTCGCCAGCCCTCAGCCGCTTGAGCAGATTAAAATCAGCGAAAGTCAGCTGGCGGGCCGT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TGATACCGCGGCGACCATGGTCGAGCGTAACCAGCAGATCGCCGGGATAGGCGCGGCGCTGATCGAGCACTGGCAACGCTAA</t>
  </si>
  <si>
    <t>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AGTGCTATACGGTGGTTGTGCCGTTCATGAGTTGTCACGCACGTCTGCGGGGAACGTGGCCGATGCCGATCTGGCTGAATGGCCCACCTCCGTTGAGCGGATTCAAAAACACTACCCGGAAGCAGAGGTCGTCATTCCCGGGCACGGTCTACCGGGCGGTCTAGACTTGCTCCAGCACACAGCGAACGTTGTCAAAGCACACAAAAATCGCTCAGTCGCCGAGTAG</t>
  </si>
  <si>
    <t>checked- fine (19/06/2019)</t>
  </si>
  <si>
    <t>Checked- fine (19/06/2019)</t>
  </si>
  <si>
    <t>Also called cat86, checked -fine (19/06/2019)</t>
  </si>
  <si>
    <t>FJ872411</t>
  </si>
  <si>
    <t>ATGAAGACAGTTGCGATTATCTTTGGCGGAGTTTCTTCTGAATATGAAGTTTCACTGAAATCTGCTGTAGCGATTATTAAAAATATGGAATCTATTGATTATAACGTAATGAAAATAGGGATCACCGAAGAAGGTCATTGGTATCTATTTGAAGGAACGACAGACAAAATAAAGAAAGATCGTTGGTTTTTAGATGAAAGCTGTGAAGAAATCGTAGTTGATTTCGCAAAAAAAAGCTTTGTATTGAAAAACAGTAAAAAAATAATCAAGCCTGATATTTTATTCCCAGTTTTACATGGAGGTTATGGTGAGAATGGTGCTATGCAGGGAGTATTTGAGTTATTAGATATTCCATATGTAGGTTGTGGTATCGGAGCTGCAGCAATCTCTATGAATAAAATAATGCTCCATCAATTTGCTGAAGCAATTGGTGTAAAAAGCACCCCTAGTATGATTATAGAAAAGGGACAAGACCTACAAAAAGTCGATGCGTTTGCGAAAATACATGGATTTCCTTTATATATTAAACCGAATGAGGCAGGCTCATCAAAAGGAATTAGCAAGGTAGAACGAAAAAGTGATTTATATAAAGCAATAGACGAAGCTTCAAAATATGATAGTCGTATTTTAATTCAAAAGGAAGTGAAAGGGGTAGAAATTGGTTGTGGTATTTTAGGAAATGAACAATTGGTCGTTGGAGAATGTGACCAAATCAGTCTTGTGGATGGCTTTTTCGATTATGAAGAGAAATACAATTTAGTAACAGCAGAAATTTTGTTACCAGCTAAACTATCAATAGACAAAAAAGAAGATATTCAGATGAAAGCAAAAAAACTATACAGACTATTAGGATGCAAAGGATTAGCGAGAATCGACTTTTTCTTAACTGATGACGGAGAAATTTTATTAAATGAAATCAATACAATGCCTGGTTTTACAGAGCATTCGAGATTTCCAATGATGATGAATGAGATTGGGATGGACTACAAAGAGATTATAGAAAACCTATTAGTATTGGCGGTGGAAAATCATGAAAAAAAATTATCTACGATTGATTAA</t>
  </si>
  <si>
    <t>Changed to vanE sequence (19/06/2019)</t>
  </si>
  <si>
    <t>MKTVAIIFGGVSSEYEVSLKSAVAIIKNMESIDYNVMKIGITEEGHWYLFEGTTDKIKKDRWFLDESCEEIVVDFAKKSFVLKNSKKIIKPDILFPVLHGGYGENGAMQGVFELLDIPYVGCGIGAAAISMNKIMLHQFAEAIGVKSTPSMIIEKGQDLQKVDAFAKIHGFPLYIKPNEAGSSKGISKVERKSDLYKAIDEASKYDSRILIQKEVKGVEIGCGILGNEQLVVGECDQISLVDGFFDYEEKYNLVTAEILLPAKLSIDKKEDIQMKAKKLYRLLGCKGLARIDFFLTDDGEILLNEINTMPGFTEHSRFPMMMNEIGMDYKEIIENLLVLAVENHEKKLSTID</t>
  </si>
  <si>
    <t>vanF</t>
  </si>
  <si>
    <t>VanF</t>
  </si>
  <si>
    <t>Changed to vanF from vanE (19/06/2019)</t>
  </si>
  <si>
    <t>Not in card db</t>
  </si>
  <si>
    <t>checked- fine (20/06/2019)</t>
  </si>
  <si>
    <t>all qnrS SNP difference, checked -fine(20/06/19)</t>
  </si>
  <si>
    <t>no hits found in card database (20/06/19)</t>
  </si>
  <si>
    <t>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G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</t>
  </si>
  <si>
    <t>Deleted trailing A, checked- fine (20/06/2019)</t>
  </si>
  <si>
    <t>MNIKALFLITSAIFISACSPYIVTANPNHSASKSDVKAEKIKNLFNEAHTTGVLVIQQGQTQQSYGNDLARASTEYVPASTFKMLNALIGLEHHKATTTEVFKWDGKKRLFPEWEKDMTLGDAMKASAIPVYQDLARRIGLELMSKEVKRVGYGNADIGTQVDNFWVVGPLKITPQQEAQFAYKLANKTLPFSQKVQDEVQSMLFIEEKNGNKIYAKSGWGWDVNPQVGWLTGWVVQPQGNIVAFSLNLEMKKGIPSSVRKEITYKSLEQLGIL</t>
  </si>
  <si>
    <t>MNIKALFLITSAIFISACSPYIVTANPNHSASKSDVKAEKIKNLFNEAHTTGVLVIQQGQTQQSYGNDLARASTEYVPASTFKMLNALIGLEHHKATTTEVFKWDGKKRLFPEWEKDMTLGDAMKASAIPVYQDLARRIGLELMSKEVKRVGYGNADIGTQVDNFWVVGPLKITPQQEAQFAYKLANKTLPSSQKVQDEVQSMLFIEEKNGNKMYAKSGWGWDVNPQVGWLTGWVVQPQGNIVAFSLNLEMKKGIPSSVRKEITYKSLEQLGIL</t>
  </si>
  <si>
    <t>MNIQALLLITSAIFISACSPYIVTANPNHSASKSDVKAEKIKNLFNEAHTTGVLVIQQGQTQQSYGNDHARASTEYVPASTFKMLNALIGLEHHKATTTEVFKWDGKKRLFPEWEKDMTLGDAMKASAIPVYQDLARRIGLELMSKEVKRVGYGNADIGTQVDNFWVVGPLKITPQQEAQFAYKLANKTLPFSQKVQDEVQSMLFIEEKNGNKIYAKSGWGWDVNPQVGWLTGWVVQPQGNIVAFSLNLEMKKGIPSSVRKEITYKSLEQLGIL</t>
  </si>
  <si>
    <t>MNIKALFLITSAIFISACSPYIVTANPNHSASKSDVKAEKIKNLFNEAHTTGVLVIQQGQTQQSYGNDLARASTEYVPASTFKMLNALIGLEHHKATTTEVFKWDGKKRLFPEWEKDMTLGDAMKASAIPVYQDLARRIGLELMSKEVKRVGYGNADIGTQVDNFWVVGPLKITPQQEAQFAYKLANKTLPFSQKVQDEVQSMLFIEEKNGNKIYAKSGWGWDVNPQVGWLTGWVVQPQGNIVAFSLNLEMKKGIPSSVRKEIAYKSLEQLGIL</t>
  </si>
  <si>
    <t>MAIRIFAILFSIFSLATFAHAQEGTLERSDWRKFFSEFQAKGTIVVADERQADRAMLVFDPVRSKKRYSPASTFKIPHTLFALDAGAVRDEFQIFRWDGVNRGFAGHNQDQDLRSAMRNSTVWVYELFAKEIGDDKARRYLKKIDYGNADPSTSNGDYCIEGSLAISAQEQIAFLRKLYRNELPFRVEHQRLVKDLMIVEAGRNWILRAKTGWEGRMGWWVGWVEWPTGSVFFALNIDTPNRMDDLFKREAIVRAIL</t>
  </si>
  <si>
    <t>MKKFILPIFSISILVSLSACSSIKTKSEDNFHISSQQHEKAIKSYFDEAQTQGVIIIKEGKNLSTYGNALARANKEYVPASTFKMLNALIGLENHKATTNEIFKWDGKKRTYPMWEKDMTLGEAMALSAVPVYQELARRTGLELMQKEVKRVNFGNTNIGTQVDNFWLVGPLKITPVQEVNFADDLAHNRLPFKLETQEEVKKMLLIKEVNGSKIYAKSGWGMDVTPQVGWLTGWVEQANGKKIPFSLNLEMKEGMSGSIRNEITYKSLENLGII</t>
  </si>
  <si>
    <t>MNVIIKAVVTASTLLMVSFSSFETSAQSPLLKGQIESIVIGKKATVGVAVWGPDDLEPLLINPFEKFPMQSVFKLHLAMLVLHQVDQGKLDLNQTVIVNRAKVLQNTWAPIMKAYQGDEFSVPVQQLLQYSVSHSDNVACDLLFELVGGPAALHDYIQSMGIKETAVVANEAQMHADDQVQYQNWTSMKGAAEILKKFEQKTQLSETSQALLWKWMVETTTGPERLKGLLPAGTVVAHKTGTSGIKAGKTAATNDLGIILLPDGRPLLVAVFVKDSAESSRTNEAIIAQVAQTAYQFELKKLSALSPN</t>
  </si>
  <si>
    <t>MRYIRLCIISLLATLPLAVHASPQPLEQIKLSESQLSGRVGMIEMDLASGRTLTAWRADERFPMMSTFKVVLCGAVLARVDAGDEQLERKIHYRQQDLVDYSPVSEKHLADGMTVGELCAAAITMSDNSAANLLLATVGGPAGLTAFLRQIGDNVTRLDRWETELNEALPGDARDTTTPASMAATLRKLLTSQRLSARSQRQLLQWMVDDRVAGPLIRSVLPAGWFIADKTGAGERGARGIVALLGPNNKAERIVVIYLRDTPASMAERNQQIAGIGAALIEHWQQ</t>
  </si>
  <si>
    <t>MRYIRLCIISLLATLPLAVHASPQPLEQIKQSESQLSGRVGMIEMDLASGRTLTAWRADERFPMMSTFKVVLCGAVLARVDAGDEQLERKIHYRQQDLVDYSPVSEKHLADGMTVGELCAAAITMSDNSAANLLLATVGGPAGLTAFLRQIGDNVTRLDRWETELNEALPGDARDTTTPASMAATLRKLLTSQRLSARSQRQLLQWMVDDRVAGPLIRSVLPAGWFIADKTGAGERGARGIVALLGPNNKAERIVVIYLRDTPASMAERNQQIAGIGAALIEHWQQ</t>
  </si>
  <si>
    <t>SNP difference: g1157-SHV-12 is 24bp shorter than g1231-SHV-31 and has 1 SNP difference, End Check 20/06/19</t>
  </si>
  <si>
    <t>MSIQHFRVALIPFFAAFCLPVFAHPETLVKVKDAEDQLGARVGYIELDLNSGKILESFRPEERFPMLSTFKVLLCGAVLSRVDAGQEQLGRRIHYSQNDLVEYSPVTEKHLTDGMTVRELCSAAITMSDNTAANLLLTTIGGPKELTAFLHNMGDHVTRLDRGEPELNEAIPNDERDTTMPAAMATTLRKLLTGELLTLASRQQLIDWMEADKVAGPLLRSALPAGWFIADKSGAGERGSRGIIAALGPDGKPSRIVVIYTTGSQATMDERNRQIAEIGASLIKHW</t>
  </si>
  <si>
    <t>dashes taken out (8th march 2018), End Check 20/06/19</t>
  </si>
  <si>
    <t>MSIQHFRVALIPFFAAFCLPVFAHPETLVKVKDAEDKLGARVGYIELDLNSGKILESFRPEERFPMMSTFKVLLCGAVLSRVDAGQEQLGRRIHYSQNDLVEYSPVTEKHLTDGMTVRELCSAAITMGDNTAANLLLTTIGGPKELTAFLHNMGDHVTRLDRWEPELNEAIPNDERDTTMPAAMATTLRKLLTGELLTLASRQQLIDWMEADKVAGPLLRSALPAGWFIADKSGAGERGSRGIIAALGPDGKPSRIVVIYTTGSQATMDERNRQIAE</t>
  </si>
  <si>
    <t>MSIQHFRVALIPFFAAFCLPVFAHPETLVKVKDAEDKLGARVGYIELDLNSGKILESFRPEERFPMMSTFKVLLCGAVLSRVDAGQEQLGRRIHYSQNDLVKYSPVTEKHLTDGMTVRELCSAAITMGDNTAANLLLTTIGGPKELTAFLHNMGDHVTRLDRWEPELNEAIPNDERDTTMPAAMATTLRKLLTGELLTLASRQQLIDWMEADKVAGPLLRSALPAGWFIADKSGASERGSRGIIAALGPDGKPSRIVVIYTTGSQATMDERNRQIAEI</t>
  </si>
  <si>
    <t>Abnormal start/end (24/06/19)</t>
  </si>
  <si>
    <t>LLITSAIFISACSPYIVSANPNHSASKSDEKAEKIKNLFNEAHTTGVLVIQQGQTQQSYGNDLARASTEYVPASTFKMLNALIGLEHHKATTTEVFKWDGQKRLFPEWEKNMTLGDAMKASAIPVYQDLARRIGLELMSNEVKRVGYGNADIGTQVDNFWLVGPLKITPQQEAQFAYKLANKTLPFSQKVQDEVQSMLFIEEKNGNKIYAKSGWGWDVNPQVGWLTEWVVQPQGNIVAFSLNLEMKKGIPSSVRKEITYKSL</t>
  </si>
  <si>
    <t>Not in CARD, Abnormal Start/End, (Checked 24/06/19)</t>
  </si>
  <si>
    <t>LSCALLLSVASAAFAAPMSEKQLAEVVERTVTPLMNAQAIPGMAVAVIYQGQPHYFTFGKADVAANKPVTPQTLFELGSISKTFTGVLGGDAIARGEITLGDPVTKYWPELTGKQWQGIRMLDLATYTAGGLPLQVPDEVTDTASLLRFYQNWQPKWKPGTTRLYANTSIGLFGALAVKPSGMSYEQAMTTRVFKPLKLDHTWINVPKAEEAHYAWGYRDGKAVHVSPGMLDAEAYGVKTNVQDMASWVMVNMMPDSLQDSPLKHGIALAQSRYWRVGAMYQGLGWEMLNWPVDAQTVVGGSDNKVALAPLPAREVNPPAPPVKASWVHKTGSTGGFGSYVAFIPEKQLGI</t>
  </si>
  <si>
    <t>DELETED - not the correct gene (Checked 24/06/19)</t>
  </si>
  <si>
    <t>ATGAGCCTTAAACCCGGACCAAAAAGAATTGCCGAATCGACGGGGCAACCTGATCAACGCCAACGCGACAATAAAAAGACGCCTGGAAATACTGACAAGTTAGGCATCACAAAGTACAGCATCGTGACCAACAGCAC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t>
  </si>
  <si>
    <t>NC_025003.1</t>
  </si>
  <si>
    <t>MSLKPGPKRIAESTGQPDQRQRDNKKTPGNTDKLGITKYSIVTNSTDSVTLRLMTEHDLAMLYEWLNRSHIVEWWGGEEARPTLADVQEQYLPSVLAQESVTPYIAMLNGEPIGYAQSYVALGSGDGWWEEETDPGVRGIDQSLANASQLGKGLGTKLVRALVELLFNDPEVTKIQTDPSPSNLRAIRCYEKAGFERQGTVTTPDGPAVYMVQTRQAFERTRSDA</t>
  </si>
  <si>
    <t>VKKSLRQFTLMATATVTLLLGSVPLYAQTADVQQKLAELERQSGGRLGVALINTADNSQILYRADERFAMCSTSKVMAAAAVLKKSESEPNLLNQRVEIKKSDLVNYNPIAEKHVNGTMSLAELSAAALQYSDNVAMNKLIAHVGGPASVTAFARQLGDETFRLDRTEPTLNTAIPGDPRDTTSPRAMAQTLRNLTLGKALGDSQRAQLVTWMKGNTTGAASIQAGLPASWVVGDRTGSGGYGTTNDIAVIWPKDRAPLILVTYFTQPQPKAESRRDVLASAAKIVT</t>
  </si>
  <si>
    <t>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C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</t>
  </si>
  <si>
    <t>VKKSLRQFTLMATATVTLLLGSVPLYAQTADVQQKLAELERQSGGRLGVALINTADNSQILYRADERFAMCSTSKVMAAAAVLKKSESEPNLLNQRAEIKKSDLVNYNPIAEKHVNGTMSLAELSAAALQYSDNVAMNKLIAHVGGPASVTAFARQLGDETFRLDRTEPTLNTAIPGDPRDTTSPRAMAQTLRNLTLGKALGDSQRAQLVTWMKGNTTGAASIQAGLPASWVVGDKTGSGGYGTTNDIAVIWPKDRAPLILVTYFTQPQPKAESRRDVLASAAKIVT</t>
  </si>
  <si>
    <t>VKKSLRQFTLMATATVTLLLGSVPLYAQTADVQQKLAELERQSGGRLGVALINTADNSRILYRADERFAMCSTSKVMAAAAVLKKSESEPNLLNQRVEIKKSDLVNYNPIAEKHVNGTMSLAELSAAALQYSDNVAMNKLIAHVGGPASVTAFARQLGDETFRLDRTEPTLNTAIPGDPRDTTSPRAMAQTLRNLTLGKALGDSQRAQLVTWMKGNTTGAASIQAGLPASWVVGDKTGSGGYGTTNDIAVIWPKDRAPLILVTYFTQPQPKAESRRDVLASAAKIVTK</t>
  </si>
  <si>
    <t>ATGACTTTTAATATTATCAAATTAGAAAATTGGGATAGAAAAGAATATTTTGAACACTATTTTAACCAGCAAACTACGTATAGCATTACTAAAGAAATTGATATTACTTTGTTTAAAGATATGAGTAAAAAGAAAGGATATGAAATTTATCCTTCTTTGATTTATGCAATTATGGAAGTTGTAAATAAAAATAAAGTGTTTAGAACAGGAATTAATAGTGAGAATAAATTAGGTTATTGGGATAAGTTAAATCCTTTGTATACAGTTTTTAATAAGCAAACTGAAAAATTTACTAACATTTGGACTGAATCTGATAACAACTTCACTTCTTTTTATAATAATTATAAAAATGACTTGCTTGAATATAAAGATAAAGAAGAAATGTTTCCTAAAAAACCGATACCTGAAAACACCCTACCGATTTCAATGATTCCTTGGATTGATTTTAGTTCATTTAATTTAAACATTGGTAACAATAGCAACTTTTTATTGCCTATTATTACGATAGGTAAATTTTATAGTGAGAATAATAAAATTTATATACCAGTTGCCTTGCAGCTTCATCATGCTGTATGTGATGGTTACCATGCTTCATTATTTATAAATGAATTTCAAGATATAATTAAGAAGGTAGATGATTGGATTTAG</t>
  </si>
  <si>
    <t>MTFNIIKLENWDRKEYFEHYFNQQTTYSITKEIDITLFKDMSKKKGYEIYPSLIYAIMEVVNKNKVFRTGINSENKLGYWDKLNPLYTVFNKQTEKFTNIWTESDNNFTSFYNNYKNDLLEYKDKEEMFPKKPIPENTLPISMIPWIDFSSFNLNIGNNSNFLLPIITIGKFYSENNKIYIPVALQLHHAVCDGYHASLFINEFQDIIKKVDDWI</t>
  </si>
  <si>
    <t>Not in CARDdb, Start/End corrected 24/06/19</t>
  </si>
  <si>
    <t>catS in CARDdb, renamed to catS 24/06/19</t>
  </si>
  <si>
    <t>catS</t>
  </si>
  <si>
    <t>FTNIPCTYSMTVKLDITQIKKKRMKLYPAMLYYLATIVNRHSEFRTAINQEGELGIYDEMIPSYTIFHEDTETFSNLWTPYIPDFEAFSMAYANDMQRYGSNYGMIGKPDIPENVFNVSMIPWSTFDSFNLNLQKGYDYLIPIFTMGKYYRDDEKIILPLAIQV</t>
  </si>
  <si>
    <t>Corrected g0053-aac6-Ib8 (24/06/19)</t>
  </si>
  <si>
    <t>Not in CARDdb, Start/End correct 24/06/19</t>
  </si>
  <si>
    <t>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</t>
  </si>
  <si>
    <t>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</t>
  </si>
  <si>
    <t>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</si>
  <si>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>MTLALVGEKIDRNRFTSEKVENSTFFNCDFSGADLSGTEFIGCQFYDRESQKGCNFSRAMLKDAIFKSCDLSMADFRNVSALGIEIRHCRAQGADFRGASFMNMITTRTWFCSAYITNTNLSYANFSKVVLEKCELWENRWMGTQVLGATFSGSDLSGGEFSTFDWRAANFTHCDLTNSELGDLDIRGVDLQGVKLDNYQASLLMERLGIAVIG</t>
  </si>
  <si>
    <t>MALALVGEKIDRNRFTGEKIENSTFFNCDFSGADLSGTEFIGCQFYDRESQKGGKFSRAMLKDAIFKSCDLSMADFRNSSALGIEIRHCRAQGADFRGASFMNMITTRTWFCSAYITNTNLSYANFSKVVLEKCELWENRWMGAQVLGATFSGSDLSGGEFSTFDWRAANFTHCDLTNSELGDLDIRGVDLQGVKLDNYQASLLMERLGIAVIG</t>
  </si>
  <si>
    <t>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</t>
  </si>
  <si>
    <t>MTLALVGEKIDRNRFTGEKVENSTFFNCDFSGADLSGTEFIGCQFYDRESQKGCNFSRAMLKDAIFKSCDLSMADFRNVTALGIEIRHCRAQGADFRGASFMNMITTRTWFCSAYITNTNLSYANFSKVVLEKCELWENRWMGTQVLGATFSGSDLSGGEFSTFDWRAANFTHCDLTNSELGDLDIRGVDLQGVKLDSYRASLLMERLGIAVIG</t>
  </si>
  <si>
    <t>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</t>
  </si>
  <si>
    <t>Corrected start/end 24/06/19</t>
  </si>
  <si>
    <t>Sequence is correct but does not translate 24/06/19</t>
  </si>
  <si>
    <t>IISLLATLPLAVHASPQPLEQIKQSESQLSGRVGMIEMDLASGRTLTAWRADERFPMMSTFKVVLCGAVLARVDAGDEQLERKIHYRQQDLVDYSPVSEKHLADGMTVGELCAAAITMSDNSAANLLLATVGGPAGLTAFLRQIGDNVTRLDRWETELNEALPGDARDTTTPASMAATLRKLLISQRLSARSQRQLLQWMVDDRVAGPLIRSVLPAGWFIADKTGAGERGARGIVALLGPNN</t>
  </si>
  <si>
    <t>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TCAGCCAGCGTCTGAGCGCCCGTTCGCAACGGCAGCTGCTGCAGTGGATGGTGGACGATCGGGTCGCCGGACCGTTGATCCGCTCCGTGCTGCCGGCGGGCTGGTTTATCGCCGATAAGACCGGAGCTGGCGAGCGGGGTGCGCGCGGCATTGTCGCCCTGCTTGGCCCGAATAACAA</t>
  </si>
  <si>
    <t>TALPLAVFASPQPLEQIKISEGQLAGRVGYVEMDLASGRMLAAWRASERFPLMSTFKVLLCGAVLARVDAGDEQLDRRIHYRQQDLVDYSPVSEKHLADGMTVGELCAAAITMSDNSAGNLLLKSVGGPAGLTTFLRQIGDNVTRLDRWETELNEALPGDVRDTTTPASMATTLRKLLTTPSLSARSQQQLLQWMVDDQVAGPLIRAVLPAGWFIADKTGAGERGSRGIVALLGPDGKAERIVVIYLRDTAATMAERNQQIAG</t>
  </si>
  <si>
    <t>g2313</t>
  </si>
  <si>
    <t>g2314</t>
  </si>
  <si>
    <t>g2315</t>
  </si>
  <si>
    <t>g2316</t>
  </si>
  <si>
    <t>g2317</t>
  </si>
  <si>
    <t>g2318</t>
  </si>
  <si>
    <t>g2319</t>
  </si>
  <si>
    <t>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TTGGTTATTCTTGCCAATGGTGGAATGTCGAAAATAAGGAGCTTTGTTACCGACACGCAAGTTGAAGAAACCGGTACTTTCAACATCCAAGCTGATATTCTTCAACCGGAAATAAACTGTCCCGGATTTTTTCAGCTATGCAACGGCAACCGATTAATGGCGGGACATCAGGGCATTTTATTGTTTGCCAATCCCAATAATAATGGTGCATTGTATTTAGGAATTAGTTTTAAAACGCCCGATGAATGGAAAAATAAAATTCCCTTAGATTTTCAGGACAGAAACAGCGTTGCCGATTTTTTATTGAAAAGATTTTCCAAATGGAGTGAAGTTTACAAACAATTAATACGTTCGGTATCAACATTTCAATGCTTGCCCACAAGGAAATTTCCTTTGAACAATGATTGGAAAAGTAACCGTCCATTACCCATAACAATGATTGGCGATGCTGCTCATTTGATGTCGCCTTTTGCAGGACAGGGTGTAAATACGGGATTATTGGATGCTTTGATATTGTCTGAAAACCTTACAAACGGAGAATTTACAAGTATTGAAAATGCCATCGAAAACTACGAACAACAAATGTTTGTTTATGCAAAAGATACGCAGGACGAATCGACAGAAAACGAAACCGAAATGTTTAGTCCCAATTTTTCGTTTCAAAAATTATTGAATCTATAA</t>
  </si>
  <si>
    <t>MK134375.1_6174..7340</t>
  </si>
  <si>
    <t>MTMRIDTDKQMNLLSDKNVAIIGGGPVGLTMAKLLQQNGIDVSVYERDNDREARIFGGTLDLHKGSGQEAMKKAGLLQTYYDLALPMGVNIADEKGNILSTKNVKPENRFDNPEINRNDLRAILLNSLENDTVIWDRKLVMLEPGKKKWTLTFENKPSETADLVILANGGMSKIRSFVTDTQVEETGTFNIQADILQPEINCPGFFQLCNGNRLMAGHLLFANPNNNGALYLGISFKTPDEWKNKIPLDFQDRNSVADFLLKRFSKWSEVYKQLIRSVSTFQCLPTRKFPLNNDWKSNRPLPITMIGDAAHLMSPFAGQGVNTGLLDALILSENLTNGEFTSIENAIENYEQQMFVYAKDTQDESTENETEMFSPNFSFQKLLNL</t>
  </si>
  <si>
    <t>ATGAGCAATAAAGAA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CTGGTTATTATTGCCAATGGTGGAATGTCTAAAGTAAGAAAATTTGTTACCGACACGGAAGTTGAAGAAACAGGTACTTTCAATATACAAGCCGATATTCATCATCCAGAGGTGAACTGTCCTGGATTTTTTCAGCTATGCAATGGAAACCGGCTAATGGCTGCTCATCAAGGTAATTTATTATTTGCGAATCCTAATAATAATGGTGCATTGCATTTTGGAATAAGTTTTAAAACACCTGATGAATGGAAAAACCAAACGCAGGTAGATTTTCAAAACAGAAATAGTGTCGTTGATTTTCTTCTGAAAGAATTTTCCGATTGGGACGAACGCTACAAAGAACTGATTCGTGTGACATCATCTTTTGTAGGGTTAGCGACACGAATATTTCCCTTAGGTAAGTCTTGGAAAAGTAAGCGTCCATTACCCATAACGATGATTGGAGATGCTGCTCATTTGATGCCTCCTTTTGCAGGACAAGGCGTAAACAGCGGGTTGATGGATGCCTTGATATTGTCGGATAATCTGACCAATGGGAAATTTAACAGCATTGAAGAGGCTATTGAAAATTATGAACAGCAAATGTTTATCTATGGCAAAGAAGCACAAGAAGAATCAACTCAAAACGAAATTGAAATGTTTAAACCCGACTTTACGTTTCAGCAATTGTTAAATGTATAA</t>
  </si>
  <si>
    <t>MK134376.1:c1482-325</t>
  </si>
  <si>
    <t>MSNKEKQMNLLSDKNVAIIGGGPVGLTMAKLLQQNGIDVSVYERDNDREARIFGGTLDLHKGSGQEAMKKAGLLQTYYDLALPMGVNIADEKGNILSTKNVK
            PENRFDNPEINRNDLRAILLNSLENDTVIWDRKLVMLEPGKKKWTLTFENKPSETADL VIIANGGMSKVRKFVTDTEVEETGTFNIQADIHHPEVNCPGFFQLCNGNRLMAAHQGNLLFANPNNNGALHFGISFKTPDEWKNQTQVDFQNRNSVVDFLLKEFSDWDERYKELIR
                     VTSSFVGLATRIFPLGKSWKSKRPLPITMIGDAAHLMPPFAGQGVNSGLMDALILSDN
                     LTNGKFNSIEEAIENYEQQMFIYGKEAQEESTQNEIEMFKPDFTFQQLLNV</t>
  </si>
  <si>
    <t>tet(X3)</t>
  </si>
  <si>
    <t>tet(X4)</t>
  </si>
  <si>
    <t>Added 2nd July - He T, Wang R, Liu D, Walsh TR, Zhang R, Lv Y, et al. Emergence of plasmid-mediated high-level tigecycline resistance genes in animals and humans. Nat Microbiol. 2019. [Epub ahead of print]. https://doi.org/10.1038/s41564-019-0445-2 PMID:31133751</t>
  </si>
  <si>
    <t>tet(X2)</t>
  </si>
  <si>
    <t>MTMRINTDKQMNLLSDKNVAIIGGGPVGLTMAKLLQQNGIDVSVYERDNDREARIFGGTLDLHKGSGQEAMKKAGLLQTYYDLALPMGVNIADEKGNILSTKNVKPENRFDNPEINRNDLRAILLNSLENDTVIWDRKLVMLEPGKKKWTLTFENKPSETADLVILANGGMSKVRKFVTDTEVEETGTFNIQADIHQPEINCPGFFQLCNGNRLMASHQGNLLFANPNNNGALHFGISFKTPDEWKNQTQVDFQNRNSVVDFLLKKFSDWDERYKELIHATLSFVGLATRIFPLEKPWKSKRPLPITMIGDAAHLMPPFAGQGVNSGLVDALILSDNLADGKFNSIEEAVKNYEQQMFIYGKEAQEESTQNEIEMFKPDFTFQQLLNV</t>
  </si>
  <si>
    <t>ATGACAATGCGAATAA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TTGGTTATTCTTGCCAATGGCGGGATGTCCAAGGTAAGAAAATTTGTTACCGACACGGAAGTTGAAGAAACAGGTACTTTCAATATACAAGCCGATATTCATCAACCAGAGATAAACTGTCCTGGATTTTTTCAGCTATGCAATGGAAACCGGCTAATGGCATCTCACCAAGGTAATTTATTATTTGCTAACCCCAATAATAATGGTGCATTGCATTTTGGAATAAGTTTTAAAACACCTGATGAATGGAAAAACCAAACGCAGGTAGATTTTCAAAACAGAAATAGTGTCGTTGATTTTCTTCTGAAAAAATTTTCCGATTGGGACGAACGCTACAAAGAATTGATTCATGCGACGTTGTCATTTGTAGGATTGGCTACACGGATATTTCCTTTAGAAAAGCCTTGGAAAAGCAAGCGCCCATTACCCATAACAATGATTGGGGATGCCGCACATTTGATGCCGCCTTTTGCAGGGCAGGGAGTAAATAGTGGGTTGGTGGATGCCTTGATATTGTCTGATAATCTAGCCGATGGAAAATTTAATAGCATTGAAGAGGCTGTTAAAAATTATGAACAGCAAATGTTTATCTATGGCAAAGAAGCACAAGAAGAATCAACTCAAAACGAAATTGAAATGTTTAAACCCGACTTTACGTTTCAGCAATTGTTAAATGTATAA</t>
  </si>
  <si>
    <t>GU014535.1:6304-7470</t>
  </si>
  <si>
    <t>MTLLKYKKITIIGAGPVGLTMARLLQQNGVDITVYERDKDQDARIFGGTLDLHRDSGQEAMKRAGLLQTYYDLALPMGVNIVDEKGNILTTKNVRPENRFDNPEINRNDLRTILLNSLQNDTVIWDRKLVTLEPDKEKWILTFGDKSSETADLVIIANGGMSKVRKFVTDTEVEETGTFNIQADIHQPEVNCPGFFQLCNGNRLMAAHQGNLLFANPNNNGALHFGISFKTPDEWKSKTQVDFQDRNSVVDFLLKKFSDWDERYKELIRLTSSFVGLATRIFPLDKSWKSKRPLPITMIGDAAHLMPPFAGQGVNSGLMDALILSDNLTNGKFNSIEEAIENYEQQMFAYGREAQTESIINETEMFSLDFSFQKLMNL</t>
  </si>
  <si>
    <t>ATGACTTTACTAAAATATAAAAAAATTACAATAATTGGTGCCGGGCCTGTTGGATTAACAATGGCGAGATTGTTACAGCAAAACGGCGTGGACATTACAGTTTACGAGAGAGACAAAGACCAAGATGCAAGGATTTTTGGTGGGACACTTGATCTGCACAGGGATTCGGGACAGGAAGCAATGAAAAGAGCGGGATTGTTACAAACTTATTATGACTTAGCTTTACCAATGGGTGTAAATATTGTTGATGAAAAGGGCAATATTTTAACCACAAAAAATGTAAGGCCCGAAAATCGTTTTGACAATCCTGAAATAAACAGAAATGACTTAAGGACTATCCTATTAAATAGTTTACAAAATGATACCGTCATTTGGGATAGAAAACTTGTTACCCTTGAACCTGATAAGGAGAAGTGGATACTAACTTTTGGGGATAAATCGAGTGAAACAGCAGATCTGGTTATTATTGCCAATGGTGGAATGTCTAAAGTAAGAAAATTTGTTACCGACACGGAAGTTGAAGAAACAGGTACTTTCAATATACAAGCCGATATTCATCAACCAGAGGTGAACTGTCCTGGATTTTTTCAGCTATGCAATGGAAACCGGCTAATGGCTGCTCATCAAGGTAATTTATTATTTGCGAATCCTAATAATAATGGTGCATTGCATTTTGGAATAAGTTTTAAAACACCTGATGAATGGAAAAGCAAAACGCAGGTAGATTTTCAAGACAGAAATAGTGTCGTTGATTTTCTCCTGAAAAAATTTTCCGATTGGGACGAACGCTACAAAGAACTGATTCGTTTGACATCATCTTTTGTAGGGTTAGCGACACGAATATTTCCCTTAGATAAGTCTTGGAAAAGTAAGCGTCCATTACCCATAACGATGATTGGAGATGCTGCTCATTTGATGCCTCCTTTTGCAGGACAAGGCGTAAACAGCGGGTTGATGGATGCCTTGATATTGTCGGATAATCTGACCAATGGGAAATTTAACAGCATTGAAGAGGCTATTGAAAATTATGAACAGCAAATGTTTGCTTATGGAAGAGAAGCACAGACAGAATCAATAATAAACGAAACGGAAATGTTCAGCCTCGACTTTTCGTTCCAAAAACTAATGAATCTATAA</t>
  </si>
  <si>
    <t>AB097942.1</t>
  </si>
  <si>
    <t>tetX3</t>
  </si>
  <si>
    <t>g2320</t>
  </si>
  <si>
    <t>g2321</t>
  </si>
  <si>
    <t>MFKYLLSFKLNPVQRTWAAAFFFTTIGNIALWQTLWINVDVHNIHNLLFFASLPIFLFCFLSILLTPVMVIPYLCRPLLVVLILISACCS
YFMMKYNILIDRSMVQNFFETNQAELTSYLSVPFLSTLFLLGIVPAIILALPSTDNKRGAFRIELWWLAHICIAVVLLAMVTMVFYKDYASLIRNNMQIKDQALPFNFVRNTNGYLKRKYQASSTILQSVGEDAVRPIYSNAPPKLVVVVVGETARAQNFQLNGYSRVTNPYLSRRHDVISFKNVSSCGTATAISLPCMFSRMSRNEYNEVRAASEENLLDILKRTGVEVLWRNNNNGGCKGICKRVPTDDMPAMKVIGECVNKDGTCFDEVLLNQLSSRINAMQGDALIVLHQMGSHGPTYFERYPSTSKVFSPTCDSNLIEKCSNKELVNTYDNTLVYTDRMLSKTIELLQRYSGMRDVAMIYLSDHGESLGESGIYLHGTPYIIAPNEQTHIPMFMWFSSSFAQHSKLNLECLTGNADKQYSHDNFYHSILGLFNVKTSVYKPELDMFTLCRQSDHTPLSSAVVREKTDGNG</t>
  </si>
  <si>
    <t>ATGTTCAAGTATCTTTTATCTTTCAAACTGAACCCGGTACAACGGACCTGGGCTGCAGCATTTTTTTTCACTACAATCGGCAACATAGCACTTTGGCAAACACTATGGATTAATGTAGATGTTCATAATATACATAATCTACTTTTTTTTGCCAGTCTGCCAATATTTCTTTTCTGCTTTCTAAGTATCTTACTTACACCAGTCATGGTTATTCCATATTTATGCAGGCCTCTACTTGTAGTTCTTATTCTAATCAGTGCCTGCTGTAGTTATTTCATGATGAAATACAACATATTAATTGACCGCAGCATGGTGCAAAACTTTTTTGAGACTAATCAGGCTGAATTAACATCATACTTATCCGTTCCTTTTCTTTCCACTCTATTTCTACTTGGCATTGTACCAGCAATTATCCTGGCGTTGCCTTCAACAGACAATAAGCGGGGAGCTTTTAGAATTGAATTGTGGTGGTTGGCGCATATTTGCATAGCTGTAGTCTTATTAGCCATGGTTACCATGGTGTTTTATAAGGATTACGCATCTCTCATACGAAACAATATGCAGATTAAAGACCAGGCTTTACCTTTTAACTTTGTGCGTAATACGAATGGTTACCTTAAAAGAAAATACCAGGCATCTTCAACAATTCTACAAAGCGTGGGGGAGGATGCTGTACGTCCAATATATTCAAATGCTCCACCGAAACTGGTGGTTGTCGTCGTGGGCGAAACCGCCAGAGCACAGAATTTCCAGCTGAATGGCTATTCGCGGGTAACCAACCCCTATCTTTCCAGACGACATGATGTTATCAGTTTCAAAAATGTGTCGTCATGCGGAACGGCTACCGCAATATCACTACCCTGCATGTTCTCGCGAATGTCACGTAACGAATACAATGAAGTCCGTGCCGCATCAGAAGAAAACTTGCTGGATATCCTTAAACGTACAGGTGTTGAGGTGCTATGGCGCAACAATAACAATGGTGGTTGTAAGGGAATCTGCAAGCGAGTACCCACAGATGATATGCCGGCAATGAAAGTAATTGGGGAATGTGTTAACAAAGATGGTACATGCTTTGATGAGGTGTTATTAAATCAACTCTCATCCCGAATTAATGCAATGCAGGGTGATGCGCTTATTGTTTTACATCAAATGGGCAGTCATGGACCAACATATTTTGAACGTTATCCGTCTACAAGTAAAGTCTTTAGCCCAACTTGCGACAGCAACCTGATCGAAAAATGCTCAAATAAAGAACTGGTCAATACATACGACAATACGCTAGTTTATACTGATCGTATGCTGAGCAAAACTATTGAACTGTTGCAACGTTATTCCGGGATGCGTGACGTTGCTATGATATATCTTTCTGATCATGGAGAATCGCTGGGGGAAAGCGGAATATATCTTCATGGCACACCATATATTATTGCCCCCAATGAACAAACACACATCCCGATGTTTATGTGGTTTTCGTCTTCATTCGCGCAGCATTCCAAATTAAATCTAGAATGCCTGACCGGTAATGCCGACAAACAATACAGTCATGATAATTTTTATCATTCAATACTTGGTCTCTTCAACGTAAAAACCAGTGTATATAAACCGGAGTTAGATATGTTTACTCTATGTCGACAATCTGACCACACACCACTGTCTTCCGCAGTTGTAAGAGAGAAAACAGATGGGAATGGTTAG</t>
  </si>
  <si>
    <t>mcr8-1</t>
  </si>
  <si>
    <t>mcr-8.1</t>
  </si>
  <si>
    <t>MG736312.1:c52152-50455</t>
  </si>
  <si>
    <t>Abnormal start/end (03/09/19)</t>
  </si>
  <si>
    <t>Changed to complete gene to have the corrected start/end 03/09/19</t>
  </si>
  <si>
    <t>Length correct &amp; Abnormal start/end (03/09/19)</t>
  </si>
  <si>
    <t>Partial gene (03/09/2019)</t>
  </si>
  <si>
    <t>tet(A)_1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</si>
  <si>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CGGCGCAGGGCAACGAGCCGATCGCTGA</t>
  </si>
  <si>
    <t>added from resfinder 15/08/2019</t>
  </si>
  <si>
    <t>tet(A)_3</t>
  </si>
  <si>
    <t>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</si>
  <si>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tet(A)_4</t>
  </si>
  <si>
    <t>AJ517790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</si>
  <si>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</si>
  <si>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tet(A)_5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</si>
  <si>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TT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T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</si>
  <si>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g2322</t>
  </si>
  <si>
    <t>g2323</t>
  </si>
  <si>
    <t>g2324</t>
  </si>
  <si>
    <t>g2325</t>
  </si>
  <si>
    <t>AJ313332.1</t>
  </si>
  <si>
    <t>X75761.1/AY196695</t>
  </si>
  <si>
    <t>AJ419171.1</t>
  </si>
  <si>
    <t>AJ307714.1</t>
  </si>
  <si>
    <t>EF682136.1</t>
  </si>
  <si>
    <t>EU195449.1</t>
  </si>
  <si>
    <t>EU664602.1</t>
  </si>
  <si>
    <t>AF542061.1</t>
  </si>
  <si>
    <t>AB114188.1</t>
  </si>
  <si>
    <t>AJ698325.1</t>
  </si>
  <si>
    <t>tet(A)_7</t>
  </si>
  <si>
    <t>tet(A)_8</t>
  </si>
  <si>
    <t>tet(A)_9</t>
  </si>
  <si>
    <t>tet(A)_10</t>
  </si>
  <si>
    <t>tet(A)_11</t>
  </si>
  <si>
    <t>tet(A)_12</t>
  </si>
  <si>
    <t>tet(A)_13</t>
  </si>
  <si>
    <t>g2326</t>
  </si>
  <si>
    <t>g2327</t>
  </si>
  <si>
    <t>g2328</t>
  </si>
  <si>
    <t>MKPNRPLIVILSTVALDAVGIGLIMPVLPGLLRDLVHSNDVTAHYGILLALYALMQFACAPVLGALSDRFGRRPVLLVSLAGAAVDYAIMATAPFLWVLYIGRIVAGITGATGAVAGAYIADITDGDERARHFGFMSACFGFGMVAGPVLGGLMGGFSPHGPFFAAAALNGLNFLTGCFLLPESHKGERRPLRGSSHPLASFRWARGMTVVAALMAVFFIMQLVGQVPAALWVIFGEDRFHWDATTIGISLAAFGILHSLAQAMITGPVAARLGERRALMLGMIADGTGYILLAFATRGWMAFPIMVLLASGGIGMPALQAILSRQVDEERQGQLQGSLAALTSLTSIVGPLLFTAIYAASITTWNGWAWIAGAALYLLCLPALRRGLWRNSSNSRCT</t>
  </si>
  <si>
    <t>MKPNRPLIVILCTVALDAVGIGLIMPVLPGLLRDLVHSNDVTAHYGILLALYALMQFACAPVLGALSDRFGRRPVLLVSLSGAAIDYAIMATAPFLWVLYIGRIVAGITGATGAVAGAYIADITDGDERARYFGFMSACFGFGMVAGPVLGGLMSSFSPHAPFFAAAALNGLNFLMGIFLLPESHKGERRPLRREALNPLASFRWVRGMTVIAALMAVFFIMQLVGQAPATLWVIFGEDRFHWDTSLIGISLAAFGILHSLAQAMITGPVTTRLGERRALMLGMIADGAGYILLALATRGWMAFPIMVLLASGGIGMPALQAVLSRQVDEERQGQLQGSLAALTSLTSIVGPLLFTAIYAASITTWNGWAWIAGAALYLLCLPALRRGFWSGVGQRADR</t>
  </si>
  <si>
    <t>MKPNRPLIVILSTVALDAVGIGLIMPVLPGLLRDLVHSNDVTAHYGILLALYALVQFACAPVLGALSDRFGRRPILLVSLAGATVDYAIMATVPFLWVLYIGRIVAGITGATGAVAGAYIADITDGDERARHFGFMSACFGFGMVAGPVLGGLMGGFSPHAPFFAAAALNGLNFLTGCFLLPESHKGERRPLRREALNPLASFRWARGMTVVAALMAVFFIMQLVGQVPAALWVIFGEDRFHWDATTIGISLAAFGILHSLAQAMITAPVAARLGERRALMLGMIADGTGYILLAFATRGWMAFPIMVLLASGGIGMPALQAMLSRQVDEERQGQLQGSLAALTSLTSIVGPLLFTAIYAASITTWNGWAWIAGAALYLLCLPALRRGLWSGAGQRADR</t>
  </si>
  <si>
    <t>MKPNRPLIVILSTVALDAVGIGLIMPVLPGLLRDLVHSNDVTAHYGILLALYALMQFACAPVLGALSDRFGRRPVLLVSLAGAAVDYAIMATAPFLWVLYIGRIVAGITGATGAVAGAYIADITDGDERARHFGFMSACFGFGMVAGPVLGGLMGGFSPHAPFFAAAALNGLNFLTGCFLLPESHKGERRPLRREALNPLASFRWARGMTVVAALMAVFFIMQLVGQVPAALWVIFGEDRFHWDATTIGISLAAFGILHSLAQAMITGPVAARLGERRALMLGMIADGTGYILLAFATRGWMAFPIMVLLATGGIGMPALQAMLSRQVDEERQGQLQGSLAALTSLTSIVGPLLFTAIYAASITTWNGWAWIAGAALYLLCLPALRRGLWSGAGQRADR</t>
  </si>
  <si>
    <t>MKPNRPLIVILSTVALDAVGIGLIMPVLPGLLRDLVHSNDVTAHYGILLALYALMQFACAPVLGALSDRFGRRPVLLVSLAGAAVDYAIMATAPFLWVLYIGRIVAGITGATGAVAGAYIADITDGDERARHFGFMSACFGFGMVAGPVLGGLMGGFSPHAPFFAAAALNGLNFLTGCFLLPESHKGERRPLRREALNPLASFRWARGMTVVAALMAVFFIMQLVGQVPAALWVIFGEDRFHWDATTIGISLAAFGILHSLAQAMITGPVAARLGERRALMLGMIADGTGYILLAFATRGWMAFPIMVLLASGGIGMPALQAMLSRQVDEERQGQLQGSLAALTSLTSIVGPLLFTAIYAASITTWNGWAWIAGAALYLLCLPALRRGLWSGAGQRADR</t>
  </si>
  <si>
    <t>MKPNRPLIVILSTVALDAVGIGLIMPVLPGLLRDLVHSNDVTAHYGILLALYALVQFACAPVLGALSDRFGRRPILLVSLAGATVDYAIMATAPFLWVLYIGRIVAGITGATGAVAGAYIADITDGDERARHFGFMSACFGFGMVAGPVLGGLMGGFSPHAPFFAAAALNGLNFLTGCFLLPESHKGERRPLRREALNPLASFRWARGMTVVAALMAVFFIMQLVGQVPAALWVIFGEDRFHWDATTIGISLAAFGILHSLAQAMITGPVAARLGERRALMLGMIADGTGYILLAFATRGWMAFPIMVLLASGGIGMPALQAMLSRQVDEERQGQLQGSLAALTSLTSIVGPLLFTAIYAASITTWNGWAWIAGAALYLLCLPALRRGLWSGAGQRADR</t>
  </si>
  <si>
    <t>MKPNRPLIVILSTVALDAVGIGLIMPVLPGLLRDLVHSNDVTAHYGILLALYALVQFACAPVLGALSDRFGRRPILLVSLAGATVDYAIMATAPFLWVLYIGRIVAGITGATGAVAGAYIADITDGDERARHFGFMSACFGFGMVAGPVLGGLMGGFSPHAPFFAAAALNGLNFLTGCFLLPESHKGERRPLRREALNPLASFRWARGMTVVAALMAVFFIMQLVGQVPAALWVIFGEDRFHWDATTIGISLAAFGILHSLAQAMITGPVAARLGERRALMLGMIADGTGYILLAFATRGWMAFPIMVLLASGGIGMPALQTMLSRQVDEERQGQLQGSLAALTSLTSIVGPLLFTAIYAASITTWNGWAWIAGAALYLLCLPALRRGLWSGAGQRADR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</si>
  <si>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TCCGTTACGCGGGAGCTCTC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AAATTCTTCAAATTCCCGTTGCACATAG</t>
  </si>
  <si>
    <t>GTGAAACCCAACAGACCCCTGATCGTAATACTGTGCACTGTCGCGCTCGACGCTGTCGGCATCGGCCTGATTATGCCGGTGCTGCCGGGCCTCCTGCGAGATCTGGTTCACTCGAACGACGTCACCGCCCACTATGGCATTTTGCTGGCGCTGTATGCGTTGATGCAATTTGCCTGCGCGCCTGTGCTGGGTGCGCTATCGGATCGTTTCGGCCGGCGGCCGGTCTTGCTCGTCTCGCTGTCCGGCGCCGCTATCGACTACGCCATCATGGCGACGGCGCCTTTCCTTTGGGTTCTCTATATCGGGCGCATCGTGGCCGGCATCACCGGGGCGACTGGTGCGGTAGCCGGCGCCTATATTGCCGATATCACAGATGGGGATGAGCGCGCGCGGTACTTCGGCTTCATGAGCGCCTGTTTCGGGTTCGGGATGGTCGCGGGACCTGTGCTCGGTGGGCTGATGAGCAGTTTCTCCCCCCATGCTCCGTTCTTCGCCGCAGCAGCCTTGAATGGCCTCAATTTCCTGATGGGCATTTTCCTTTTGCCGGAGTCGCACAAAGGCGAACGTCGACCATTACGCCGGGAGGCTCTCAACCCGCTCGCTTCGTTCCGGTGGGTCCGGGGCATGACCGTCATCGCCGCCCTGATGGCTGTCTTCTTCATCATGCAACTCGTCGGACAGGCGCCGGCCACGCTTTGGGTCATCTTCGGCGAGGATCGCTTTCATTGGGACACGAGCTTGATCGGCATTTCGCTTGCCGCATTTGGTATTCTACATTCACTCGCCCAGGCAATGATCACCGGCCCTGTAACCACCAGGCTCGGCGAAAGGCGGGCACTCATGCTCGGAATGATTGCCGACGGCGCAGGCTACATCCTGCTTGCCTTGGCGACAAGGGGATGGATGGCGTTCCCGATTATGGTCCTGCTTGCTTCGGGTGGCATCGGAATGCCGGCGCTGCAAGCAGTGTTGTCCAGGCAGGTAGATGAGGAACGTCAGGGGCAGCTTCAAGGATCTCTTGCGGCGCTCACCAGCCTGACCTCGATCGTCGGGCCCCTCCTCTTCACGGCGATCTATGCGGCCTCTATAACAACGTGGAACGGGTGGGCATGGATTGCAGGTGCCGCCCTCTACTTGCTCTGCCTGCCGGCGCTGCGTCGCGGGTTTTGGAGCGGCGTAGGGCAACGAGCCGATCGCTGA</t>
  </si>
  <si>
    <t>GTGAAACCCAACAGACCCCTGATCGTAATTCTGAGCACTGTCGCGCTCGACGCTGTCGGCATCGGCCTGATTATGCCGGTGCTGCCGGGCCTCCTGCGCGATCTGGTTCACTCGAACGACGTCACCGCCCACTATGGCATTCTGCTGGCGCTGTATGCGTTGGTGCAATTTGCCTGCGCACCTGTGCTGGGCGCGCTGTCGGATCGTTTCGGGCGGCGGCCAATCTTGCTCGTCTCGCTGGCCGGCGCCACTGTCGACTACGCCATCATGGCGACAGT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C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</si>
  <si>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A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</si>
  <si>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t>
  </si>
  <si>
    <t>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ACAATGTTGTCCAGGCAGGTGGATGAGGAACGTCAGGGGCAGCTGCAAGGCTCACTGGCGGCGCTCACCAGCCTGACCTCGATCGTCGGACCCCTCCTCTTCACGGCGATCTATGCGGCTTCTATAACAACGTGGAACGGGTGGGCATGGATTGCAGGCGCTGCCCTCTACTTGCTCTGCCTGCCGGCGCTGCGTCGCGGGCTTTGGAGCGGCGCAGGGCAACGAGCCGATCGCTGA</t>
  </si>
  <si>
    <t>added from NCBI</t>
  </si>
  <si>
    <t>tetA(46)_1</t>
  </si>
  <si>
    <t>HQ652506</t>
  </si>
  <si>
    <t>ATGATCAGAGCTATTTGGGAGTATATCAGGGAGCGCAAGTGGCGATATGTGAAGATCGCTATGGTACTGATTCTTTATGATTACACTTTATTGATCCCGACGCAAGTCATTCAGCGCTTAGTGGATCATTTGAGTCAGCAGACGCTGACGCAATCGAACTTTGTATGGGATATGGTCCTCTTGGTGGGATCAGCCATCCTCAATTACCTGACGGCTTTTTATTGGCAGTTGCGACTCTTTCAGTCGTCAGTCCATTTCAAGGCGACCCTTCAGGGACAAGCTTTTCGTAAGCTAGTAGCTATGCGGCGTCCCTTTTTTGAGAAATTTCGCTCAGGGGACCTCTTGACGCGCTTTACGACGGATGTGGATGGCATGGCCGATATGGCTGGTTACGGGATGATGGTGCTCCTGTTTGGCGGTGGCTTGTTTGCCTTTATTATTCCGACCATGTTTTTCATTTCTTGGCAATTAACCTTGATTTCCTTTATTCCCATGATCTTCCTTGTCGTCTCTACCTATTTTTTGAGTAGAAAGCAGGAGGAGTATGTTGAGCAAAACCGGGAAGCGGTTGCTCAGTTGAACGATGAAGTCTTGGAGTCCATCGAAGGGATCCGGGTCATGCGGGCCTATAGTAGACGGGATCAGCAGGTCAAACAGTTTCAGAAGAAAACGGCTAGTCTATCCAAAACAGGGGACAAAATTGCTTCTATCCAATATTCTTTTGGCCCCTTAGCCCTGTTGTTTATTGGATTCTCGACAGTCTTGCTCCTGCTATTTGGAGGACAGTCCCTAGCAAGTGGGCAGTTGAGCCTTGGCAAGCTATTGGCCTTGCAACTGTATTTGGTCTTTTTAATTGAGCCTATGTGGATGATGACGGACCTGATCTTGGTCTATCAGACAGGGCAAATGTCCTATAAAAAACTAAAAGAAGTGATTGATGAGACAGATGATCTTGAGCCAGATGGTACACACTATTTAGAGCAGATCGATTCGGTAGAGTTTAAGGATTATTCCTTCAGTTATCCTGGTGCTGAGCGAAAGAGCCTATCAGGCATTGATTGGACTATCCAGCGAGGACAGACGGTTGGAATTGTTGGTCGTACCGGTGCAGGAAAGACTACCCTGGTTCGACAATTCTTGCGGCAATACCCAGTTGGTGAGGGAGAATTCTTGGTCAACCAGCAACCGATCGTGGACTACAACCGACACTCGATTGAAGAAAAAATTGGTTATGTTTCCCAAGAACATATTTTATTTTCTAAGTCTATCCGTGAGAATATAGCGCTTGGTAAAAAAGGAGCCAGCCAAGAAGACTTGATGGAAGCAGTAGCCCAAGCTGCTTTTGCGGATGATCTCGAGCGGATGTCTCATGGAATGGACACCCTGATCGGTGAGAAAGGGGTCTCTGTATCAGGAGGTCAAAAACAGCGGATCTCTTTGGCGCGTGCCTTCTTAAGAGATGCAGATCTCTTGTTGTTAGATGATTCCCTTTCGGCAGTGGATGCGAAGACCGAACAGGCCATTATTGACACCATTCAAAAAGAACGAAAAGACAAGACGACCATCATTGTTTCTCATCGCTTGTCGGCTGTCCATCAGGCTGATTGGATCATCGTCTTGGATCAAGGACAGATTGTTGAAGAAGGCAGGGCTAGTGATTTATTAGCTCAAGAGGGCTGGTATTATGAACAATACCAACGGCAACAAAAACAGGAAGGAGAATAA</t>
  </si>
  <si>
    <t>tetA(60)_1</t>
  </si>
  <si>
    <t>KX000272</t>
  </si>
  <si>
    <t>ATGAACGATTTATTAAAAGTCATTATTAATTTTATAAAGAAACATCCGATGCGCTACCTTGTTAGTTTTATTTTGATGATCGGAAGTAGTATTGCGGCGGTGTACCCAGCGCGTATTATCGGACAAGTTGTTGATAAAATCGTAGCGAGCGAACTGAATGCCGAGTGGCTTGGGACACAACTCGTGATTTTAGTCGGGATTATTCTTGTGGCGTATATTACGGAGAGTATTTGGACATATTTTATTTTTATTGGGTATTATGAAATTCAAAAAGAATTACGTGTGAAGTTACTACGTAATAATTTACGGAAGAAAATTCCGTTTTATGCGCATTTTAGAACGGGCGAAATTATTACGCGTAGCAGTGAAGACGTTACAACGATTGGCGATATGATGGGGTTTGGGATGTTTGCATTGATGAACTCTACATTGCTGATGAGCGTATCGATTTATATGATGGTCACAACGATTTCATTGCCACTGACCATCGCAGCGATTTTGCCACTGCCAATCCTTTCGTATCTTGTATATAAATGGGGATTCGATTTAGAAGAAGAGTACAACAAGGCGCAAAATGCAGTTTCACAATTAAATAATGAAGTGCTTGAGATGATTGACGGGACGTATGTGATTCGTGCTTACGGGCAAGAAGATGCGATGATGGATGAGTTCAGGGCGAAAACGAAAAAGGCCATGAAACAAAATATTATCGTGACTGAAATTGAATCGCGCTTTATTCCACTGGCGCAATTATTTATGATGATTAGCTTTACCATTGCCCTTTTCTACGGTGGGTATCTAGTATCGACTGGGGCTATTCTAGTCGGGGATGTCATTGCCTTCCAAGTCTATATGGGGGCGATTATGTGGCCGATGTTTATGATTGGCGATATTATTACGAACTATAAACGCGGAAAAGTGGCGACGGAGCGTATTAATGAAGTGTTGAAACATGACGATGAAATTGAACGCGGCGGTACAAAAACGCTCGAGACGATTGAATCCATTGAGTTTAAGGACTTCCATTTTATGTATCCAGGCGAAGAGGCACCATTATTAAAAGAGATTAACCTTACGTTACGTAAAGGCGAGACGCTTGGAATCGTTGGAAAAACGGGTTCTGGGAAGACGACGCTCTTGATGCAATTATTACATCAATTTCCGTACCGAGGAGAGAAGCTGCTCATTAACGGAGAGCCATTGATTGATTACGACACTCAATCGGTGGCAGGGCATCTAGCCTATGTGCCACAAGAACACACCCTTTTCTCACGCACGATTCGCGAGAATATGTTATTCGGAAAAGAGGATGCAACGGATGATGAAATTTGGGAAGCGTTGACGCTAGCCTCTTTTGAAGGAGACGTGAAACGAATGCCAGACGAGCTCGATACGATGGTCGGAGAAAAAGGGGTATCGCTCAGTGGAGGTCAAAAACAACGCTTATCGATTGCTCGTGCTTTCTTACGCAACCGTGAATGCTTAATTTTGGATGATGCGTTATCTGCAGTTGATGCGAAAACGGAAAGGGAAATTATCTCGCACTTGCAACAAGAACGCGGAGGTTGTATGAATATCATTTCTGCGCACAGACTTTCTGCAATTCGTCATGCGGATGAAATTATTGTGATGAATGAAGGACGTATTAGTGAGAGGGGTACCCACGAGGAGCTGCTCGAACAACGAGGATGGTACTATGAACAGTATCTCACACAAGAAATGGAGGAGGAAATCGAATGA</t>
  </si>
  <si>
    <t>tetA(P)_1</t>
  </si>
  <si>
    <t>AB054980</t>
  </si>
  <si>
    <t>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G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G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t>
  </si>
  <si>
    <t>tetA(P)_3</t>
  </si>
  <si>
    <t>AB001076</t>
  </si>
  <si>
    <t>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A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A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t>
  </si>
  <si>
    <t>g2329</t>
  </si>
  <si>
    <t>g2330</t>
  </si>
  <si>
    <t>g2331</t>
  </si>
  <si>
    <t>g2332</t>
  </si>
  <si>
    <t>g2333</t>
  </si>
  <si>
    <t>g2334</t>
  </si>
  <si>
    <t>g2335</t>
  </si>
  <si>
    <t>tetA-v1</t>
  </si>
  <si>
    <t>tetA-v3</t>
  </si>
  <si>
    <t>tetA-v4</t>
  </si>
  <si>
    <t>tetA-v5</t>
  </si>
  <si>
    <t>tetA-v7</t>
  </si>
  <si>
    <t>tetA-v8</t>
  </si>
  <si>
    <t>tetA-v9</t>
  </si>
  <si>
    <t>tetA-v10</t>
  </si>
  <si>
    <t>tetA-v11</t>
  </si>
  <si>
    <t>tetA-v12</t>
  </si>
  <si>
    <t>tetA-v13</t>
  </si>
  <si>
    <t>tetA46</t>
  </si>
  <si>
    <t>tetA60</t>
  </si>
  <si>
    <t>tetAP</t>
  </si>
  <si>
    <t>tetX4</t>
  </si>
  <si>
    <t>tetA-v6</t>
  </si>
  <si>
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t>
  </si>
  <si>
    <r>
      <rPr>
        <u/>
        <sz val="11"/>
        <color rgb="FFFF0000"/>
        <rFont val="Calibri"/>
        <family val="2"/>
        <scheme val="minor"/>
      </rPr>
      <t>ATGTCCACCAACTTATCAGTGATAAAGAATCCGCGCGTTCAATCGGACCAGCGGAGGCTGGTCCGGAGGCCAGAC</t>
    </r>
    <r>
      <rPr>
        <sz val="11"/>
        <color theme="1"/>
        <rFont val="Calibri"/>
        <family val="2"/>
        <scheme val="minor"/>
      </rPr>
      <t>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t>
    </r>
  </si>
  <si>
    <t>tcr in original database!!!! taken out '_' from gene name (11/05/2019), the dash between tet and letter have been removed to allow use in abricate (01/11/2019)</t>
  </si>
  <si>
    <t>taken out '_' in gene name (11/05/2019), the dash between tet and letter have been removed to allow use in abricate (01/11/2019)</t>
  </si>
  <si>
    <t>found in Campy and clostridium!!!  Taken out '_' from gene name (11/05/2019), the dash between tet and letter have been removed to allow use in abricate (01/11/2019)</t>
  </si>
  <si>
    <t>from salmonella plasmid, very different to tetA, has 5 SNPs from tetB   taken out '_' from gene name (11/05/2019), the dash between tet and letter have been removed to allow use in abricate (01/11/2019)</t>
  </si>
  <si>
    <t>SNP difference: g1922 and g2202 (70% similar)   taken out '_' from gene name (11/05/2019), the dash between tet and letter have been removed to allow use in abricate (01/11/2019)</t>
  </si>
  <si>
    <t>, the dash between tet and letter have been removed to allow use in abricate (01/11/2019)</t>
  </si>
  <si>
    <t>appears 3 times in the same plasmid, the dash between tet and letter have been removed to allow use in abricate (01/11/2019)</t>
  </si>
  <si>
    <t>the first 76 bases have been removed to avoid confusion in abricate with the different versions of tetA</t>
  </si>
  <si>
    <t>taken out '_' in gene name (11/05/2019), name changed from tet-A6 ro tet-A-v6 to reflect the version of tetA (01/11/2019), the first 76 bases have been removed to avoid confusion in abricate with the different versions of tetA (Db version 20191101) , the dash between tet and letter have been removed to allow use in abricate (01/11/2019)</t>
  </si>
  <si>
    <t>Added 2nd July 2019</t>
  </si>
  <si>
    <t>Added 2nd July 2019 - He T, Wang R, Liu D, Walsh TR, Zhang R, Lv Y, et al. Emergence of plasmid-mediated high-level tigecycline resistance genes in animals and humans. Nat Microbiol. 2019. [Epub ahead of print]. https://doi.org/10.1038/s41564-019-0445-2 PMID:31133751</t>
  </si>
  <si>
    <t>Added 3rd July 2019</t>
  </si>
  <si>
    <t>added from NCBI 2019</t>
  </si>
  <si>
    <t>g0053 updated with correct gene 2019</t>
  </si>
  <si>
    <t>Same as old list, 2019</t>
  </si>
  <si>
    <t>mcr-9.1</t>
  </si>
  <si>
    <t>mcr9-1</t>
  </si>
  <si>
    <t>NZ_NAAN01000063.1</t>
  </si>
  <si>
    <r>
      <t>ATGCCTGTACTTTTCAGGGTGAAAGTTATTCCGCTGGTTTTACTTCTGGCAATGATCTTTGCGTTTTTACTTAACTGGCCAATATTGCTGCATTTTTACGAGATTTTGTCGCATTTAGAGCATGTCAAAATTGGTTTTGTCATTTCTATTCCCTTTGTTCTGGTTGCGGCGCTTAACGTTGTTTTTATGCCTTTCTCAGTTCGTTTTCTGCTGAAACCTTTCTTTGCTTTACTGTTTATCACTGGCTCACTGGTCAGTTATTCGACACTAAAATATAAAGTAATGTTTGATCAAACGATGATTCAAAACATTATTGAAACTAACCCCCAGGAAGCGCATTCCTATCTTAATGGCTCAATTATTATATGGTTCGTCTTTACCGGTATCCTTCCTGCCATCCTCCTTTTTTCAATAAAAATTCAATATCCTGAAAAATGGTATAAAGGCATTGCTTACCGTTTGCTCTCCGTGCTGGCATCGTTGAGTTTGATTGCAGGTGTTGCCGCACTTTATTATCAGGATTATGCCTCTGTCGGCCGCAATAACTCGACATTGAATAAAGAGATCATCCCGGCGAACTACGCTTACAGCACTTTCCAGTATGTTAAGGATACGTACTTTACGACTAAAGTGCCTTTCCAGACGCTGGGGAATGATGCTAAACGCGTCGTCGCTCACGAAAAACCCACGCTGATGTTCCTGGTGATTGGCGAAACGGCACGCAGCCAGAATTTCTCGATGAACGGTTATTCGCGTGATACCAATGCCTTTACCAGCAAATCCGGCGGCGTTATTTCGTTTAAAAATATGCATTCCTGCGGTACCGCTACCGCAATATCCGTTCCGTGCATGTTCTCGAATATGAATCGCACCGAGTACGACAGTAAAAAAGCATCTAACAGTGAAAATTTCCTCGACATCGTGCAGAAAACCGGTGTCTCGCTGTTATGGAAAGAGAACGATGGCGGTTGTAAAGGCGTATGTAGCCGCATCCCGACTGTCGAAATTAAGCCTAGTGATAACCCGAAACTGTGCGATGGCAAAACGTGCCATGACGAGGTGATGCTGGAAAACCTTGATGATGAAATCGCCAAAATGCCAGGTGATAAGCTTGTCGCCTTCCATATCATTGGCAGCCATGGACCGACTTATTACCTGCGTTATCCGGCTGAGCATCGCCACTTCATGCCCGAATGTGCACGTAGCGATATCGAAAACTGTACTCAGGAACAATTGGTCAACACCTACGACAACACCCTTCGTTATACAGACTATGTATTAGCTGAGATGATTGAAAAGCTAAAAAATTACAGCGATCAGTACAACACCGTGCTGCTTTATGTGTCCGATCATGGTGAATCATTGGGCGAAAGCGGGCTATATCTGCACGGCACGCCGTACAAACTGGCACCGGATCAGCAGACGCATATTCCGATGCAGGTCTGGATGTCACCGGGCTTTATCGCCGGGAAACACATCAACATGTCTTGCCTTGAAAATAATGCGGCGAAAAAATCATATTCCCACGACAACCTGTTCTCATCGATTTTGGGGCTGTGGGACGTAAGCACCAGCGTCTATAATCCTGACCGCGATTTGTTCCGCGAATG</t>
    </r>
    <r>
      <rPr>
        <sz val="10"/>
        <color theme="1"/>
        <rFont val="Times New Roman"/>
        <family val="1"/>
      </rPr>
      <t>CCGTGGCTAA</t>
    </r>
  </si>
  <si>
    <t>MPVLFRVKVIPLVLLLAMIFAFLLNWPILLHFYEILSHLEHVKIGFVISIPFVLVAALNVVFMPFSVRFLLKPFFALLFITGSLVSYSTLKYKVMFDQTMIQNIIETNPQEAHSYLNGSIIIWFVFTGILPAILLFSIKIQYPEKWYKGIAYRLLSVLASLSLIAGVAALYYQDYASVGRNNSTLNKEIIPANYAYSTFQYVKDTYFTTKVPFQTLGNDAKRVVAHEKPTLMFLVIGETARSQNFSMNGYSRDTNAFTSKSGGVISFKNMHSCGTATAISVPCMFSNMNRTEYDSKKASNSENFLDIVQKTGVSLLWKENDGGCKGVCSRIPTVEIKPSDNPKLCDGKTCHDEVMLENLDDEIAKMPGDKLVAFHIIGSHGPTYYLRYPAEHRHFMPECARSDIENCTQEQLVNTYDNTLRYTDYVLAEMIEKLKNYSDQYNTVLLYVSDHGESLGESGLYLHGTPYKLAPDQQTHIPMQVWMSPGFIAGKHINMSCLENNAAKKSYSHDNLFSSILGLWDVSTSVYNPDRDLFRECRG</t>
  </si>
  <si>
    <t>MCR-10.1</t>
  </si>
  <si>
    <t>mcr10-1</t>
  </si>
  <si>
    <t>MN179494.1</t>
  </si>
  <si>
    <t>ATGCCCGTACTTTTCAGGATGAGGGTAATCCCCTTGGTTTTACTTCTGGCACTCGTTTTTGCATTCTTACTTAACTGGCCGGTGTTGCTGCATTTCTACGATATCCTGAGCCGTCTTGAACATGTGAGGGCGGGGTTCGTCATCTCCATTCCGTTTGTGCTGGTTGCAGCGCTTAACTTTGTGTTTATGCCCTTCTCGGTTCGCTACCTGCTCAAACCCTTCTTTGCCCTGTTGCTGGTCACCGGTTCGGTGGTGAGTTACGCCACACTGAAATATAAAGTGATGTTTGATCAGTCCATGATCGAAAATATACTGGAAACAAACCCACAGGAAGCGCATGCCTACCTGAATGGCTCACTGGTGCTGTGGCTGGTCTTCATGGGCATTCTTCCGGCTATCCTGTTGTTTTTGATTAAAATTGAATATGCAGACAAATGGTACAAAGGGGTTGCCCACCGGCTGCTTTCCATGCTCGCTTCGCTGATCCTGATTGCAGGTGTTGCCGCTCTGTATTACCAGGATTATGCTTCTGTCGGGCGCAATAACCCGACGCTGAACAAAGAAATTATCCCGGCAAACTATGCGTACAGCACTTTCCATTACGTGAAGGATACCTATTTTACGACGAAAATGCCTTTCCGGACGCTGGGGGATGATGCAAGGCGCGTTACCCGGAATGGTAAACCCACGCTGATGTTCCTGGTAATTGGCGAAACGGCACGGAGCCAGAATTTCTCCATGAACGGCTACCCGCGTGACACAAATGCCTTTACCAGCAAAATCGATGGCGTTATTTCGTTCAGGAATATGCGTTCCTGTGGCACGGCGACCGCAGTCTCGGTGCCCTGTATGTTCTCGGATATGAACCGGACGGATTACGATGGTAAAAAGGCTGCCGGCAGTGAAAATGTCCTCGACATCGTGCAGAAAACGGGGGTTTCGCTGTTGTGGAAAGAAAACGATGGCGGGTGTAAAGGCGTATGCAGCCGTATCCCGACTGTCGAAATTAATCCCGGTATCAGTAAAAAACTGTGTGACGGTAAAACCTGCTATGACGATGTTATGCTGGAAAACCTGGATACCGAAATCGGCAAAATGGCCGGAGACAAGCTGATCGCCTTCCATATGATTGGCAGCCATGGACCGACCTATTACCAGCGTTATCCGGCAGAGCATCGTCACTTCATGCCGGAATGTGCGCGCAGCGATATCGAAAACTGCACGCAGGAACAGCTGGTTAATACCTACGACAATACCATTCGCCACACCGACTATGTGTTAGCGCAGATGATTGAAAAGCTTAAGCAATACAGCGAACAGTACAACACCGTACTGCTGTATGTGTCCGATCACGGCGAATCTCTGGGAGAGAGCGGACTGTATCTGCACGGTACCCCCTACAAACTGGCACCGGATCAGCAGACGCACATCCCGATGCAGCTCTGGATGTCGCCAGGCTTCATTGCTGCTAAAAATATTAACGCCGCGTGTCTGCAGCATAATGCCGTTAACAGGACATATTCCCACGATAACCTTTTCGCGTCCGTACTGGGGCTCTGGGACATCACCACCGGGGCCTATCTTCCGGAAAGCGACCTGTTCCGCGAATGTCGTGGATAG</t>
  </si>
  <si>
    <t>MPVLFRMRVIPLVLLLALVFAFLLNWPVLLHFYDILSRLEHVRAGFVISIPFVLVAALNFVFMPFSVRYLLKPFFALLLVTGSVVSYATLKYKVMFDQSMIENILETNPQEAHAYLNGSLVLWLVFMGILPAILLFLIKIEYADKWYKGVAHRLLSMLASLILIAGVAALYYQDYASVGRNNPTLNKEIIPANYAYSTFHYVKDTYFTTKMPFRTLGDDARRVTRNGKPTLMFLVIGETARSQNFSMNGYPRDTNAFTSKIDGVISFRNMRSCGTATAVSVPCMFSDMNRTDYDGKKAAGSENVLDIVQKTGVSLLWKENDGGCKGVCSRIPTVEINPGISKKLCDGKTCYDDVMLENLDTEIGKMAGDKLIAFHMIGSHGPTYYQRYPAEHRHFMPECARSDIENCTQEQLVNTYDNTIRHTDYVLAQMIEKLKQYSEQYNTVLLYVSDHGESLGESGLYLHGTPYKLAPDQQTHIPMQLWMSPGFIAAKNINAACLQHNAVNRTYSHDNLFASVLGLWDITTGAYLPESDLFRECRG</t>
  </si>
  <si>
    <t>eptA</t>
  </si>
  <si>
    <t>AP009048.1</t>
  </si>
  <si>
    <t>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ATTTTGCTGGTCGCCGCACTGTTTTATAAAGACTACGCCTCGTTGTTCCGCAATAACAAAGAGCTGGTGAAATCCTTAAGCCCCTCTAACAGCATTGTTGCCAGCTGGTCATGGTACTCCCATCAGCGACTGGCAAATCTGCCGCTGGTGCGAATTGGTGAAGACGCGCACCGCAACCCGTTAATGCAGAACGAAAAACGTAAAAATTTGACCATCCTGATTGTCGGCGAAACCTCGCGGGCGGAGAACTTCTCCCTCAACGGCTACCCGCGTGAAACTAACCCGCGGCTGGCGAAAGATAACGTGGTCTATTTCCCTAATACCGCATCTTGCGGCACGGCAACGGCAGTTTCAGTACCGTGCATGTTCTCGGATATGCCGCGTGAGCACTACAAAGAAGAGCTGGCACAGCACCAGGAAGGCGTGCTGGATATCATTCAGCGAGCGGGCATCAACGTGCTGTGGAATGACAACGATGGCGGCTGTAAAGGTGCCTGCGACCGCGTGCCTCACCAGAACGTCACCGCGCTGAATCTACCTGATCAGTGCATCAACGGCGAATGCTATGACGAAGTGCTGTTCCACGGGCTTGAAGAGTACATCAATAACCTGCAAGGTGATGGCGTGATTGTCTTACACACCATCGGCAGCCACGGTCCGACCTATTACAACCGCTATCCGCCTCAGTTCAGGAAATTTACCCCAACCTGCGACACCAATGAGATCCAGACCTGTACCAAAGAGCAACTGGTGAACACTTACGACAACACGCTGGTTTACGTCGACTATATTGTTGATAAAGCGATTAATCTGCTGAAAGAACATCAGGATAAATTTACCACCAGCCTGGTTTATCTTTCTGACCACGGTGAATCGTTAGGTGAAAATGGCATCTATCTGCACGGTCTGCCTTATGCCATCGCCCCGGATAGCCAAAAACAGGTGCCGATGCTGCTGTGGCTGTCGGAGGATTATCAAAAACGGTATCAGGTTGACCAGAACTGCCTGCAAAAACAGGCGCAAACGCAACACTATTCACAAGACAATTTATTCTCCACGCTATTGGGATTAACTGGCGTTGAGACGAAGTATTACCAGGCTGCGGATGATATTCTGCAAACTTGCAGGAGAGTGAGTGAATGA</t>
  </si>
  <si>
    <t>MLKRLLKRPSLNLLAWLLLAAFYISICLNIAFFKQVLQALPLDSLHNVLVFLSMPVVAFSVINIVLTLSSFLWLNRPLACLFILVGAAAQYFIMTYGIVIDRSMIANIIDTTPAESYALMTPQMLLTLGFSGVLAALIACWIKIKPATSRLRSVLFRGANILVSVLLILLVAALFYKDYASLFRNNKELVKSLSPSNSIVASWSWYSHQRLANLPLVRIGEDAHRNPLMQNEKRKNLTILIVGETSRAENFSLNGYPRETNPRLAKDNVVYFPNTASCGTATAVSVPCMFSDMPREHYKEELAQHQEGVLDIIQRAGINVLWNDNDGGCKGACDRVPHQNVTALNLPDQCINGECYDEVLFHGLEEYINNLQGDGVIVLHTIGSHGPTYYNRYPPQFRKFTPTCDTNEIQTCTKEQLVNTYDNTLVYVDYIVDKAINLLKEHQDKFTTSLVYLSDHGESLGENGIYLHGLPYAIAPDSQKQVPMLLWLSEDYQKRYQVDQNCLQKQAQTQHYSQDNLFSTLLGLTGVETKYYQAADDILQTCRRVSE</t>
  </si>
  <si>
    <t>g2336</t>
  </si>
  <si>
    <t>fosD</t>
  </si>
  <si>
    <t>fosD_1</t>
  </si>
  <si>
    <t>KC989517</t>
  </si>
  <si>
    <t>ATGATACAATCTATCAATCATATATGTTATTCCGTTAGTGATTTAAAAAATTCGATACGCTTTTATAAAAATATTTTATGTGGCGAATTATTAGTAAGTGGAAAAACAACTGCATATTTCAATATTGGTGGCTTATGGGTTGCGTTAAACGAAGAAAAAGACATTCCTCGAAATGAAGTTCAATATTCGTACACACATGTAGCGTTTACTATAGATGAAAGTGAATTTAATGATTGGTATCAATGGTTCAAGGAAAATGACGTGAATATATTAGAAGGGCGTACTAGAGATGTAAGAGATAAGCAATCAATTTATTTTACTGATCCTGACGGACACAAGTTAGAGTTACATACTGGCACACTAGAAAATAGATTGAATTATTATAAAGAAACAAAACCGCATATGGTATTTTACAAATAA</t>
  </si>
  <si>
    <t>g2337</t>
  </si>
  <si>
    <t>fosE</t>
  </si>
  <si>
    <t>fosE_1</t>
  </si>
  <si>
    <t>AB901041</t>
  </si>
  <si>
    <t>ATGGAAGGTATCAGCCACATCACGCTTATTGTCCGCGACCTCTCGCGC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t>
  </si>
  <si>
    <t>g2338</t>
  </si>
  <si>
    <t>fosF</t>
  </si>
  <si>
    <t>fosF_1</t>
  </si>
  <si>
    <t>AY294333</t>
  </si>
  <si>
    <t>ATGATTACCGGCATCAATCACATCACATTTTCGGTTCGGGACCTGCGGGCATCGATTGAGTTCTACCGTGATCTTCTGGGAATGAAGTTGCACGTATTCTGGGACACAGGTGCTTATCTCACTGCAGGCAATACGTGGTTATGTTTGAGTTTGGGGCAGCCCGAACCCGCCAAGGACTACACACACGTCGCTTTCAGTGTCCGCGAAGGGGAGCTCCTGGAGTTGCGAGCTAAACTAAAGCAGGCTGGCGTTGAAGAGTGGAAGCAGAATACCAGTGAGGGTGACTCCATCTATTTACTTGACCCAAATGGGCATCGCCTTGAACTGCATTGCGGAACACTGGCCACTCGCTTAGCTGAGCTGGAAAGCTCGCCTTATAAGGGGCTGGTGTGGAGCTGA</t>
  </si>
  <si>
    <t>g2339</t>
  </si>
  <si>
    <t>fosG</t>
  </si>
  <si>
    <t>fosG_1</t>
  </si>
  <si>
    <t>DQ112222</t>
  </si>
  <si>
    <t>GTGCTCCGAGGATTGAACCACATCACCATCGCTGTAAGCGATTTAGGCCGTTCTCTCGCCTTTTATACTGATATCGTCGGTATGCTCGCTCACGTACGCTGGGATAACGGTGCTTACCTTAGTCTAGGCGGTGTTTGGTTTTGTCTTTCCTGTGACAAGGTGATGCCAAGTAAGGATTATTCTCATATTGCCTTAGATATTTCAGAAGATGACTTTGCATCATTTTTGGAGAAACTGAGGAGAGCCGATGTCACTGAGTGGAAACAAAATTCAAGTGAAGGCTATTCGGTGTATTTCTTAGATCCTGATGGAAATAAACTAGAAGCGCATAGCGGCTCGTTACAATCTCGTTTAAGTTCTTTAAAAGACAAACCTTATCCGGGCTTAGTATGGCTTTAA</t>
  </si>
  <si>
    <t>g2340</t>
  </si>
  <si>
    <t>fosK</t>
  </si>
  <si>
    <t>fosK_1</t>
  </si>
  <si>
    <t>AB917040</t>
  </si>
  <si>
    <t>ATGATCACTGGTATCAATCACATCACCTTTTCCGTCAGGGACTTGAGCTCTTCAATCGAGTTCTATCGTGACTTGCTGGGAATGAGGCTGCACGTGACCTGGGAAGCAGGTGCTTATTTTACAGCGGGTGATACGTGGGTATGTCTGAGCGTCGGGGAACCTAAACCCGCCAACGACTACACGCATGTGGCATTCAGTGTTGGCGAAAGAGAGCTTGTTGAGCTGCACGCTAGGCTAAAAGAAGCCGGGGTTGAGGAGTGGAAGCAGAATACAAGTGAGGGTAACTCCGTGTATCTGCTTGATCCAAACGGCCATCGCATTGAGCTTCACTGCGGAACGTTGGCAACCCGCTTAGCTGAGTTGGAGAAGTCGCCCTATAAAAGGTTGGTCTGGTGCTGA</t>
  </si>
  <si>
    <t>g2341</t>
  </si>
  <si>
    <t>fexB</t>
  </si>
  <si>
    <t>fexB_1</t>
  </si>
  <si>
    <t>JN201336</t>
  </si>
  <si>
    <t>ATGAATCATCAAAATGAAAAAAATATAGCATCAAATGTGTTGTTAATTAGTATCTTAGGCTTGTCTGTTTTAGTGGGTTCAGTTACTGCAGATATGGTTAATCCTGTTCTCGGTGTGATTGGAAAAGAATTAGGTGGGTCTGAGGCGCAAGTTAGTTGGGTCGTAAGTGGTGTTGCCTTAGTTCTATCTATAGCAATTCCCTTTTATGGACGTTTATCTGATTTTTTAAATATTAAAAAACTCTTTACTAACGGATTTCTAATATTAACTATAGGAAGTTTAATATGTATATTCGCGCCCAATTTAATTATTTTAGTATTGGGTAGAATGTTTCAAGGAGCTGGCATGGCAGCCATACCTGTGCTATCTATTGTTATAATATCTAAAATTTATCCGCCTGGACAGAGAGGAAGAATTTTAGGTATTATTGCTGGTTGTATTGGCGTTGGCACTGCAGGAGGCCCAATATTTGGCGGCGTTGTAGGACAATTATTAGGTTGGCAATCATTATTTTGGGTCACTTTTGTTCTGGGTTTAATTATAGTTCTAGGTGTTCAAATATCAATGCCTAAAATAGAATCACCAGATAATAACAGTCATCAAAATTTTGATGTTTTAGGTGGACTATTATTAGGATTAACCGTAGGTGGTTTTTTACTTGGTATTACGCTTTCAGAAATGTATGGTTTGATTTCTATACAAACAACCACAAGTTTTTCTATATCTATGATAGCTTTAATAGTGTTAATATATCGCGTGATTAATGTTAAAAATCCTTTTATCCCTCCAGTTATATTGAAGAACCGTTTATATGTAAGCTCAATTTTCATTGTATTTCTTTCAATGTTTGCTTATGTCTCTATGCTTGTTTTTATTCCATTATTAGTTGTTGAGGTTAATGGGTTAAGTACTGGACAGGCAGGCTTAATATTACTTTCTGGTGGTGTCGCTGTTGCAATCCTTTCACCAATAGTGGGAAGATTATCTGACAAAGTGCATCCTAAAATACTATTATTAGTTGGACTAATTATTATGGGCTTATCTTCTTTATATATGAGCTTCGTAGCAGGCGCATCACCTGTATTATTATCTATCGGGAGTTTAGGGATAGGTATCGCTTTTGCATTTATTAACTCTCCAGTGAATAATGTTGCAGTACTTGCTTTACCTAAAGAACAAGTTGGTGTAGGTACGGGGTTGTTTCAAGGTGCAATGTATCTTGGGGCAGGAACAGGTGCCTCACTAATAGGGGCTTTATTGTCAATGAGACATGGGGTTAAAGCATCTTTTAATCCTTTTTATACTTTAACTGCCCCGCACTATTCTGATATATTTTTAACCATTACGTGCATCGTGTTAGTTGCTTTAATTGTTACTTTAAATATAAGTAGTAGGGATTTAAAGCAATAA</t>
  </si>
  <si>
    <t>g2342</t>
  </si>
  <si>
    <t>poxt</t>
  </si>
  <si>
    <t>poxtA_1</t>
  </si>
  <si>
    <t>poxtA</t>
  </si>
  <si>
    <t>MF095097</t>
  </si>
  <si>
    <t>ATGAAAGGTAAAAATATGAATTTAGCCTTTGGGTTGGAAGAAATTTATGAGGATGCTGAGTTTCAAATCGGAGATTTGGATAAGGTCGGTATTGTCGGCGTGAACGGAGCCGGAAAGACCACCTTGTTCCGCCTGCTGTTGGGAGAACTTGAACTTGATAATGGTTCACTGACCAGTGGAAATGCCCGTATTGGTTATCTCCCACAGGAAATTGTCTTGGAAGATGAGGATATTACCGTTTGGGATTTCCTTTTTGAGGGACGTCCGATTAAAAAGTATGAGCAGGAATTGGAAGAAATCTATAAAAAGCTTGAAACCGCAGTCAATGCAGAGCAGGAAGCACTGCTTGCCCGAATGGGAACATTGCAAGAACGCTTGGAGTATTTCGACTTCTATGAGGCAGAAACAATTCTGTTGGAGTTTGCAGATAAAATGAGCATTGATGCAGAATTATATCATCGTCCGATGAGAGAGCTTTCAGGCGGACAAAAATCCAAAATGGCATTTGCCAGACTACTATATTCAAAACCGGAAATTCTATTGTTGGATGAGCCTACCAACCATTTAGATGTCAGCACAAAGGATTTTGTTATAAAATACTTAAAGAATTATAGGGGTTCGGTACTGATTATCAGCCATGATATTGATTTTCTAAATCGGATTATCAACAAAATTATGTACATCAACAAAGCTACCCATAAAATATCTGTTTATGATGGAGACTACTACATCTACAAGAAAAAGTATGCAGAGGAACAGCGGATTCGTGAAATGGCGATTGTACAGCAGGAAAAAGAAATAAAGGAGCTTTCCGATTTTGTACAAAAAGCAAAACAAGCCAGTCAGACCAATCATCACCTCAAACGAATGGGTCAAGAGCGAGCCTTGCGGCTTGATAAAAAGCGTGGAGAGCTGCAAAAGAGAAATCGACTGTACAAGCGTGTGAAGATGGATATTCGCCCCAAGCGTGAAGGGGCACAAGTTCCCTTAGAGGTGGAAAATATCACCTTCCACTATTCGGGGTATCCCACCCTTTATCAGAACCTTTCCTTTCAGATTAACGGAAGAGAACGATTTCTTGTGGTGGGTGAAAACGGTGTCGGTAAATCCACCTTATTGAAATTGATGATGGGTATTCTCAGTCCAGATGAAGGATGCATTCGCTTTAACCAGAAAACTGATATTGCATATTATGCACAGGAACTCGAACAGCTTGATGAAAACAAAACGGTCATTGACAATGTGGAGTCTGAAGGATATACACCGTGGCAAATCAGAGCCGTACTGAGCAACTTCCTGTTTTATGATGACGATGTAAACAAGAAAGTATCTGTGCTGTCCCCTGGAGAAAAAGCAAGGGTTGCCCTTTGCAAAATCCTATTACAGAAAGCCAATCTTTTGATACTGGACGAGCCGACCAACCACCTTGACCCAGAAACGCAGAAAATCATTGGCGGCAACTTCAATTTGTTTGAGGGAACCATTATTGCCGTTAGCCATAACCCATCCTTTGTGGAACAAATCGGAATTAGCCGTATGCTTATTTTGCCCAGCGGTCGAATTGAACCCTATTCCCGTGAGCTGCTTGAGTATTATTATGAAATCAACGGTTCTGTTGCAAAGTTTTAA</t>
  </si>
  <si>
    <t>chloramphenicol-oxazolidinone-tetracycline</t>
  </si>
  <si>
    <t>g2343</t>
  </si>
  <si>
    <t>aadD</t>
  </si>
  <si>
    <t>aadD_1</t>
  </si>
  <si>
    <t>AF181950</t>
  </si>
  <si>
    <t>ATGAGAATAGTGAATGGACCAATAATAATGACTAGAGAAGAAAGAATGAAGATTGTTCATGAAATTAAGGAACGAATATTGGATAAATATGGGGATGATGTTAAGGCTATTGGTGTTTATGGCTCTCTTGGTCGTCAGACTGATGGGCCCTATTCGGATATTGAGATGATGTGTGTCATGTCAACAGAAGAAGCAGAGTTCAGCCATGAATGGACAACCGGTGAGTGGAAGGTGGAAGTGAATTTTGATAGCGAAGAGATTCTACTAGATTATGCATCTCAGGTGGAATCAGATTGGCCT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t>
  </si>
  <si>
    <t>aminoglycoside</t>
  </si>
  <si>
    <t>g2344</t>
  </si>
  <si>
    <t>aadE</t>
  </si>
  <si>
    <t>aadE-Cc_1</t>
  </si>
  <si>
    <t>aadE-Cc</t>
  </si>
  <si>
    <t>CP013733</t>
  </si>
  <si>
    <t>ATGCAAAATCAAGATAAATTTTTAAAACAATTTAAAAAATTAGCACTTTTAGATAAAAATATACGCCTTGTTACACTTGAAGGCTCAAGGGTTAATAAAAAAGCGAAGAAAGATAAATATCAAGACTATGATATTTCATTTTTTGTGCCACTTGATAAAATGAAAGATTTTTTAGGGCTTAATGAAAAGCAAAATTTTAACGAATGTAAAAACTTGCCAAAATGTATTTTAGAGCTTGAAAAATCTTCATATTTTAAAAAAATTTTAATGCTTCAAATGCCTGAATGTATGGAGTTTTATCCACCTGATTTGCCACAAAATTGGATAAGTTTTTTAGTGCTTTTTGAAAGTGGAGTGAGGCTTGATTTAACCATTATTCCTTTAGAAGATTTGAAAAATTACTATGAATTTGAGCCTTTAAGCCAAGCGCTTTTGGATAAAAATGGGCTTTTTACGCACACTATTCCAAAAGCCCCATTTAGCATCACACACCTTAGCCAAAGAAGCTTTGATGATGTTTGCAATGAGTTTTATTTTCTTTATAGTTGCTTAAAAAAAGCTCTTTTAAGAAAGCAGTTTATTTTGTCAAATCATTTGCTAAATTCTTTGAGAAAAGCACTTTTTGATTTGCTTAGTTTTAAAATTGGCTTAAATTTTGGCTTTGAAATCTGGCTGGGAAAAGAATACACTAATATTTTAGAATTTTTAGAAGAAAAAGAAGTAAAAATCATCTTAAAATCTTTTAACACCGCCACGCTAGAACACATCAAAAAAGCAAGAAAAAAGCTTGAAATTTTATTTCATAAAAATGCTAAATTTGTAGCAAAAAAGAGTGATTTTAAGCTTTTTCCTTACCGAAAAAATGTGAAAAGGTATTGTAAAATTTTAGGAAAATTGTAA</t>
  </si>
  <si>
    <t>g2345</t>
  </si>
  <si>
    <t>grmA</t>
  </si>
  <si>
    <t>grmA_1</t>
  </si>
  <si>
    <t>M55520</t>
  </si>
  <si>
    <t>ATGACGACATCTGCGCCTGAGGACCGTATCGACCAGGTCGAGCAGGCCATCACCAAGAGCCGGCGCTACCAGACGGTGGCCCCGGCCACCGTGCGGCGCCTGGCCCGGGCTGCCCTCGTCGCCGCGCGGGGCGACGTGCCGGACGCGGTGAAGCGCACCAAGCGCGGGCTGCATGAGATCTACGGGGCCTTCCTGCCGCCCAGCCCGCCCAACTACGCAGCGTTGCTGCGGCAGCTCGACTCCGCTGTGGACGCCGGTGACGACGAGGCGGTCCGGGCGGCTCTGCGCCGCGCGATGTCAGTGCATGTGTCCACTCGTGAGCGATTGCCGCACCTGGCGGAGTTCTACCAGGAGATCTTCCGTCACGTGCCCCAGCCCAACACGCTGCGTGACCTCGCCTGTGGCCTCAATCCGCTGGCCGCTCCCTGGATGGGCCTGTCGGACCAGACCGTCTACGTCGCCTCCGACATCGACGCCCGGCTGATCGGCTTCGTGGACGCCGCCCTGACGAGGCTGGGCGTCGCGCACCGTACGAGCGTGGTCGACCTCCTCGAGGACCGCCTTGACGAGCCGACCGACGTCACGCTATTGCTGAAGACGCTGCCCTGTCTGGAGACTCAGCGACGAGGCTCCGGCTGGGAAGTGATTGACATTGTCAACTCGCCGATTATCGTGGTAACCTTCCCGACCAAGTCTCTCGGTCAGCGATCGAAGGGGATGTTTCAGAACTATTCACAAAGTTTTGAGTCCCAGGCCAGAGAACGGTCGTGCCGAATTCAGCGACTGGAGATCGGCAACGAGCTGATTTACGTCATTCAGAAATAG</t>
  </si>
  <si>
    <t>g2346</t>
  </si>
  <si>
    <t>grmB</t>
  </si>
  <si>
    <t>grmB_1</t>
  </si>
  <si>
    <t>M55521</t>
  </si>
  <si>
    <t>ATGACGACATCTACGGGCGACGACCGTATCGACCAGCTTCAGCAGGCCATCACCAAGAGCCGGCGCTACCAGACGGTGGCCCCGGCCACCGTGCGGCGCCTGGCCCGGGCCGCCCTGGTCGCCTCGCGGGGGGACGTGCCGGACGCGGTGAAGCGCACGAAGCGCGGGCTGCACGAGATCTACGGCGCCTTTCTGCCCCCCAGTGCGCCTAACTACACAGCGTTGCTGCGGCACCTCGACTCCGCAGTGGAGGCCGGTGACGACGAGGCGGTCGTTCGTTGGGACAGACGCGCGATGTCGGTGCACATGTCCACCCGAGAGCGCGTGCCGCACCTCGACGAGTTCTACCGGGAGATCTTCCGTCACGTGCCACGGCCGAACACGTTGCGTGACCTGGCGTGTGGCCTCAACCCGCTGGCCGTGCCCTGGATGGGCCTGTCCGACGAGACCGTCTACGTCGCCTCCGACATCGACGCCCGCCTGATGGACTTCGTGGGCGCTGCCCTGACGAGGCTGGGGGTGGCGCACCGTACGAGCGTGGTCGACCTCCTTGAGGCCCGCCTTGACGAGCCGGCCGACGTCACGCTATTGCTGAAGACGCTCCCCTGTCTGGAGACTCAGCAACGAGGCTCCGGCTGGGAAGTGATTGACATTGTCAACTCGCCGATTATCGTGGTAACCTTCCCGACCAAGTCTCTCGGTCAGCGATCGAAGGGGATGTTTCAGAACTATTCACAGAGTTTTGAGTCCCAGGCTAGCGAACGATCGTGCCGCATTCAGCGACTGGAGATCGGCAACGAGCTGATTTACGTTATTCACAAATAG</t>
  </si>
  <si>
    <t>g2347</t>
  </si>
  <si>
    <t>grmO</t>
  </si>
  <si>
    <t>grmO_1</t>
  </si>
  <si>
    <t>AY524043</t>
  </si>
  <si>
    <t>GTGCCGGCCGGTGAACCGGCACCGGCCACCCGGCCGGAGCCGGAGTCGGCCATCCTGCCGGAGCCGGCCGCGGCCGTGCCGTCGCCGCCGCCGGAGTCACCCGCCGTGCAGAAGGTGATCGCCCGGCTCACCGCCGCGGCCAAGTACCGTGACGTGCACCCGGAGACCGTCGCCGACCTGGTCCGGCGGGAGGGTCGGGCCACCGGGGACGCCGCCGAGCTGGAACGGCGGGTCCGGGCCCGGCTGCACAAGGTCGCCGCCCTGCACCTGCTCACCGCCCGGCCGGCGGCGCTGCGCAAGGCGCTGGACCGGGCCGACCTCGACGACCCGCAGTCCCGGCGGGACTGGTGCCGGCAGGTGCTGGCCGGGCACTTCTCCACCGCCGAACGCCTGCCCGACCTGGACACCTTCTACCCGACCCTGTTCGGGCTGGTGCCGCCGCCGGAGACGGTGGCCGACATCGCGTGCGCGCTGAACCCGTTCACCGTGCCCTGGCTGCGGGAGGTGAGCGACGCCCGCTACGTCGGCTACGACTTCAACGCGACGTTCGTGGAGCTGGGCAACGCGTTCCTCGCCCGGACCCATCCGGAGTGCGAGATCCGGCACGAGGAGGTGCTCACCGACGGCCACCGGGTGAGCGCTGACCTGGGGTTGCTGCTCAAGACGTACCACTGCATGGAGGGACGCCGGCCCGGCGCCGGGCTGGCGCTGGTCGACCGGCTGGCGTGCCGGCACGTGGTGGTGTCGTTCCCCACCCGGGCCATGAACGGCCGGGCGGCGGTCTTCGTGCCCCGTCACGTGGAGGAGCTGGCCGAGCTGGCCCGCGACCGGGGATGGAGCTGGTCGCGGGCCACTCTGGCGTCCGAGGACCTGGTGGCGATCCACAAGGAGTGA</t>
  </si>
  <si>
    <t>g2348</t>
  </si>
  <si>
    <t>kamB</t>
  </si>
  <si>
    <t>kamB_1</t>
  </si>
  <si>
    <t>AJ629123</t>
  </si>
  <si>
    <t>ATGGAGAAGATCTCGGCGAAGGCGGCGGCCAAGCCCGCGAAGGGCGGCCTGCCCAACCTGCTGTACCTGTGGGCCACCGCCGAGCGGCTCCCCCCGTTGTCGGGGGTGGGCGAGCTGCACGTCCTCATGCCGTGGGGCAGCCTGCTGCGCGGGGTCCTCGGCTCCTCGCCGGAGATGCTGCGCGGGATGGCGGCGGTGTGCCGGCCGGGCGCGTCCTTCCTGGTCGCGCTGAACCTGCACGCCTGGCGGCCCTCGGTGCCGGAGGTGGGCGAGCACCCCGAGCCCACCCCGGACTCCGCCGACGAGTGGCTGGCGCCCCGCTACGCCGAGGCCGGGTGGAAGCTCGCCGACTGCCGCTACCTGGAGCCGGAGGAGGTGGCGGGTCTGGAGACCTCCTGGACCCGCCGTCTGCACTCCTCCCGCGACCGGTTCGACGTGCTCGCGCTCACCGGCACGATCAGTCCGTGA</t>
  </si>
  <si>
    <t>g2349</t>
  </si>
  <si>
    <t>kgmB</t>
  </si>
  <si>
    <t>kgmB_1</t>
  </si>
  <si>
    <t>NA</t>
  </si>
  <si>
    <t>ATGCCGCACCCGGCTCCCGGACCCGGCGATCCCGAGGACCCGAGGCTGGCGGAGGTCGTCGACGCGGTCCGGTCCAGCAGGCGCTACCAGAGCGTCGCGCCCGAAACCGTGCGCCGGCTGGCCACGAGCGCCCTGGTGGCCAGCCGCGGCGACCTCGCGGAGGCGGTCAAGCGCACCAAGCGCGGGCTGCACGAGATCTTCGGCGCCTACCTGCCCAGCCCGCCCAAGTACGACGCCCTCCTCCGCCAGCTCAGGGGGGCGGTCGACGCGGCGACGACGAGGCCGTGCGGGCACCCTGCACCGCGCCATGTCCACGCACGCCTCCACCCGCGAGCGCTGCCCATCCTCGACGAGTTCTACCGCGAGGTCTTCGCCCGGTGCGCCGACCCGGCCAGCGTGCGTGACCTGGCCTGCGGGATGAACCCGCTCGCCGCGCCGTGGATGCCCGGCTCGGACGCGTTCACCTACCACGCGTCCGACATCGACACCCGGCTCATGGAGTTCCTCGACGCCGCCCTGGAGACGCTCGGGGTCGCGCACGACGTCCGGGTGCGCGACCTGATGACCGGGGTCGGCGAGGTCGAGACCGACGTGACGCTGCTGCTCAAGACCGTGCCCTGCATCGAGGCGCAGGGGAGGGGGCAGGGCTGGGACCTCATCGACGCGATCCGCTCGCCGCTGGTCGTGGTGAGTTTCCCGACGAAGTCCCTCGGCCAGCGTTCCAAGGGGATGTTCAACACCTACTCGGCGAATTTCGACGCCTGGCTGGAGAACCGGCCGCACGACGTCGAGCAGCTCGAATTCAGGAACGAACTGGTCTATTTCGTGCGGAAGAACGCGTGA</t>
  </si>
  <si>
    <t>g2350</t>
  </si>
  <si>
    <t>kmr</t>
  </si>
  <si>
    <t>kmr_1</t>
  </si>
  <si>
    <t>ACB88605</t>
  </si>
  <si>
    <t>ATGATCGTGCAGCTCGGCAAGGCGTCCGTCACGTGGACGCGCGCGGACCTCGAGGCGAAGCTCGCCGGTCACGCGCGCGTGCTCATCGACGTCGGCACGGGCGACGGGCGCTTCGTGTACCGCTCGGCCGGCGCCCACCCGGACACGTACTGCATCGGCGTGGACCCCGCGGGCGAGCGGATGCGCGAGGTGTCGTGGCGCGCCAGCCGCAAGCCCGCCCGCGGCGGCCGGCCGAACGCGCTCTTCGTGGTCGCGTCGGTGCAGGCGCTGCCCGAGGAGCTCGCCGGGCTCGCCCACACCCTGACGCTGAACTTCCCCTGGGCGTCGCTGCTCTCGGCCCTGGTGCTCCCCGAGGCGCCCGTGCTCGAGGCGCTGCGCCGGCTCGTCCGGCCGGGCGGGGAGCTCATCGCGCTGCTCAACCAGAGCGTCTTCGACGACCGGCCCTACGCGGCGCGGCTCGGCCTCCCCGAGCTCTCGGACGCGTGGCTCGACGACGCGCTGCGCCCCGCCTACCGCGCCGCGGGGTTCGAGATCCGGACGAGCGAGATCGTGGACGGGGAGGTCCCGCACCAGACGAGCTGGGGGCAGCACCTCACGCTCGCTTCGGGCCGGCGGACGCGGCTGCTCACGGCCGAGGCGATCGGCGGCTCGGCCAGCGCTGCACCAGGCTAG</t>
  </si>
  <si>
    <t>g2351</t>
  </si>
  <si>
    <t>sgm</t>
  </si>
  <si>
    <t>sgm_1</t>
  </si>
  <si>
    <t>M87057</t>
  </si>
  <si>
    <t>ATGACGGCACCTGCGGCCGACGACCGTATCGACGAGATTGAGCGGGCCATCACCAAGAGCAGGCGTTACCAGACGGTGGCGCCGGCCACCGTGCGCCGCCTGGCCCGCGCTGCTCTCGTCGCCGCGCGGGGTGACGTGCCCGACGCGGTGAAGCGCACCAAGCGGGGTCTGCACGAGATCTACGGCGCCTTCCTGCCGCCCAGCCCTCCCAACTACGCAGCGTTGCTGCGGCACCTGGACTCGGCAGTGGACGCCGGTGACGACGAGGCGGTTCGAGCGGCCCTACTTCGCGCTATGTCCGTACATATCTCCACCCGCGAGCGATTGCCGCACCTCGACGAGTTCTACCGGGAACTCTTCCGGCACCTCCCCCGACCGAACACGCTGCGTGACCTCGCCTGTGGTCTCAACCCCCTGGCCGCGCCCTGGATGGGCCTGCCCGCCGAGACCGTCTACATCGCCTCGGACATCGACGCCCGCCTGGTCGGCTTCGTGGACGAGGCCCTGACCCGACTCAATGTTCCACATCGGACGAACGTGGCCGACCTGCTCGAGGACCGTCTTGACGAGCCGGCCGACGTCACGCTATTGCTGAAGACGCTGCCCTGTCTGGAGACTCAGCAACGAGGATCGGGCTGGGAAGTGATTGACATTGTCAACTCGCCGAATATCGTGGTAACCTTCCCGACCAAGTCTCTCGGTCAGCGATCGAAGGGGATGTTTCAGAACTATTCACAGAGTTTTGAGTCCCAGGCCAGAGAGCGGTCATGCCGTATTCAGCGACTGGAGATTGGCAACGAGCTGATTTACGTCATTCAGAAATAG</t>
  </si>
  <si>
    <t>g2352</t>
  </si>
  <si>
    <t>car</t>
  </si>
  <si>
    <t>car(A)_1</t>
  </si>
  <si>
    <t>carA</t>
  </si>
  <si>
    <t>M80346</t>
  </si>
  <si>
    <t>GTGTCGACAGCGCAACTAGCTCTGCATGACATCACCAAGCGTTACCAGGACCACGTCGTACTCGACCGGATCGGCTTCACCATCAAGCCGGGCGAGAAGGTCGGTGTCATCGGGGACAACGGATCCGGCAAGTCCACGCTGATCAAGCTCATCGCCGGGCGGGAACAGCCGGACAACGGTGCGGTGACGGTGGTCGCGCCCGGTGGCGTCGGCTATCTGGCCCAGACACTGGAGCTGCCGCTGGAGGCCACGGTCCAGGACGCCGTCGATCTGGCCCTGGCCGACCTGCGGGAGCTGGAGGAGGGCATGCGCCGGACCGAGGCCGAGCTGGCCGAACGGCCCTACCAAACGGGCCAAGACCCCGAACTCGCCGGCCTCCTGGAGAGTTACGCCGCGCTGGTGGACCGGTATCAGGCCCGCGGCGGCTACGAGGCCGACTCCCGCGTGGAGATCGCGCTGCACGGGCTCGGGCTGCCCGGGCTGGAACGCGGCCGGCGGCTGGGCACCCTGTCCGGCGGCGAGCGCTCGCGCCTCGCCCTGGCGGCGACGCTGGCCTCGGAACCCGAACTGCTGCTGTTGGACGAGCCGACCAACGACCTGGACGACCGGGCCGTGGACTGGCTGGAGGAACACCTGCGCAAGCACAAAGGCACCGTTGTCGCCGTTACCCACGACCGGCTCTTCCTCGACCGGCTCACCACCACGATCCTGGAGATCGACTCCGGCAAGGTGATGCGCTACGGCAACGGCTACGAGGGCTACCTGGCAGCCAAGGCGGCGGAACGGCAGCGCAGGCTGCTTGAGTACGAGCAGTGGCGCGCCGAGCTGGACCGCAGCCGCGACCTGATCGCGTCCAACGTGGCGCGTCTGGACGCCATCCCACGCAAGCTGCCCTTCGCCGTCTTCGGCGCCGGCCAGTTCCGGATGCGCGGGCGGGGCCATGGTGCGATGGTGCGGATCCGCAACGCCAAGGAACGCGTCGCGCGGCTGACCGAAAACCCGGTCGCGCCGCCGCCCGAGCCGCTCACCTTCACCGCGGAGATCACCACCGAGGCCGCGCAGTCCCGGGAGACGGTGGCCGAACTCACCGGCGTCCGGGTCGGCGACCGGCTCAGCGTCGACTCCCTGCACCTCGGGCCCGGTGAACGGCTGCTGGTCACCGGCCCCAACGGGGCGGGCAAGACGACGCTGCTGCGGGTGCTCTCCGGGGAGCTGGAACCCGACAGCGGATCCCTGCTGGTGTCGGGCCGGGTGGGACACCTGAGGCAGGAACAGACACCATGGCGGCCGGGTATGACGGTGCTTCAGGCGTTCAGCAGCGGACGGGCCGGTGACATCGACGAGCACACCGAGGCGCTGCTCTCCCTCGGGCTGTTCAGCCCGGACGACCTCCGCCAGCGTGTGCAGGACCTGTCGTACGGGCAGCGGCGCCGCATCGAGCTTGCCCGGCTGGTGACGGAGCCGGTCGACCTGCTGCTGCTGGACGAACCCACCAACCACCTCTCGCCCGCGCTCGTCGAGGAACTGGAGGAGGCGCTGACCGGTTATCAGGGCACGGTCGTCGTCGTCACCCACGACCGGCGCATGCGGTCCCGCTTCAACGGCGCCCATCTGACGCTGCAGGACGGGCGCGTCGCCGAGTTCACCGCCGCCTGA</t>
  </si>
  <si>
    <t>g2353</t>
  </si>
  <si>
    <t>mef(C)_1</t>
  </si>
  <si>
    <t>mefC</t>
  </si>
  <si>
    <t xml:space="preserve">AB571865 </t>
  </si>
  <si>
    <t>ATGGAAAACCGTAAATGGTTTAAGACCTATATGTTTATATGGGCTGGACAGTTTGCTTCAATGCTTACAAGTTATGCTGTTCAGTTTGCTATTGTTATATGGCTTAGTCTGGAGTACAAGTCAGCCGAAGTTTTAGCCTACGCAGGAATAGCAGCTATGTTGCCTCAAGCATTGATAGGCTTAATAGCAGGTGTATATGTTGACCGTCTCAATCGTAAATATGTAATGATTTTTTCGGATGCTTTTATAGCTCTCTGTGCCCTTTTGTTACTCGTCATTTTACAAAATGAAAATGTTAATCTTATATGGATATACATTTTATTGGGTTTACGCTCTGTTGGTAATGCTTTTCACGCTCCGGCACTACAGGCAATTGCTCCGCTGATTGTACCCCAAAATGAATTGATAAAGGTAGCAGGAATTAATCAGGTGTTACATTCGGTTTGCAGGATTGGTGGTCCTGCCATTGGCACATTAGCCATTGCTTATCTTCCTATTTCAAAAGTATTGTACTTGGATTTGATTGGAGCATTGCTGGCTATTCTTTCACTCGTGATGGTGAAAATTCCCAATGTGGTTGCGAAGTCAAAATCGTCTGCACATTCTATTGCTACAGAATTTTCGGAAGGGTTTCAGACTGTTTCAAAAAACAAAGGTTTGCGTTATCTTTTTCTTTATGCAATGGCGATAACCTTTGTTATAATGCCAGCTGCCATTATGTTTCCGTTGCTCACAACAGGGCATTTTGCAGGAGGAAAATGGGAGATAGGAATTGTAGAAGTGGTTTGGGGCGGAGGTATGCTTATTGGCGGTGTCATCCTGAGTATTTTCAAATTGAAAGGCTCAAAAGTAGTCGCAGTCAATGTTATGTATGTATTATTGGGACTTACATTTATTTTGAGTGGTGTATTACCTGCAAGTTGGTTTGTAGGATTTGTGATGGTAACAGCCATTGGCGGTATCAGCCTGTCTGTTTTCAATGGCTGTTTTACAGCAATTGTACAAACAGAGGTAAGTCCTGAAAAATTAGGACGTGTATTTTCACTTTATTATAGTTTGGCAGTTTTGCCAAGTGTAATCGGTTTATTATTCACAGGCCTGATTGCAGAAGTTATTGGTGTAAACATTACGTTTATCATAAGCGGTTGTTTGGCAATCCTTGTGGGTATTCTTTCGTTTAGCACTCGCAACTTAATGCAATTAGGTAAAATCAAAAATATTTAA</t>
  </si>
  <si>
    <t>g2354</t>
  </si>
  <si>
    <t>mph(F)_1</t>
  </si>
  <si>
    <t>mphF</t>
  </si>
  <si>
    <t xml:space="preserve">AM260957 </t>
  </si>
  <si>
    <t>ATGCTGCACGACACGGACCGAATACTGAAGCTGGCCAGGGAGGCAGGCTTGGAGCTTGCGCCCGGTTCCCTTAGGCTCAACGAAATGGGCCTCGATTTCCAAGTTGCTTTCGGCAGGGATGGGGACGCTGTAGAGTGGGTTTTGCGGATGCCGCGCCGGACGGACGTGGCATGTGCGGCAGTCAAGGAAGCGAAGATACTCGACTATTTCCGCAGTCGGCTGCCAGTCGCTGTGCCGGACTGGAAGGTCTTTAGCGATGATCTCATCGCCTACCCCTCCCTGCCGGGCAATCCGGGGCTGACATTTGACGCCTCGACCTATGAGACGACCTGGCACTTTGACCAGAATTCTCCGGTCTATGTTGAAACGCTGGGCGCGGCGCTCGCGCAATTGCATGGGCTCGACACCGACGATGCAATTAGCGCGGGGCTAAGCAATCTCAGTATCGATGCCGTACGAGAGAACTGGACGCGCGATCTCGAAACTGTCGAGAAAAGCTTTGAGGTACCGGCAGCAAGACTTGCCCTCTGGCGCGCTTGGCTTGCTGACTTGTCATTCTGGCCTACCCATGCCGCCTCAGTGCACGGCGATCTTTATGTCGGGCATGTCATGGTCAAATCGGACGGTACTGTCTGCGGGATAATCGACTGGAGTGAGGCTCATATCGGCGATCCTGGAATCGATCTGGCTGGACATCTCAAGGTGTTCGGCGAAGCTAGCCTGCGCGACCTCCTCGGTCACTACGAGGCGGCGGGGGGACAAACCTGGCCGCGTATAGTTGAGCATTGCAAGATGCTGCAGAGCGCCGAGGGCATCCGATATGCTATGTTCGCCCTTAAGACGGGCAGCGCAGAGCATCTGGAGGGTGCCCAGGGGCTTTTGTCGGCGCCAGGGATTTGA</t>
  </si>
  <si>
    <t>g2355</t>
  </si>
  <si>
    <t>mph(G)_1</t>
  </si>
  <si>
    <t>mphG</t>
  </si>
  <si>
    <t>ATGAAAAATAGAGATATTCAAAAATTAGCGGAAAGAAATGGGTTAATTCTTTCGGATGAAATGAGTTTTAATGAAATGGGAATTGATTTTAAGGTTGGTTTCGCTACAGATAGGGATGGCACAAAGTGGTTGTTGCGTATTCCAAGAAGAACAACCTTAGGCGAACAGATTGCGAATGAGAAACGCATTCTTCAATTGGTGTCGAAATACCTTTCGGTTCAAGTTCCTGATTGGCGTATAGCTAATGAAAAACTGGTAGCCTATCCTTTGCTCGATGGAAAACCTGCACTTACTTATGATGCGGAGACTTATGAAGTAACCTGGAATATGTCTAAAGAAAACGACCTTTATATACCATCATTAGCGAAAGCACTTATAGAACTTCATTCAATTCCTACGGAAGAAGTACTTCGTAATAATCTAAAAATTTTGACACCTGAACAGGTTAGAAATGAGATTTCTGAAAGATTGATTTTGGTGAAATCTGAATTAGGGATAAATGCCGAATTAGAACTTCGGTACCAAAAATGGCTGGATAATGATGCCTTATGGCCGAATTTTACAAAATTCATTCACGGTGATTTGTATGCAGGTCATACACTTACTCATCATAATGGAGAAGTTTGTGGAATTATTGATTGGTCAACTGCACAAGTCAGCGATATAGCACAAGATTTTTCAGGTCACGTTACTGTTTTCGGTGAAGAAAGTCTGAAAAATTTAATTGCGGCATACGAAAAACAAGGTGGAGAAGTATGGGATAAACTGTTTGAACAAGCAGTTGAACGAGCTGCTGCCGCACCTCTAGCTTATGGATATTTTGCTTTAGAAACACAAGATGAAATTCATCTTAGTTCTGCAAAATTACAGTTAGGTGTTGAGTAG</t>
  </si>
  <si>
    <t>g2356</t>
  </si>
  <si>
    <t>mph(I)_1</t>
  </si>
  <si>
    <t>mphI</t>
  </si>
  <si>
    <t>KX531056</t>
  </si>
  <si>
    <t>ATGACAATAGCAAAACCAAATGATGATTATACACAAGTGATCCAAGAGATGCTGGAGATTGCCGGAAAACACGGGGTGAATTTGATTCCGGAGGGAATAGAGATGAATGAATCCGGCATGGATTTCCTTGTTGGATTCGCAGAGGAGGCAGGGACTGGAGCACGGTGGATTCTGCGGAAACCGAGACGACCGGATGTGCTGGATAGAGCAGATAACGAAGCTAGGGTCCTGAAGCTGATTCAATCCCATCTTTCGGTTGATGTACCGGATTGGCGGATTTACACGCCGGAGCTCATCGCCTATCCGCTGCTTAGCGGGCAGCCTGCCGCTTCCGTCAGCATGGAAGGATATGCATGGAATATGGATCATGAGAATCCGGGCGACGGGTTTATCCGCTCACTGGCTGAAGCGCTGGTTGCCTTGCATGGCGTCGATCATGATGCAGCCCGAGCAGCAGGTCTGCGGGTAAAGAGTCCCCAAGAGGTTCGTGATGAGACGGCGCGAAATATGGAAGACATCAAGAGCCGTCTGGGCGTTTCCGATGCGCTGTGGGAGAGATGGCAAAAATGGCTGGAGGAGGATTCCTATTGGCCGACGCATTCTGCCCTCATCCATGGCGATCTTCATCCCCCGCATATCCTGATTGATGAGCGCGTGCAGGTGACCGGACTTTTGGATTGGACGGAGTCCGAGGTAGCAAGTCCCGCCAAAGACTTCGTGTTATACTACGCTATTTATGGCGAGCATAATCTCCGTGTCCTGTTGGACCGGTATGAACAAGCCGGAGGGAAGGTATGGCCGCGCATGTTCGATCATATTGTCGAACAGCATGCCGCGTATCCCGTGCTGATCGCCCAGTTCGCTCTCCTGACAGGCCAGGAAGAGTATATGACGATGGCGCGGAATGCTCTGGGTTTGACGGAGTAA</t>
  </si>
  <si>
    <t>g2357</t>
  </si>
  <si>
    <t>mph(J)_1</t>
  </si>
  <si>
    <t>mphJ</t>
  </si>
  <si>
    <t>KY753883</t>
  </si>
  <si>
    <t>ATGTCAAAAAACAATGTAGAGCACATGCTTGCACTCGCGAAAAATAACGGAATCCTGGTAGACCCCACTACCGTGAAAGTGAATGAATCCGGCTTGGATTTTCTTGCGATTTTTGCAAGTACGATAGATGGTATTCCATGGGTATTACGGCAACCGCGCCGGGACGATGTTGTGGAGACAGCGCGTTATGAGAAAAGGGTGCTAGATCTCGTTGCAAAACATCTGCGTGTCGAAGTACCGGATTGGCAGGTTCACACCTCTGAATTCATCGCTTATCCGATCCTGGGTGGCACACCGATGGCGACGATCAATATGGAAACCAAAAATTATGACTGGTATTTGAATCCCGAATCCCTACCCGAACTGTGCATCCAAACGTGGGCGGAAGCATTGGTGGAATTACACGGTATTCATCATGATCTCGCTCGAGATGCTGGTATCCGCGTCAAGCAGCCTAGCTATGCACGAGCAAGCCTTCGAGAAAAGATGAATGAAATCAAACGCGTCTTTGGCGTTTCTGGGGCGCTATGGGATCGATGGCAAAAATGGCTTGCAGATGAAACATTCTGGCCTGCTCACTCTGCACTTGTGCATGGTGACCTCCATCCGGGGCATATCCTGGTTGCTGAAAACGGCAAGGTAACAGGACTCCTGGATTGGACGGAGGCAGAAGTCTCTGACCCTGCTATTGATTTCACGGTCGTATACCTGTTGTTCGGAGATACTGGCTTGGCCGATTTCATCCAACGGTATGAGAAAGCAGGAGGCCGTGTATGGTCGCGTATGCATGAGCATATCGTCGAAATGACGGCTGCGTATCCCGTCACTCTTGCTACCTTCGCATTGAAATCAGGGCTGGAAGAGTTCAAGATCATGGCACGACAAGCTCTGGGTGTCGACGAGAACGGCAAAGAGATCACTTCCTAG</t>
  </si>
  <si>
    <t>g2358</t>
  </si>
  <si>
    <t>mph(K)_1</t>
  </si>
  <si>
    <t>mphK</t>
  </si>
  <si>
    <t>NC_000964</t>
  </si>
  <si>
    <t>ATGACAAACCTTAACGAAAAACAGCTTATCACTGAGATTGTCGGGCTTGCACGCAGCCAAGGTTTGACGGTTCATTCTGAGAACGCGCAATTGAATGAAACCGGAATGGACTTTCAAGTTGTATTTGCCAAGGACGACACAGGTATGCCATGGGTGCTGCGAAAACCGCGGCGAAGTGATGTTGTGGAAAGAGCATCTGCAGAAGGCATAACGCTTGCCTTTCTCCGCGCGAATCTGACTGCTGATGTGCCGGATTGGAGAATTCATACACCGGAATTGATCGCTTACCCCATGTTAAAAGGAACGCCGGCTGCTGGAATTGACTTGGAACAAAAGCAATATGTATGGAATATGGATCATCAGCCGCCGTCAGACGACTTTGTCCGCACACTTGCCGACATACTGGCTGAATTACATGGCACGGATCAAATATCTGCTGGGCAATCCGGAATAGAAGTGATAAGGCCAGAAGATTTCAGGCAAATGACAGCAGACTCTATGGTTGATGTGAAGAATAAGCTTGGCGTATCTACGACGCTTTGGGAAAGATGGCAAAAGTGGGTAGATGATGATGCATACTGGCCGGGTTTCTCTTCTTTGATACACGGCGATCTCCACCCGCCGCATATCCTTATCGATCAAAATGGACGTGTCACAGGACTTCTGGATTGGACAGAAGCGAAGGTTGCTGACCCAGCCAAGGATTTTGTTCTTTATCAAACCATTTTCGGAGAAAAAGAAACTGCCCGTTTGCTTGAATACTATGATCAAGCAGGCGGCCGAATATGGGCAAAAATGCAGGAACACATCTCAGAGATGCAGGCGGCGTATCCGGTGGAAATCGCCAAGCTAGCTCTGCAAACACAGCAGGAGGAACACATCAATATGGCGCTGGAAGCACTTGGTGTAACATCGGATTAA</t>
  </si>
  <si>
    <t>g2359</t>
  </si>
  <si>
    <t>mph(N)_1</t>
  </si>
  <si>
    <t>mphN</t>
  </si>
  <si>
    <t>KF648874</t>
  </si>
  <si>
    <t>ATGAGTAAAAATATGAAACAAGTTATAGAAATAGCTAAAAAACATAATCTTATTCTAAAGGAAGAAACAATGCAGTTTAATGAATCCGGACTTGATTTTCAAGTTGTATATGCTCTAGATGAAAGTGGAGTAGATTGGGTTCTTAGATTGCCTAGGCGTGAAGATGTTATGCCTAGAACAAAGGTAGAAAAACAAGCATTAGATTTGGTTAATCAGTATGTTAAATATTTCCAGGCGCCAAACTGGATTATATACACAGATGAGCTAATAGCATACAAGAAGTTAGATGGTGTGCCAGCAGGAACCATTGATCATAATATCGGAAATTATGTTTGGGAGATAGATATTAACAACGTTCCACCATCATTTCACATGTCTCTTGGAAGAGTGTTAGCAGAGCTTCATAGCATACCTAGTGATAAAGCTGCAGAATTTGGACTAATAGTGCAAACCCCTGAAGAAGCGAGAAAATCAATGAAGCAACGTATGAATGATATAAAAACAAAATTCGGTGTAGGTGAGAAATTATGGAATAGATGGCAGTCGTGGGTTAATGATGATGAAATGTGGCCAAAGAAAACTGGACTGATTCATGGAGATGTTCATGCCGGACATACCATGATTGATGAAGAGGCTAATGTGACTGGATTGATCGACTGGACTGAAGCTAAGGTAACAGATATTTCAAATGACTTTGTTTTCAACTACAAGGCTTTTGGAGAAGAAGGATTAGAAGATCTGATAATTGCTTATAAAGAAGCTGGGGGTTATTACTGGCCTAAAATGAAAGAGCATATTATTGAACTGGTCGCTGCATATCCGGTTTCAATTGCTGAGTTTGCAATAGTATCTGGTGTTGAAGAATATGTTCAAATGGCGAAAAAGGCATTGGAAATAGACGATGTTTAA</t>
  </si>
  <si>
    <t>g2360</t>
  </si>
  <si>
    <t>tlr</t>
  </si>
  <si>
    <t>tlr(C)_1</t>
  </si>
  <si>
    <t>tlrC</t>
  </si>
  <si>
    <t>M57437</t>
  </si>
  <si>
    <t>ATGCGTACATCACCTTCCTCCCAGCTTTCCCTGCACGGTGTCACCAAGCGCTACGACGACCGTGTCGTGCTCAGTCAGGTCTCCCTCGCCATCTCCCCGGGGGAGAAGGCCGGCATCATCGGCGACAACGGGGCCGGGAAGTCCACCCTGCTCCGTCTGCTCGCCGGTGAGGAACGGCCCGACGCGGGGGAGGTGACCGTGATCGCGCCCGGCGGTGTCGGCTACCTCCCGCAGACCCTCGGCCTGCCGCCGCGGGCCACGGTGCAGGACGCCATCGATCTGGCCATGACCGAGCTGCGCGTCCTGGAGGCCGAACTGCGCCGTACCGAGGCCGCGTTGGCCGAGGCCGCCACGGACGAGGCCCTGCAGGACGCCCTCACCGCGTACGCCCGTCTGACCGAGCAGTACGAGGTCCGTGACGGCTACGGCGCCGATGCCCGCGTGGACGCCGCGCTGCACGGTCTCGGGCTGCCCGGACTGCCACGTGACCGGCGGCTGGGCACCCTCTCCGGTGGAGAGCGATCGCGGCTGGCGCTGGCGGCCACCCTGGCGTCCCAGCCGGAACTGCTGCTGCTCGACGAGCCGACCAACGACCTGGACGACCGGGCCGTCCACTGGCTGGAGGAACATCTGAGCGGCCACCGCGGCACCGTCGTCACGGTGACCCACGACCGGGTGTTCCTGGACCGGCTCACCGCCACGGTCCTGGAGGTCGACGGCCGCGGCGTCTCCCGCCACGGCGACGGCTACGCGGGGTATCTCGCCGCCAAGGCCGCCGAGCGCCGCCGGCGGCAGCAGCAGTACGACGAGTGGCGCGCCGAACTCGACCGCAACCGCCGGCTGGCCGAGGCCAACGTCGCCCGGCTGGACGGCATCCCGCGCAAGATGGGGAAGGCCGCCTTCGGGCACGGCGCGTTCCGCGCGCGCGGGCGCGACCACGGCGCGATGAGCCGGGTCCGCAACGCCAAGGAGCGGGTCGAGCGGCTCACCGCGAATCCGGTGGCGCCACCGGCGGACCGGCTCTCCCTCACCGCGCGCATCGCCACGGCGGACGGCCCGGGGGAGGCGCCGGCCGCGGAACTCGACGGCGTGGTCGTCGGCAGCCGGCTGCGCGTGCCGAAGCTGCGCCTGGGCGCGGCCGAACGGCTGCTGATCACCGGCCCCAATGGCGCGGGCAAGAGCACCCTGCTGTCCGTGCTGGCCGGGGAACTGAGCCCGGACGCGGGCGCGGTGAGCGTCCCCGGGCGCGTGGGGCATCTGCGCCAGGAGGAGACGCCCTGGCCCGCGAAGCTGACCGTGCTGGAGGCCTTCGCCCACAACCGGCCCGGCGACCGGGACGAACAGGCCGACCGGCGGCTGTCCCTCGGCCTGTTCGAGCCGGAGGCGCTGCGGCTGCGGGTCGGGGAGCTGTCGTACGGTCAGCGCCGCCGCATCGAACTGGCCCGGCTGGTCAGCGAGCCGGTGGGTCTGCTCCTGCTGGACGAGCCCACCAACCACCTCTCACCGGCGCTGGTGGAGGAGTTGGAGGAGGCGCTGACGGGCTACGGGGGCGCGCTGGTGCTGGTCACCCACGACCGGCGGATGCGAAGCCGGTTCACCGGCTCGCATCTGGAGCTGCGCGAGGGCGTCGTCTCCGGCGCACGCTGA</t>
  </si>
  <si>
    <t>g2361</t>
  </si>
  <si>
    <t>lnu(E)_1</t>
  </si>
  <si>
    <t>lnuE</t>
  </si>
  <si>
    <t>KF287643</t>
  </si>
  <si>
    <t>TTGGGAAAAAATAATGTCACAGAAAAACATCTATTTTATATTTTAGATTTACTTAAAGACCTCCAAATAACTTATTGGTTAGACGGTGGATGGGGAGTAGATGTACTCACTGGAAAGCAACAGAGAGAACACAGAGACATAGATATCGATTTTGATTCACAACATACAGACAAATTAGTTAAAAAATTAAAAGAGATTGGATACATCACAGTTGTAGATTGGATGCCTTCCAGAATGGAATTAAAACACGAAGAATACGGATATTTAGATATACATCCCTTAGATTTAAAAAAAGATGGCACAGCAACTCAAGCCGATCCAAAAGGCGGTTTTTATCTATTCGAAAAAGATTGGTTCACAACTACAAATTACAAAAATCGAAAAATACCATGCATTTCAAAAGAAGCACAACTACTTTTTCACTCTGGATATGAATTAACAGAAAAAGACCAATTTGATATTAAAAATTTAAACTCAATAAATCAAGTTAAGAAAGAAGGTCATTTTTCAAATGACTTCTAA</t>
  </si>
  <si>
    <t>g2362</t>
  </si>
  <si>
    <t>lnu(G)_1</t>
  </si>
  <si>
    <t>lnuG</t>
  </si>
  <si>
    <t>KX470419</t>
  </si>
  <si>
    <t>TTGTTAAAACAAAAGGAACTAATGGCAAGGGTTAAGGAACTTGTCCAGTCAGATGAACGAATATCTGCTTGTATGATGTATGGCTCTTTTACAAAAGGAGAGGGAGATCAATACTCTGATATAGAATATTACGTTTTTCTAAAAGATGATACAATTTCCACCTTTGATTCAGCAAAATGGCTAAATGAAGTCGCTTCCTACACTTTACTCTATCAAAATGAGTACGGTACGGAAGTAGTAATTTTTGAAAATCTAATACGTGGTGAATTTCATTTCCTTTCCGAAAACGAAATGAATATTATTCCTTCATTCAAAGAATCAGGCTACATTCCTGACACAAAAGCAATGTTTATTTATGATGAAACAGGACAACTAGAATTGTATTTATCAGAGTTGGAAGGTCCGGGACCAAATAGACTTACAGAAGAAAACGTAAATTTTTTATTGAATAATTTTTCCAACCTATGGTTAATGGGGATTAATGTTCTTAAAAGAGGGGAAAATGCACGTTCACTGGAACTTTTATCTCAATTACAAAAAAATATACTACAACTCATTCGAATTGCGGAAGAAAATGCCGATAATTGGTTTAATATGACAAAGAATCTTGAAAAAGAAATTAGTCCTGAAAACTATGAAAAGTTTAAAAAGACTACTGCCCGATTAAATGAATTAGAACTATATGAAGCCTATAAGAACTCTTTGCTTCTCGTTATGGAACTTCGAAATCTCGTTGAAAAACAGTATCAATTAACCATTAGCGATGATTTTTTAGGCAAACTGTTTAATTATATGAACGAATAA</t>
  </si>
  <si>
    <t>g2363</t>
  </si>
  <si>
    <t>lnu(P)_1</t>
  </si>
  <si>
    <t>lnuP</t>
  </si>
  <si>
    <t>FJ589781</t>
  </si>
  <si>
    <t>GTGATTGGAATAAATGATGCTTGTGAAATATTGAGTTGGGCATATAATAATAATATAGAAATATGGTTAGATGGTGGTTGGGGTGTAGATGCTTTACTTGGAAAAGAAACACGTCAGCATAATGACATTGATTTATTTGTAGAAGAAAAAAACTATAATAAATTTATTGAAATAATTAAAAATAAAGGATTTAATGAAATTGTAGTGGAGTATACAAGTGAAGTGCATACTATTTGGTCTGATAATAAATTACGAATTATTGATTTACACATGTTTAAAGATAACTGTGATGGAACCATATGTTATGAAGGCGAAGTTTTTCAAAAAAATATATTCGATGGTGTTGGAAAAATAGGAAATATTATGGTTTCTTGTATAAATGCTAAAAATCAAGTCTTATTTCACTTAGGGTATGAATTTGGAGAAAGTGATATTCATGATGTAAAATTATTATGTAAAGAATTTAACATTCCGATACCTAAAGAATATGAAAATTTTTAA</t>
  </si>
  <si>
    <t>g2364</t>
  </si>
  <si>
    <t>lsa(A)_3</t>
  </si>
  <si>
    <t>AY737526</t>
  </si>
  <si>
    <t>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GAATTAGAACGAGAATTAACGCTTTTAAACGTTGATCCTGAAGTTTTATGGCGGCCCTTTTCTTCTTTATCAGGCGGCGAAAAGACGAAAGTTTTATTAGGTCTTCTTTTTATTGAAGAAAAGGCCTTTCCTTTAATTGACGAGCCAACAAATCATTTAGATCTAGCTGGCAGACAACAAGTGGCTGAATATTTGAAGAAAAAGAAACACGGGTTTATTTTAGTCAGCCACGATCGGGCATTTGTTGATGAAGTGGTTGATCATATTTTGGCGATTGAAAAAAGTCAATTGACGCTGTATCAAGGGAATTTTTCTATTTATGAAGAGCAAAAAAAATTAAGAGATGCTTTTGAACTAGCAGAAAATGAAAAAATCAAAAAAGAAGTCAATCGCTTGAAAGAAACCGCTCGTAAAAAAGCGGAATGGTCGATGAACCGTGAAGGTGATAAGTACGGCAATGCTAAAGAAAAAGGAAGCGGGGCGATTTTTGATACAGGAGCCATTGGTGCCCGGGCAACGCGCGTAATGAAGCGCTCGAAACACATTCAACAACGTGCCGAAACACAATTAGCAGAAAAAGAAAAACTATTAAAAGATCTTGAGTATATTGATCCTTTGTCAATGGATTATCAGCCAACGCATCACAAAACATTATTGACGGTGGAAGAGCTTCGTCTAGGCTACGAGAAAAATTGGCTGTTTGCGCCAATTTCTTTTTCAATAAACGCGGGAGAAATTGTTGGAATAACAGGAAAAAATGGCTCAGGAAAATCGAGCTTGATTCAGTATTTGTTGGGGGATTTTTCTGGAGATTCAGAAGGCGAAGCCACTT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AGCCTGCAATGCTAGTGATTGAGCATGATGCACATTTCATGAAGAAAATAACAGATAAAAAAATTGTCTTGAAATCATAA</t>
  </si>
  <si>
    <t>g2365</t>
  </si>
  <si>
    <t>lsa(E)_1</t>
  </si>
  <si>
    <t>lsaE</t>
  </si>
  <si>
    <t>JX560992</t>
  </si>
  <si>
    <t>ATGTCCTTAATAAATGTTTCAAATCTAACTTTTTCATATGAAGGAAGTTATGACAATATTTTTGAAAATGTAAGTTTTCAGATAGATACAGATTGGAAACTCGGTTTTATTGGAAGAAACGGACGCGGTAAAACTACTTTCTTAAATTTACTGCTTGGCAAATATGCGTATTCCGGCAATATAAGTTCTACAGTTAAGTTTGAGTATTTTCCTTATGATGTGGAAGATAAGAGTCTATATACAATTGAAGTAATGAAGAGTATTTGTACGGAATGTATGGATTGGGAGATTTTTCGTGAAATATCATTGCTTGATGTTCAAGAAGATGCTTTATATCGTCCGTTTAATACATTGTCAAATGGTGAGCAAACGAAGGTCCTTCTTGCAGCTTTATTCCTTACAGCGAGTTGTTTCCTGCTTATTGATGAACCTACAAACCATCTTGACATCGATGCACGTAATGTAGTGCAAAACTATTTGAAACGCAAGAAGGGGTTTATTTTGGTATCTCATGATAGAAGCTTACTTGATCAATGTGTTGACCATATACTATCTATCAATAAAACGAATATCGAAATCCAAAAGGGAAATTTTACTTCTTGGTGGGAGAACAAAACGTTACAAGATAATTTTGAACTGGCAGAAAACAAGAAACTCCTTAAAGAAATAGGAAGGTTGTCTTATGCAGCAAAACGTAGTTCAAACTGGTCAAATAAAGTAGAAAAAAGTAAATATGGAACAACAAATTCTGGTTCAAAACTGGATAAGGGTTATGTTGGACATAAGGCTGCAAAAGCGATGAAACGTGCCAAAAATATTGAGTCAAGACATCAGGAAGCCGTTTTACAAAAATCAGAACTGCTCCACAACATTGAACAATATGATGACTTAAAAATTTCACCACTTGAATTTCACAAAGAGTGCTTAATAGAAGCGAATGATTTATCATTGTCTTATGGAGATAAAGAAGTATGCAGTAATCTTAATTTCAGAGTCAATATTGGTGATAGAGTTGCCATTATCGGAAAAAATGGGAGTGGTAAGTCTAGTATCCTAAAATTGATTAATGGAGATGATATTAAATTTACCGGAAATTTTATGCTAGCAAGTGGACTAAAAATTTCTTATATTTCGCAAGATACTTCATATTTAAAAGGTAATCTATCTGAATTTGCCTATAATAATAAGATCGATGAAACTCTATTTAAAACGATTCTTCGTAAACTGGATTTTAATAGAGAGCAGTTTGATAAGAACATGGTGGATTTTAGTGCTGGTCAGAAAAAGAAAGTACTAATTGCTAAAAGCCTTTGTGAAAGTGCACATTTGTATATATGGGATGAGCCATTGAACTATATTGATATTTTTTCACGTATCCAAATTGAAAAAATGATTTTGGAATATTGTCCTACACTATTGTTTGTGGAGCATGATGATGCTTTTTGCAATAACATTTGTACGAAAAATATTAATTTAGGTTTGTAG</t>
  </si>
  <si>
    <t>macrolides-lincosamide-streptogramin-pleuromutilin</t>
  </si>
  <si>
    <t>g2366</t>
  </si>
  <si>
    <t>sal</t>
  </si>
  <si>
    <t>sal(A)_1</t>
  </si>
  <si>
    <t>salA</t>
  </si>
  <si>
    <t xml:space="preserve">KC693025 </t>
  </si>
  <si>
    <t>ATGCTATTTTTATTTGAAGAAAAAGCATTAGAAGTTGAACATAAAGTATTAATACCCGAGTTGACTTTTTCAATAGAGGACCATGAACATTTAGCAATCGTTGGTGTTAATGGTGTTGGAAAATCAACATTATTAAAAGTCATTCATCAAGATCAATCAGTTGATTCAGCGATGATGGAACAAGATTTAACACCTTATTATGATTGGACTGTTATGGATTATATAATTGAATCATATCCTGAAATCGCAAAGATTAGATTGCAACTTAATCATACAGATATGATTAATAAATATATTGAATTAGATGGATACATTATAGAAGGTGAAATCGTAACAGAAGCAAAAAAGCTCGGAATAAAAGAGGAACAACTAGAACAGAAAATTTCTACTTTAAGTGGTGGAGAACAAACAAAAGTATCATTTTTAAAAGTGAAAATGTCTAAAGCATCATTACTATTAATCGATGAACCAACAAACCACATGGATTTAGAAATGAAGGAATGGTTGACGAAAGCTTTTAAACAAGAACAACGTGCTATATTATTTGTATCTCATGACCGAACATTTTTAAATGAAACGCCAGATGCTATATTAGAATTGAGTCTTGATGGGGCTAAGAAGTATATCGGTAAATACGATAAATACAAACAACAAAAAGATATAGAGCATGAAACATTAAAGCTACAGTATGAAAAACAACAAAAAGAACAAGCGGCCATTGAAGAAACGATTAAAAAATATAAAGCATGGTATCAAAAAGCAGAACAAAGTGCTTCTGTGAGAAGCCCATATCAACAAAAACAATTAAGTAAGTTAGCGAAACGGTTTAAATCAAAAGAACAACAATTAAATCGTAAACTTGATCAAGAGCATATCCCAAATCCACATAAAAAAGAGAAAACTTTCTCAATACAACATCATAATTTTAAATCACATTATTTAGTTCAATTTAATCATGTTTCGTTTGCTTATGATAACCGGAAAATATTCGATGATGTATCATTCTATATTAAGCGAAATCAAAATGTTATTGTTGAAGGCAGAAATGGTACAGGTAAATCAACTTTAATCAAATTGATACTCGGTGAACTCGAGCCAACTAAAGGTGATATAACTGTTCATCCAGAATTAGAAATTGGATATTTCTCTCAAGATTTTGAGAATTTAAATATGCATCATACTGTCTTAGATGAAATATTAGAAATTCCTGAAATGAAAGAAGCAGATGCAAGAACCATATTAGCAAGCTTTTATTTTGATAAAGATAGGATAAATGATGTTGTTGAAACACTATCGATGGGTGAAAAATGTAGGTTACAATTTGTAAAATTATATTTTTCAAATCCTCATATTATGATATTAGATGAGCCAACAAACTATTTCGATATTGGCATGCAAGAAAATATCATTCAATTAATACAATCATTTCAAGGTTCGGTCCTTATTGTATCTCATGATAATTATTTTAAATCACAAATTAAAGATCAGACTTGGACTATAAAAAATCATCAAATGACGCATGAAAATGTTCAAGTCAAAGATCCTATTAATACAGAATCTATGAAACATCATTTAAAAGAATTAGAACAATATACAGATGAAAGAAATCGTGAAACAGAGTTCTAG</t>
  </si>
  <si>
    <t>g2367</t>
  </si>
  <si>
    <t>sul4_1</t>
  </si>
  <si>
    <t>sul4</t>
  </si>
  <si>
    <t>MG649393</t>
  </si>
  <si>
    <t>ATGTCAACCACACTAACCAGCTTCAAATGGGGTGAACGCACCTACATCATGGGCATCCTCAACGTCACTCCAGACAGCTTTTCTGGAGATGGCGTTATGGTTGAAGAAGATGTCATCGCCAAAGCGGTAGCCCAGGCCAAACAATTTGTAGCCGACGGCGCAGACATCATCGACATTGGCGGCGAGAGTACCCGCCCTGGCAGCTCACCTATAAGCGCAGAGGAAGAACTGGCGCGGGTGCTGCCGGTGGTGCAGGCCGTACGCCAGGCTGTGGACGTCGTTATTTCCATCGACAGCTACCGCGCTTCCGTGGCCGAAGCGGCCCTGGCGGCAGGCGCCAGCTGGCTCAACGACGTCTGGGGGCTGCGCATGGACCCGGACATGGCCGGCCTGGCAGCACAAGCCGGCTGCCCCATCGTCCTTATGCACAACCGCAGCAAACCAAAGAACATAGCGCAAGAAAAAAAGCTGGGCGGGCGCTTCATCGGGGTAAAATACGACGACCTCATCACCGACGTTAAACGTGAATTACAAGAAAGCATCGACATCGCCTTAAAAGCCGGCGTAAAAGAGTCCCAAATTATCCTGGATCCCGGCATCGGCTTCGGTAAAACCGTCGAGCAAAGTTTGCAACTGCTCGACCAGATTAATCAGTTCAAAACAATGGGATTTCCCATCTTAATAGGTCCGTCGCGCAAATCATTTATTGGCTATACGCTCGATTTGCCGCCAGACCAGCGCATAGAAGGAACGGCGGCCACCGTCGCCATTGGCATTGACCGAGGAGCCGACGTTGTGCGCGTCCATGACGTCAAAGCAATCGTTCGGGTCGCCCGTATGACAGATGCAATCGTGAGACGTTAA</t>
  </si>
  <si>
    <t>sulphonamide</t>
  </si>
  <si>
    <t>Corrected the ResFinder version</t>
  </si>
  <si>
    <t>g2368</t>
  </si>
  <si>
    <t>tet(O/32/O)_1</t>
  </si>
  <si>
    <t>JQ740052</t>
  </si>
  <si>
    <t>ATGAAAATAATTAACTTAGGCATTCTGGCTCACGTTGACGCAGGAAAGACAACATTAACGGAAAGTTTATTGTATACCAGTGGTGCAATTGCAGAACTAGGGAGCGTAGATGAAGGCACAACAAGGACAGATACAATGAATTTGGAGCGTCAAAGGGGAATCACTATCCAGACAGCAGTGACATCTTTTCAGTGGGAGGATGTAAAAGTCAACATTATAGATACGCCAGGCCATATGGATTTTTTAACCGAAGCATACCGTGCTTTATCTGTCCTTGACGGAGCTGTTTTAGTCATTTCGGCAAAAGACGGCGTACAGGCACAGACGCGTATATTATTCCATGCGCTTCAGAAAATGAACATTCCGACAATTATCTTTATAAATAAGATAGACCAAAATGGAATCGACCTACAGCGTGTTTACCAAAGCATTAAAGACAAACTTACCAGTGATATGATTGTCATGCAGGAGGTTTCCCTGTCGCCCCAAATAT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CTGACCATGCCTGTCCGGGAGAAATTGTTATTTTAGCTGATGATACTTTGAAACTGAACGACATTCTGGGAAATGAAAAACTCCTGCCTCACAAAACAT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t>
  </si>
  <si>
    <t>g2369</t>
  </si>
  <si>
    <t>tet(O/W)-1_1</t>
  </si>
  <si>
    <t>AY485126</t>
  </si>
  <si>
    <t>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CAACCCGTTTTGGGCATCTATCGGACTGTCTGTTACACCACTCCCGCTTGGCTCCGGCGTACAATACGAGAGCCGGGTTTCGCTGGGATACTTGAACCAGAGTTTTCAAAACGCTGTCAGGGATGGTATCCGTTACGGGCTGGAGCAGGGCTTGTTCGGCTGGAACGTAACGGACTGTAAGATTTGCTTTGAATACGGGCTTTATTACAGTCCAGTCAGCACGCCGGCGGACTTCCGCTCATTGGCCCCGATTGTATTGGAACAGGCATTGAAGGAATCGGGGACGCAGCTGCTGGAACCTTATCTCTCCTTCACCCTCTATGCGCCCCAGGAATACCTTTCCAGGGCTTATCATGATGCACCGAAATACTGTGCCACCATCGAAACGGCCCAGGTAAAAAAGGATGAAGTTGTCTTTACTGGCGAGATTCCCGCCCGCTGTATACAGGCATACCGTACTGATCTGGCCTTTTACACCAACGGGCAGAGCGTATGCCTTACAGAGCTAAAAGGGTATCAGGCCGCTGTCGGCCAGCCGGTCATCCAGCCCCGCCGTCCAAACAACCGCCTGGACAAGGTGCGCCATATGTTTCAGAAGGTAATGTAA</t>
  </si>
  <si>
    <t>g2370</t>
  </si>
  <si>
    <t>tet(O/W/32/O)_1</t>
  </si>
  <si>
    <t>EF065523</t>
  </si>
  <si>
    <t>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CGGTGATCTCCGCTAAAGATGGCGTGCAGGCCCAGACCCGTATTCTGTTCCAC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T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</si>
  <si>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>g2371</t>
  </si>
  <si>
    <t>tet(O/W/32/O/W/O)_1</t>
  </si>
  <si>
    <t>DQ525023</t>
  </si>
  <si>
    <t>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TGGTGATCTCCGCTAAAGATGGCGTGCAGGCCCAGACCCGTATTCTGTTCCATGCCCTGCGGAAAATGAACATTCCCACCGTTATCTTTATCAACAAGATCGACCAGGCTGGCGTTGATTTGCAGAGCGTGGTTCAGTCTGTTCGGGATAAGCTCTCCGCCGATATTATCATCAAGCAGACGGTGTCA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CAACCCGTTTTGGGCATCCATCGGACTGTCTGTTACACCACTCCCGCTTGGCTCCGGTGTACAATACGAGAGCCGGGTTTCGCTGGGATACTTGAACCAGAGTTTTCAAAACGCTGTCAGGGATGGTATCCGTTACGGGCTG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</si>
  <si>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>g2372</t>
  </si>
  <si>
    <t>tet(O/W/O)-1_1</t>
  </si>
  <si>
    <t>AY196921</t>
  </si>
  <si>
    <t>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AACAAGTTAGCTTAA</t>
  </si>
  <si>
    <t>g2373</t>
  </si>
  <si>
    <t>tet(W/32/O)_1</t>
  </si>
  <si>
    <t>AM710601</t>
  </si>
  <si>
    <t>ATGAAAATAATCAATATTGGAATTCTTGCCCATGTAGACGCTGGAAAGACGACCTTGACGGAGAGCCTGCTATATGCCAGCGGAGCCATTTCAGAACCGGGGAGCGTCGAAAAAGGGACAACGAGGACGGACACCATGTTTTTGGAGCGGCAGCGTGGGATTACCATTCAAGCGGCAGTCACTTCCTTCCAGTGGCACAGATGTAAAGTTAACATTGTGGATACGCCCGGCCAT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</si>
  <si>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>g2374</t>
  </si>
  <si>
    <t>tet(X5)</t>
  </si>
  <si>
    <t>CP040912</t>
  </si>
  <si>
    <t>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t>
  </si>
  <si>
    <t>added 29-07-2020</t>
  </si>
  <si>
    <t>g2375</t>
  </si>
  <si>
    <t>tet(X6)</t>
  </si>
  <si>
    <t>MN507533</t>
  </si>
  <si>
    <t>ATGACTTTACTAAAACATAAAAAAATTACAATAATTGGTGCCGGGCCTGTTGGATTAACAATGGCGAGATTGTTACAGCAAAACGGCGTGGACATTACAGTTTACGAGAGAGACAAAGACCAAGATGCAAGGATTTTTGGTGGGACACTTGATCTGCACAGGGATTCGGGACAGGAAGCAATGAAAAGAGCGGGATTGTTACAAACTTATTATGACTTAGCTTTACCAATGGGTGTAAATATTGTTGATGAAAAGGGCAATATTTTAA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t>
  </si>
  <si>
    <t>g2376</t>
  </si>
  <si>
    <t>dfr</t>
  </si>
  <si>
    <t>dfrA34</t>
  </si>
  <si>
    <t>JYRF01000065</t>
  </si>
  <si>
    <t>ATGATCACAGCATGTGTAGCGATCGATAGCGATGGCGGTTTTGGTGCCCAGGGGACGCTTCCATGGGCAATACCAGAAGAATTTGCTTTTTACCAAGAGCATGTCAGGGGTGGTATCTGTATAATTGGCGGCAGATCGTTTAATGATCTAGTTCACTTATCGCTATCACCAAAGGGTGGTTTGTATAAAAAATGTCTACTCCGGACCACGCCACATATCGTAGTATCATCATCACACGAATTGGTGTACGATCCGTCGATAATGGCACTTATAGAGGCTGACAGGAGACATCTTGATCTGTACTTCGTGAACACCGTGGACGCTGCTGTTAAACTCGCAAAAGGGTTAGGTGGAATGCACGCGAATAAAGATATCCATTTCATTGGCGGTAAACGCATATATGATGCCGGTCTCGATTATTGTGACGAGGTATACACCTCAATATTACCGGCTGTGTATCTTAACTGCGACACATTCTTTCCTGTAGAAAAACTGTCGCGCATGTTTACACCAGAATTATACAAGACGATTCCTAACCAAGTTCATGCGGATATTCCTGTAATTAAATGGACCCGCAAGCGCGCATAA</t>
  </si>
  <si>
    <t>g2377</t>
  </si>
  <si>
    <t>dfrA35</t>
  </si>
  <si>
    <t>CP024557</t>
  </si>
  <si>
    <t>ATGATTTCAATCGTCGTAGCCAAATCCGCCAATCACGTCATCGGGGTAGACAATCAATTACCGTGGCGATTGCCGTCCGATCTGAAGTGGTTTAAAGAAACGACCACTGGTGGGGTAGTTGTTATGGGACGCAAGACATTTGAATCCATCGGTAAGCCATTGCCGGATCGAATCAATGTGATCATTTCTAAACAACCAGTGCCGATCGAATGGGCAAGTAAGGTAGTTTGGGTTAACTCGATCCAGCAAGCGATGGACTATGTTCGCGGTCTGGATGGGATGATCAAAACATTTATTATTGGCGGGAGTGAGATTTATCGCCAATTTATCTCATTGGTCGATCAGGTGTATCTTACCGAAGTAGGTGCCGAAATAGAAGGCGACGCGACGTTTCAGCCGTTAGACGAACATGAATGGACGCTCAAAACTTGGTGGGTGGTTCCAGACCAATCATCCAAAGATCAATTCCGTTACCAACGTAAGCTCTACGTGAGGAAGGTGTTAGATGAATGA</t>
  </si>
  <si>
    <t>g2378</t>
  </si>
  <si>
    <t>dfrA36</t>
  </si>
  <si>
    <t>CP038791</t>
  </si>
  <si>
    <t>TTGCTTTCAAAAAGTGATATATTGCTTCAATTTATATACTTTTATAATACATTCATTTTTCTAATAGCGTTTTTCATGAAAGTAAGTTTGATAGTTGCAATGGATCTTGAAAAGGGCATTGGTAAAAACAACGATTTGATGTGGCATTTACCGGCCGATATGCTTTTTTTTAAAGAAACTACACTGAATCACATTGTGGTTATGGGTAGGAAAAATTTCGAATCAATCCCTGAAAGGTTTCGTCCACTTCCAAATCGGGAAAATGCAATATTAACTCGGAATACAGCTTTTGAAGCACCGAATTGTACTGTTTTTCACAGCATGGAAGGTTGCTTGAAACACTATGAGAACGAAGATAAGAGAACCGTTTTTATCATTGGTGGCGGACAAATATATGAGGAGGCTTTAGAAAAAAACAGGGTTGATGAAATGTTTATAACCTTTGTGGATCATACTTTTGGTGCGGATACATTTTTTCCTTCCATCGATTTTTCGCTTTGGAATGAAGAGGTGCTGCGTGTGCATGAAGCAGATTCTAAAAATGCGTATAATTTTACGGTCAAAAAATTCACTAAGAAGTTATCCTGA</t>
  </si>
  <si>
    <t>g2379</t>
  </si>
  <si>
    <t>tmr</t>
  </si>
  <si>
    <t>tmrB</t>
  </si>
  <si>
    <t>AL009126.3</t>
  </si>
  <si>
    <t>ATGATCATTTGGATAAACGGGGCATTCGGTTCGGGAAAAACACAAACAGCCTTCGAACTGCACAGAAGGCTGAACCCATCTTACGTGTATGATCCCGAGAAAATGGGTTTTGCGCTGCGCTCCATGGTGCCGCAGGAGATCGCAAAGGACGATTTTCAAAGCTATCCTTTATGGCGGGCGTTCAATTACAGTTTGCTAGCTTCTCTGACAGATACATACCGCGGCATCCTTATTGTGCCTATGACGATTGTACACCCTGAATACTTCAATGAGATCATCGGCAGGCTCAGACAGGAAGGCAGGATCGTTCACCACTTTACACTAATGGCTTCAAAGGAAACCTTGTTAAAAAGGCTGCGCACCAGAGCAGAAGGAAAAAACTCATGGGCCGCCAAACAAATTGACCGCTGTGTTGAAGGATTATCATCACCCATTTTTGAGGACCACATTCAAACAGACAACCTGTCGATTCAGGATGTGGCAGAGAACATTGCCGCGAGAGCCGAACTCCCATTAGATCCTGATACAAGAGGCAGCCTCCGAAGGTTCGCCGACAGATTAATGGTAAAGCTGAATCATATCCGCATCAAATAA</t>
  </si>
  <si>
    <t>MIIWINGAFGSGKTQTAFELHRRLNPSYVYDPEKMGFALRSMVPQEIAKDDFQSYPLWRAFNYSLLASLTDTYRGILIVPMTIVHPEYFNEIIGRLRQEGRIVHHFTLMASKETLLKRLRTRAEGKNSWAAKQIDRCVEGLSSPIFEDHIQTDNLSIQDVAENIAARAELPLDPDTRGSLRRFADRLMVKLNHIRIK</t>
  </si>
  <si>
    <t>tunicamycin</t>
  </si>
  <si>
    <t>g2380</t>
  </si>
  <si>
    <t>g2381</t>
  </si>
  <si>
    <t>nucleoside antibiotics</t>
  </si>
  <si>
    <t>removed from database as same as v4 (20200730)</t>
  </si>
  <si>
    <t>tet-31</t>
  </si>
  <si>
    <t>tet-32</t>
  </si>
  <si>
    <t>tet-33</t>
  </si>
  <si>
    <t>tet-34</t>
  </si>
  <si>
    <t>tet-35</t>
  </si>
  <si>
    <t>tet-36</t>
  </si>
  <si>
    <t>tet-37</t>
  </si>
  <si>
    <t>tet-38</t>
  </si>
  <si>
    <t>tet-39</t>
  </si>
  <si>
    <t>tet-40</t>
  </si>
  <si>
    <t>tet-41</t>
  </si>
  <si>
    <t>tet-42</t>
  </si>
  <si>
    <t>tet-43</t>
  </si>
  <si>
    <t>tet-44</t>
  </si>
  <si>
    <t>tet-AB</t>
  </si>
  <si>
    <t>tet-A</t>
  </si>
  <si>
    <t>tet-B</t>
  </si>
  <si>
    <t>tet-C</t>
  </si>
  <si>
    <t>tet-D</t>
  </si>
  <si>
    <t>tet-E</t>
  </si>
  <si>
    <t>tet-G</t>
  </si>
  <si>
    <t>tet-H</t>
  </si>
  <si>
    <t>tet-J</t>
  </si>
  <si>
    <t>tet-K</t>
  </si>
  <si>
    <t>tet-L</t>
  </si>
  <si>
    <t>tet-M</t>
  </si>
  <si>
    <t>tet-O</t>
  </si>
  <si>
    <t>tet-Q</t>
  </si>
  <si>
    <t>tet-S</t>
  </si>
  <si>
    <t>tet-T</t>
  </si>
  <si>
    <t>tet-U</t>
  </si>
  <si>
    <t>tet-V</t>
  </si>
  <si>
    <t>tet-W</t>
  </si>
  <si>
    <t>tet-X</t>
  </si>
  <si>
    <t>tet-Y</t>
  </si>
  <si>
    <t>tet-Z</t>
  </si>
  <si>
    <t>tet-AP</t>
  </si>
  <si>
    <t>tet-BP</t>
  </si>
  <si>
    <t>tet-45</t>
  </si>
  <si>
    <t>tet-30</t>
  </si>
  <si>
    <t>tet-A-v6</t>
  </si>
  <si>
    <t>tet-X2</t>
  </si>
  <si>
    <t>tet-X3</t>
  </si>
  <si>
    <t>tet-X4</t>
  </si>
  <si>
    <t>tet-A-v3</t>
  </si>
  <si>
    <t>tet-A-v4</t>
  </si>
  <si>
    <t>tet-A-v5</t>
  </si>
  <si>
    <t>tet-A-v7</t>
  </si>
  <si>
    <t>tet-A-v8</t>
  </si>
  <si>
    <t>tet-A-v9</t>
  </si>
  <si>
    <t>tet-A-v10</t>
  </si>
  <si>
    <t>tet-A-v12</t>
  </si>
  <si>
    <t>tet-A-v13</t>
  </si>
  <si>
    <t>tet-A46</t>
  </si>
  <si>
    <t>tet-A60</t>
  </si>
  <si>
    <t>tet-O-32-O</t>
  </si>
  <si>
    <t>tet-O-W-1</t>
  </si>
  <si>
    <t>tet-O-W-32-O</t>
  </si>
  <si>
    <t>tet-O-W-32-O-W-O</t>
  </si>
  <si>
    <t>tet-O-W-O-1</t>
  </si>
  <si>
    <t>tet-W-32-O</t>
  </si>
  <si>
    <t>tet-X5</t>
  </si>
  <si>
    <t>tet-X6</t>
  </si>
  <si>
    <t>added 02-07-2020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</si>
</sst>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575757"/>
      <name val="Arial"/>
      <family val="2"/>
    </font>
    <font>
      <sz val="9"/>
      <color theme="1"/>
      <name val="Calibri"/>
      <family val="2"/>
    </font>
    <font>
      <sz val="9"/>
      <color rgb="FF000000"/>
      <name val="Arial"/>
      <family val="2"/>
    </font>
    <font>
      <sz val="9"/>
      <color rgb="FF444444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.3"/>
      <color theme="1"/>
      <name val="Courier New"/>
      <family val="3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9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ourier New"/>
      <family val="3"/>
    </font>
    <font>
      <sz val="10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1" fillId="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10" borderId="7" applyNumberFormat="0" applyAlignment="0" applyProtection="0"/>
    <xf numFmtId="0" fontId="23" fillId="0" borderId="0" applyNumberFormat="0" applyFill="0" applyBorder="0" applyAlignment="0" applyProtection="0"/>
    <xf numFmtId="0" fontId="12" fillId="11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6" fillId="35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1" fillId="2" borderId="0" xfId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9" fillId="4" borderId="0" xfId="0" applyFont="1" applyFill="1"/>
    <xf numFmtId="0" fontId="9" fillId="5" borderId="0" xfId="0" applyFont="1" applyFill="1"/>
    <xf numFmtId="0" fontId="2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11" fillId="6" borderId="0" xfId="2"/>
    <xf numFmtId="0" fontId="27" fillId="0" borderId="0" xfId="0" applyFont="1" applyAlignment="1">
      <alignment horizontal="left" vertical="center" indent="1"/>
    </xf>
    <xf numFmtId="0" fontId="27" fillId="0" borderId="0" xfId="0" applyFont="1"/>
    <xf numFmtId="0" fontId="0" fillId="0" borderId="0" xfId="0" applyAlignment="1"/>
    <xf numFmtId="0" fontId="0" fillId="0" borderId="0" xfId="0"/>
    <xf numFmtId="0" fontId="0" fillId="36" borderId="0" xfId="0" applyFill="1"/>
    <xf numFmtId="0" fontId="3" fillId="4" borderId="0" xfId="0" applyFont="1" applyFill="1"/>
    <xf numFmtId="0" fontId="25" fillId="0" borderId="0" xfId="0" applyFont="1"/>
    <xf numFmtId="0" fontId="28" fillId="37" borderId="0" xfId="2" applyFont="1" applyFill="1"/>
    <xf numFmtId="0" fontId="3" fillId="3" borderId="0" xfId="0" applyFont="1" applyFill="1"/>
    <xf numFmtId="0" fontId="0" fillId="5" borderId="0" xfId="0" applyFill="1"/>
    <xf numFmtId="0" fontId="0" fillId="38" borderId="0" xfId="0" applyFill="1"/>
    <xf numFmtId="0" fontId="3" fillId="38" borderId="0" xfId="0" applyFont="1" applyFill="1"/>
    <xf numFmtId="0" fontId="0" fillId="39" borderId="0" xfId="0" applyFill="1"/>
    <xf numFmtId="0" fontId="0" fillId="0" borderId="0" xfId="0" applyFill="1"/>
    <xf numFmtId="0" fontId="23" fillId="0" borderId="0" xfId="0" applyFont="1"/>
    <xf numFmtId="0" fontId="29" fillId="0" borderId="0" xfId="0" applyFont="1" applyFill="1"/>
    <xf numFmtId="0" fontId="23" fillId="2" borderId="0" xfId="1" applyFont="1"/>
    <xf numFmtId="0" fontId="30" fillId="0" borderId="0" xfId="0" applyFont="1" applyFill="1" applyAlignment="1">
      <alignment horizontal="left" vertical="center" wrapText="1"/>
    </xf>
    <xf numFmtId="0" fontId="0" fillId="40" borderId="0" xfId="0" applyFill="1"/>
    <xf numFmtId="0" fontId="18" fillId="8" borderId="4" xfId="9"/>
    <xf numFmtId="0" fontId="12" fillId="17" borderId="0" xfId="23"/>
    <xf numFmtId="0" fontId="3" fillId="0" borderId="0" xfId="0" applyFont="1" applyFill="1" applyBorder="1" applyAlignment="1">
      <alignment horizontal="left" vertical="top"/>
    </xf>
    <xf numFmtId="0" fontId="0" fillId="4" borderId="0" xfId="0" applyFill="1"/>
    <xf numFmtId="0" fontId="0" fillId="4" borderId="0" xfId="0" applyFill="1" applyAlignment="1"/>
    <xf numFmtId="0" fontId="9" fillId="5" borderId="0" xfId="0" applyFont="1" applyFill="1" applyBorder="1"/>
    <xf numFmtId="0" fontId="18" fillId="8" borderId="4" xfId="9" applyBorder="1"/>
    <xf numFmtId="0" fontId="0" fillId="37" borderId="0" xfId="0" applyFill="1"/>
    <xf numFmtId="0" fontId="3" fillId="41" borderId="0" xfId="0" applyFont="1" applyFill="1"/>
    <xf numFmtId="0" fontId="0" fillId="41" borderId="0" xfId="0" applyFill="1"/>
    <xf numFmtId="0" fontId="32" fillId="0" borderId="0" xfId="0" applyFont="1"/>
    <xf numFmtId="0" fontId="33" fillId="0" borderId="0" xfId="0" applyFont="1" applyFill="1"/>
    <xf numFmtId="0" fontId="0" fillId="3" borderId="0" xfId="0" applyFill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1" fillId="3" borderId="0" xfId="1" applyFill="1"/>
    <xf numFmtId="0" fontId="28" fillId="41" borderId="0" xfId="1" applyFont="1" applyFill="1"/>
    <xf numFmtId="0" fontId="28" fillId="42" borderId="0" xfId="1" applyFont="1" applyFill="1"/>
    <xf numFmtId="0" fontId="28" fillId="43" borderId="0" xfId="1" applyFont="1" applyFill="1"/>
    <xf numFmtId="0" fontId="0" fillId="0" borderId="0" xfId="0" applyFill="1" applyAlignment="1"/>
    <xf numFmtId="0" fontId="28" fillId="0" borderId="0" xfId="0" applyFont="1"/>
    <xf numFmtId="0" fontId="33" fillId="0" borderId="0" xfId="0" applyFont="1"/>
    <xf numFmtId="0" fontId="3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2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U2192"/>
  <sheetViews>
    <sheetView tabSelected="1" zoomScale="85" zoomScaleNormal="85" workbookViewId="0">
      <pane xSplit="4" ySplit="1" topLeftCell="E2109" activePane="bottomRight" state="frozen"/>
      <selection pane="topRight" activeCell="E1" sqref="E1"/>
      <selection pane="bottomLeft" activeCell="A2" sqref="A2"/>
      <selection pane="bottomRight" activeCell="L2146" sqref="L2146"/>
    </sheetView>
  </sheetViews>
  <sheetFormatPr defaultRowHeight="15" x14ac:dyDescent="0.25"/>
  <cols>
    <col min="4" max="4" width="22.28515625" bestFit="1" customWidth="1"/>
    <col min="5" max="5" width="31.7109375" bestFit="1" customWidth="1"/>
    <col min="6" max="6" width="11.140625" customWidth="1"/>
    <col min="7" max="7" width="50.42578125" customWidth="1"/>
    <col min="11" max="11" width="26.5703125" bestFit="1" customWidth="1"/>
    <col min="12" max="12" width="36.140625" customWidth="1"/>
    <col min="13" max="13" width="34.42578125" customWidth="1"/>
    <col min="16" max="16" width="51.140625" customWidth="1"/>
  </cols>
  <sheetData>
    <row r="1" spans="1:20" s="18" customFormat="1" ht="36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M1" s="18" t="s">
        <v>10752</v>
      </c>
      <c r="P1" s="18" t="s">
        <v>10483</v>
      </c>
      <c r="Q1" s="18" t="s">
        <v>10959</v>
      </c>
      <c r="R1" s="18" t="s">
        <v>10960</v>
      </c>
      <c r="S1" s="18" t="s">
        <v>10961</v>
      </c>
    </row>
    <row r="2" spans="1:20" x14ac:dyDescent="0.25">
      <c r="A2">
        <v>1569</v>
      </c>
      <c r="B2" s="2" t="s">
        <v>9290</v>
      </c>
      <c r="C2" s="3" t="s">
        <v>3735</v>
      </c>
      <c r="D2" s="3" t="s">
        <v>3805</v>
      </c>
      <c r="E2" s="3" t="s">
        <v>3806</v>
      </c>
      <c r="F2" s="3" t="s">
        <v>3807</v>
      </c>
      <c r="G2" s="3" t="s">
        <v>3808</v>
      </c>
      <c r="H2" s="3"/>
      <c r="I2" s="3" t="s">
        <v>3740</v>
      </c>
      <c r="J2" s="3"/>
      <c r="K2" s="3" t="s">
        <v>9291</v>
      </c>
      <c r="L2" s="5" t="s">
        <v>15</v>
      </c>
      <c r="M2" s="2" t="str">
        <f>"&gt;"&amp;K2&amp;IF(J2="yes","_Chr","")&amp;"%"&amp;G2</f>
        <v>&gt;amino-g0001_aac2-Ia%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v>
      </c>
      <c r="O2">
        <f t="shared" ref="O2:O64" si="0">LEN(G2)</f>
        <v>537</v>
      </c>
      <c r="Q2" s="26">
        <f t="shared" ref="Q2:Q64" si="1">IF(OR(LEFT(G2,3)="ATG",LEFT(G2,3)="GTG",LEFT(G2,3)="TTG"),1,"bad")</f>
        <v>1</v>
      </c>
      <c r="R2" s="26">
        <f>IF(OR(RIGHT(G2,3)="TAG",RIGHT(G2,3)="TAA",RIGHT(G2,3)="TGA"),1,"bad")</f>
        <v>1</v>
      </c>
      <c r="S2" s="26">
        <f>IF(MID(G2,10,3)="ATG",1,2)</f>
        <v>2</v>
      </c>
    </row>
    <row r="3" spans="1:20" x14ac:dyDescent="0.25">
      <c r="A3" s="3">
        <v>1570</v>
      </c>
      <c r="B3" s="2" t="s">
        <v>10275</v>
      </c>
      <c r="C3" s="3" t="s">
        <v>3735</v>
      </c>
      <c r="D3" s="3" t="s">
        <v>5515</v>
      </c>
      <c r="E3" s="3" t="s">
        <v>5516</v>
      </c>
      <c r="F3" s="3" t="s">
        <v>5517</v>
      </c>
      <c r="G3" s="3" t="s">
        <v>5518</v>
      </c>
      <c r="H3" s="3"/>
      <c r="I3" s="3" t="s">
        <v>3740</v>
      </c>
      <c r="J3" s="3"/>
      <c r="K3" s="3" t="s">
        <v>5519</v>
      </c>
      <c r="L3" s="13" t="s">
        <v>5493</v>
      </c>
      <c r="M3" s="2" t="str">
        <f t="shared" ref="M3:M65" si="2">"&gt;"&amp;K3&amp;IF(J3="yes","_Chr","")&amp;"%"&amp;G3</f>
        <v>&gt;amino-g0002_aac2-Ib%ATGCAGTTCAAAATTATCGCAGCCCAAGATCTAGATAGAAATCAACGTCATCAGATTGCTGATTTATGTTTTTCTGCTTTTGATGAAGATCCTTGGAGTCAATATGCTTTTATGCAAAAAGCTATTCATGTCGTAGGTATATTAAACAATCAAATTGTCTCACATGCCTTATGGACGGATAGAGTTTTTACCATAAATGGTAGTTCCGATGTGAAAACTGCTTATGTAGAGTATGTGACCACTGATTACACGATGAGAGGTAAGGGGATTGCATCACAATTATTAAAATATTTAGTAGAGACATTAACTCATCTGGAATATGAGCTTGCTGCATTACAACCAGAAGATGAAGCATTTTATGAAAAATTAGGATGGACTGTTTGGAAAGGAAATTTATCTATCAAACAAGACACTTGTAGTTATCTAACGGATGAGTATGAAATTATGCTATATCCTTTAAATATTCAGATGAAAGACCGGCTATCAAATAGTTCAGAAGAGGACACTATTTGTGCAGATTGGCGAGAAGGTGAACTTTGGTAG</v>
      </c>
      <c r="O3" s="26">
        <f t="shared" si="0"/>
        <v>543</v>
      </c>
      <c r="P3" s="26"/>
      <c r="Q3" s="26">
        <f t="shared" si="1"/>
        <v>1</v>
      </c>
      <c r="R3" s="26">
        <f t="shared" ref="R3:R64" si="3">IF(OR(RIGHT(G3,3)="TAG",RIGHT(G3,3)="TAA",RIGHT(G3,3)="TGA"),1,"bad")</f>
        <v>1</v>
      </c>
      <c r="S3" s="26">
        <f t="shared" ref="S3:S65" si="4">IF(MID(G3,10,3)="ATG",1,2)</f>
        <v>2</v>
      </c>
      <c r="T3" s="26"/>
    </row>
    <row r="4" spans="1:20" x14ac:dyDescent="0.25">
      <c r="A4" s="3">
        <v>1571</v>
      </c>
      <c r="B4" s="2" t="s">
        <v>10276</v>
      </c>
      <c r="C4" s="3" t="s">
        <v>3735</v>
      </c>
      <c r="D4" s="3" t="s">
        <v>5520</v>
      </c>
      <c r="E4" s="3" t="s">
        <v>5521</v>
      </c>
      <c r="F4" s="3" t="s">
        <v>5522</v>
      </c>
      <c r="G4" s="3" t="s">
        <v>5523</v>
      </c>
      <c r="H4" s="3"/>
      <c r="I4" s="3" t="s">
        <v>3740</v>
      </c>
      <c r="J4" s="3"/>
      <c r="K4" s="3" t="s">
        <v>5524</v>
      </c>
      <c r="L4" s="13" t="s">
        <v>5493</v>
      </c>
      <c r="M4" s="2" t="str">
        <f t="shared" si="2"/>
        <v>&gt;amino-g0003_aac2-Ic%GTGCACACCCAGGTACACACGGCCCGCCTGGTCCACACCGCCGATCTTGACAGCGAGACCCGCCAGGACATCCGTCAGATGGTCACCGGCGCGTTTGCCGGTGACTTCACCGAGACCGACTGGGAGCACACGCTGGGTGGGATGCACGCCCTGATCTGGCATCACGGGGCGATCATCGCGCATGCCGCGGTGATCCAGCGGCGACTGATCTACCGCGGCAACGCGCTGCGCTGCGGGTACGTCGAAGGCGTTGCGGTGCGGGCGGACTGGCGGGGCCAACGCCTGGTGAGCGCGCTGTTGGACGCCGTCGAGCAGGTGATGCGCGGCGCTTACCAGCTCGGAGCGCTCAGTTCCTCGGCGCGGGCCCGCAGACTGTACGCCTCACGCGGCTGGCTGCCCTGGCACGGCCCGACATCGGTACTGGCACCAACCGGTCCAGTCCGTACACCCGATGACGACGGAACGGTGTTCGTCCTGCCCATCGACATCAGCCTGGACACCTCGGCGGAGCTGATGTGCGATTGGCGCGCGGGCGACGTCTGGTAA</v>
      </c>
      <c r="O4" s="26">
        <f t="shared" si="0"/>
        <v>546</v>
      </c>
      <c r="P4" s="26"/>
      <c r="Q4" s="26">
        <f t="shared" si="1"/>
        <v>1</v>
      </c>
      <c r="R4" s="26">
        <f t="shared" si="3"/>
        <v>1</v>
      </c>
      <c r="S4" s="26">
        <f t="shared" si="4"/>
        <v>2</v>
      </c>
      <c r="T4" s="26"/>
    </row>
    <row r="5" spans="1:20" x14ac:dyDescent="0.25">
      <c r="A5">
        <v>1558</v>
      </c>
      <c r="B5" s="2" t="s">
        <v>9270</v>
      </c>
      <c r="C5" s="3" t="s">
        <v>3735</v>
      </c>
      <c r="D5" s="3" t="s">
        <v>3765</v>
      </c>
      <c r="E5" s="3" t="s">
        <v>3766</v>
      </c>
      <c r="F5" s="3" t="s">
        <v>3767</v>
      </c>
      <c r="G5" s="3" t="s">
        <v>3768</v>
      </c>
      <c r="H5" s="3"/>
      <c r="I5" s="3" t="s">
        <v>3740</v>
      </c>
      <c r="J5" s="3"/>
      <c r="K5" s="3" t="s">
        <v>9271</v>
      </c>
      <c r="L5" s="5" t="s">
        <v>15</v>
      </c>
      <c r="M5" s="2" t="str">
        <f t="shared" si="2"/>
        <v>&gt;amino-g0005_aac3_pEK516%ATGCATACGCGGAAGGCAATAACGGAGGCAATTCGAAAATTAGGAGTCCAAACCGGTGACCTGTTGATGGTGCATGCCTCACTTAAAGCGATTGGTCCGGTCGAAGGAGGAGCGGAGACGGTCGTTGCCGCGTTACGCTCCGCGGTTGGGCCGACTGGCACTGTGATGGGATACGCGTCGTGGGACCGATCACCCTACGAGGAGACTCTGAATGGCGCTCGGTTGGATGACAAAGCCCGCCGTACCTGGCCGCCGTTCGATCCCGCAACGGCCGGGACTTACCGTGGGTTCGGCCTGCTGAATCAATTTCTGGTTCAAGCCCCCGGCGCGCGGCGCAGCGCGCACCCCGATGCATCGATGGTCGCGGTTGGTCCGCTAGCTGAAACGCTGACGGAGCCTCACGAACTCGGTCACGCCTTGGGGGAAGGGTCGCCCGTCGAGCGGTTCGTCCGCCTTGGCGGGAAGGCCCTGCTGTTGGGTGCGCCGCTAAACTCCGTTACCGCATTGCACTACGCCGAGGCGGTTGCGGATATCCCCAACAAACGATGGGTGACGTATGAGATGCCGATGCTTGGAAGAAACGGTGAAGTCGCCTGGAAAACGGCATCAGAATACGATTCAAACGGCATTCTCGATTGCTTTGCTATCGAAGGAAAGCCGGATGCGGTCGAAACTATAGCAAATGCTTACGTGAAGCTCGGTCGCCATCGAGAAGGTGTCGTGGGCTTTGCTCAGTGCTACCTGTTCGACGCGCAGGACATCGTGACGTTCGGCGTCACCTATCTTGAGAAGCACTTCGGAGCCACTCCGATCGTGCCAGCACACGAAGCCGCCCAGCGCTCTTGCGAGCCTTCCGGTTAG</v>
      </c>
      <c r="O5" s="26">
        <f t="shared" si="0"/>
        <v>861</v>
      </c>
      <c r="P5" s="26" t="s">
        <v>10532</v>
      </c>
      <c r="Q5" s="26">
        <f t="shared" si="1"/>
        <v>1</v>
      </c>
      <c r="R5" s="26">
        <f t="shared" si="3"/>
        <v>1</v>
      </c>
      <c r="S5" s="26">
        <f t="shared" si="4"/>
        <v>2</v>
      </c>
      <c r="T5" s="26"/>
    </row>
    <row r="6" spans="1:20" x14ac:dyDescent="0.25">
      <c r="A6">
        <v>1549</v>
      </c>
      <c r="B6" s="2" t="s">
        <v>9256</v>
      </c>
      <c r="C6" s="3" t="s">
        <v>3735</v>
      </c>
      <c r="D6" s="3" t="s">
        <v>3736</v>
      </c>
      <c r="E6" s="3" t="s">
        <v>3737</v>
      </c>
      <c r="F6" s="3" t="s">
        <v>3738</v>
      </c>
      <c r="G6" s="3" t="s">
        <v>3739</v>
      </c>
      <c r="H6" s="3"/>
      <c r="I6" s="3" t="s">
        <v>3740</v>
      </c>
      <c r="J6" s="3"/>
      <c r="K6" s="3" t="s">
        <v>9257</v>
      </c>
      <c r="L6" s="5" t="s">
        <v>15</v>
      </c>
      <c r="M6" s="2" t="str">
        <f t="shared" si="2"/>
        <v>&gt;amino-g0006_aac3-Ia_a%ATGTTACGCAGCAGCAACGATGTTACGCAGCAGGGCAGTCGCCCTAAAACAAAGTTAGGTGGCTCAAGTATGGGCATCATTCGCACATGTAGGCTCGGCCCTGACCAAGTCAAATCCATGCGGGCTGCTCTTGATCTTTTCGGTCGTGAGTTCGGAGACGTAGCCACCTACTCCCAACATCAGCCGGACTCCGATTACCTCGGGAACTTGCTCCGTAGTAAGACATTCATCGCGCTTGCTGCCTTCGACCAAGAAGCGGTTGTTGGCGCTCTCGCGGCTTACGTTCTGCCCAGGTTTGAGCAGCCGCGTAGTGAGATCTATATCTATGATCTCGCAGTCTCCGGCGAGCACCGGAGGCAGGGCATTGCCACCGCGCTCATCAATCTCCTCAAGCATGAGGCCAACGCGCTTGGTGCTTATGTGATCTACGTGCAAGCAGATTACGGTGACGATCCCGCAGTGGCTCTCTATACAAAGTTGGGCATACGGGAAGAAGTGATGCACTTTGATATCGACCCAAGTACCGCCACCTAA</v>
      </c>
      <c r="O6" s="26">
        <f t="shared" si="0"/>
        <v>534</v>
      </c>
      <c r="P6" s="26"/>
      <c r="Q6" s="26">
        <f t="shared" si="1"/>
        <v>1</v>
      </c>
      <c r="R6" s="26">
        <f t="shared" si="3"/>
        <v>1</v>
      </c>
      <c r="S6" s="26">
        <f t="shared" si="4"/>
        <v>2</v>
      </c>
      <c r="T6" s="26"/>
    </row>
    <row r="7" spans="1:20" x14ac:dyDescent="0.25">
      <c r="A7" s="3">
        <v>1550</v>
      </c>
      <c r="B7" s="2" t="s">
        <v>10271</v>
      </c>
      <c r="C7" s="3" t="s">
        <v>3735</v>
      </c>
      <c r="D7" s="3" t="s">
        <v>5494</v>
      </c>
      <c r="E7" s="3" t="s">
        <v>5495</v>
      </c>
      <c r="F7" s="3" t="s">
        <v>5496</v>
      </c>
      <c r="G7" s="3" t="s">
        <v>5497</v>
      </c>
      <c r="H7" s="3"/>
      <c r="I7" s="3" t="s">
        <v>3740</v>
      </c>
      <c r="J7" s="3"/>
      <c r="K7" s="3" t="s">
        <v>5498</v>
      </c>
      <c r="L7" s="13" t="s">
        <v>5493</v>
      </c>
      <c r="M7" s="2" t="str">
        <f t="shared" si="2"/>
        <v>&gt;amino-g0007_aac3-Ia_b%ATGGGCATCATTCGCACATGTAGGCTCGGCCCTGACCAAGTCAAATCCATGAGGGCTGCTCTTGATCTTTTCGGTCGTGAGTTCGGAGACGTAGCCACCTACTCCCAACATCAGCCGGACTCCGATTACCTCGGGAACTTGCTCCGTAGTAAGACATTCATCGCGCTTGCTGCCTTCGACCAAGAAGCGGTTGTTGGCGCTCTCGCGGCTTACGTTCTGCCAAAGTTTGAGCAGGCGCGTAGTGAGATCTATATCTATGATCTCGCAGTCTCCGGCGAGCACCGGAGGCAAGGCATTGCCACCGCGCTCATCAATCTCCTCAAGCATGAGGCCAACGCGCTTGGTGCTTATGTGATCTACGTGCAAGCAGATTACGGTGACGATCCCGCAGTGGCTCTCTATACAAAGTTGGGCATACGGGAAGAAGTGATGCACTTTGATATCGACCCAAGTACCGCCACCTAA</v>
      </c>
      <c r="O7" s="26">
        <f t="shared" si="0"/>
        <v>465</v>
      </c>
      <c r="P7" s="26"/>
      <c r="Q7" s="26">
        <f t="shared" si="1"/>
        <v>1</v>
      </c>
      <c r="R7" s="26">
        <f t="shared" si="3"/>
        <v>1</v>
      </c>
      <c r="S7" s="26">
        <f t="shared" si="4"/>
        <v>2</v>
      </c>
      <c r="T7" s="26"/>
    </row>
    <row r="8" spans="1:20" x14ac:dyDescent="0.25">
      <c r="A8">
        <v>1551</v>
      </c>
      <c r="B8" s="2" t="s">
        <v>9258</v>
      </c>
      <c r="C8" s="3" t="s">
        <v>3735</v>
      </c>
      <c r="D8" s="3" t="s">
        <v>3741</v>
      </c>
      <c r="E8" s="3" t="s">
        <v>3742</v>
      </c>
      <c r="F8" s="3" t="s">
        <v>3743</v>
      </c>
      <c r="G8" s="3" t="s">
        <v>3744</v>
      </c>
      <c r="H8" s="3"/>
      <c r="I8" s="3" t="s">
        <v>3740</v>
      </c>
      <c r="J8" s="3"/>
      <c r="K8" s="3" t="s">
        <v>9259</v>
      </c>
      <c r="L8" s="5" t="s">
        <v>15</v>
      </c>
      <c r="M8" s="2" t="str">
        <f t="shared" si="2"/>
        <v>&gt;amino-g0008_aac3-Ib%ATGTTATGGAGCAGCAACGATGTTACGCAGCAGGGCAGTCGCCCTAAAACAAAGTTAGGTGGCTCAATGAGCATCATTGCAACCGTCAAGATCGGCCCTGACGAAATTTCAGCCATGAGGGCTGTGCTCGATCTCTTCGGCAAAGAGTTTGAGGACATTCCAACCTACTCTGATCGCCAGCCGACCAATGAGTATCTTGCCAATCTTCTGCACAGCGAGACGTTCATCGCGCTCGCTGCTTTTGACCGCGGAACAGCAATAGGTGGGCTCGCCGCCTACGTTCTACCCAAGTTCGAGCAAGCGCGAAGCGAGATCTACATTTATGACTTGGCAGTCGCTTCCAGCCATCGAAGGCTAGGAGTCGCAACTGCCCTGATTAGCCACCTGAAGCGTGTGGCGGTTGAACTTGGCGCGTATGTAATCTATGTGCAAGCAGACTACGGTGACGATCCGGCAGTCGCTCTCTACACAAAGCTTGGAGTTCGGGAAGACGTCATGCACTTCGACATTGATCCAAGAACCGCCACCTAA</v>
      </c>
      <c r="O8" s="26">
        <f t="shared" si="0"/>
        <v>531</v>
      </c>
      <c r="P8" s="26"/>
      <c r="Q8" s="26">
        <f t="shared" si="1"/>
        <v>1</v>
      </c>
      <c r="R8" s="26">
        <f t="shared" si="3"/>
        <v>1</v>
      </c>
      <c r="S8" s="26">
        <f t="shared" si="4"/>
        <v>2</v>
      </c>
      <c r="T8" s="26"/>
    </row>
    <row r="9" spans="1:20" x14ac:dyDescent="0.25">
      <c r="A9">
        <v>1626</v>
      </c>
      <c r="B9" s="2" t="s">
        <v>9398</v>
      </c>
      <c r="C9" s="3" t="s">
        <v>3735</v>
      </c>
      <c r="D9" s="3" t="s">
        <v>4023</v>
      </c>
      <c r="E9" s="3" t="s">
        <v>4024</v>
      </c>
      <c r="F9" s="3" t="s">
        <v>4025</v>
      </c>
      <c r="G9" s="3" t="s">
        <v>4026</v>
      </c>
      <c r="H9" s="3"/>
      <c r="I9" s="3" t="s">
        <v>3740</v>
      </c>
      <c r="J9" s="3"/>
      <c r="K9" s="3" t="s">
        <v>9399</v>
      </c>
      <c r="L9" s="5" t="s">
        <v>15</v>
      </c>
      <c r="M9" s="2" t="str">
        <f t="shared" si="2"/>
        <v>&gt;amino-g0009_aac3-Ib_aac6-Ib%ATGAGCATCATTGCAACCGTCAAGATCGGCCCTGACGAAATTTCAGCCATGAGGGCTGTGCTCGATCTCTTCGGCAAAGAGTTTGAGGACATTCCAACCTACTCTGATCGCCAGCCGACCAATGAGTATCTTGCCAATCTTCTGCACAGCGAGACGTTCATCGCGCTCGCTGCTTTTGACCGCGGAACAGCAATAGGTGGGCTCGCAGCCTACGTTCTACCCAAGTTCGAGCAAGCGCGAAGCGAGATCTACATTTATGACTTGGCAGTCGCTTCCAGCCATCGAAGGCTAGGAGTCGCAACTGCCCTGATTAGCCACCTGAAGCGTGTGGCGGTTGAACTTGGCGCGTATGTAATCTATGTGCAAGCAGACTACGGTGACGATCCGGCAGTCGCTCTCTACACAAAGCTTGGAGTTCGGGAAGACGTCATGCACTTCGACATTGATCCATTGACCAACAGCAACGATTCCGTCACACTGCGCCTCATGACTGAGCATGACCTTGCGATGCTCTATGAGTGGGTAAATCGATCTCATATCGTCGAGTGGTGGGGCGGAGAAGAAGCACGCCCGACACTTGCTGACGTACAGGAACAGTACTTGCCAAGCGTTTTAGCGCAAGAGTCCGTCACTCCATACATTGCAATGCTGAATGGAGAGCCGATTGGGTATGCCCAGTCGTACGTTGCTCTTGGAG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9" s="26">
        <f t="shared" si="0"/>
        <v>1005</v>
      </c>
      <c r="P9" s="26"/>
      <c r="Q9" s="26">
        <f t="shared" si="1"/>
        <v>1</v>
      </c>
      <c r="R9" s="26">
        <f t="shared" si="3"/>
        <v>1</v>
      </c>
      <c r="S9" s="26">
        <f t="shared" si="4"/>
        <v>2</v>
      </c>
      <c r="T9" s="26"/>
    </row>
    <row r="10" spans="1:20" x14ac:dyDescent="0.25">
      <c r="A10">
        <v>1552</v>
      </c>
      <c r="B10" s="2" t="s">
        <v>9260</v>
      </c>
      <c r="C10" s="3" t="s">
        <v>3735</v>
      </c>
      <c r="D10" s="3" t="s">
        <v>3745</v>
      </c>
      <c r="E10" s="3" t="s">
        <v>3746</v>
      </c>
      <c r="F10" s="3" t="s">
        <v>3747</v>
      </c>
      <c r="G10" s="3" t="s">
        <v>3748</v>
      </c>
      <c r="H10" s="3"/>
      <c r="I10" s="3" t="s">
        <v>3740</v>
      </c>
      <c r="J10" s="3"/>
      <c r="K10" s="3" t="s">
        <v>9261</v>
      </c>
      <c r="L10" s="5" t="s">
        <v>15</v>
      </c>
      <c r="M10" s="2" t="str">
        <f t="shared" si="2"/>
        <v>&gt;amino-g0010_aac3-Ic%ATGATCTCTACTCAAACCAAGATTACCCGCCTCAACTCTCAAGACGTTGGTGTAATGCGGGCAATGCTAGGCATGTTCGGCGAGGCTTTTGAGGACGCTGAGAACTATTGCCGCGCTCAACCAAGCGACAGTTACCTACAAGACTTACTGTGTGGCTCTGGCTTCATCGCAATCGCTGCGTTACAGGGGCAAGAGGTCATCGGTGGGCTCGCCGCGTATGTGCTCCCAAAGTTTGAACAACAGCGCAAAGAAATCTATATCTACGACTTAGGCGTGCAGGGAGCCTATCGCCGACGAGGCATCGCCACAGCCTTGATCAATGAACTCCAGCGTATCGCACATGATATTGGCGCTTATGTAATTTTTGTCCAGGCTGACTATGGGGACGATCCTGCGGTAGCGCTCTACACAAAACTCGGTATCCGGGAGGACGTGATGCACTTTGACATAGAACCTCAACCTGCTGCCTAA</v>
      </c>
      <c r="O10" s="26">
        <f t="shared" si="0"/>
        <v>471</v>
      </c>
      <c r="P10" s="26"/>
      <c r="Q10" s="26">
        <f t="shared" si="1"/>
        <v>1</v>
      </c>
      <c r="R10" s="26">
        <f t="shared" si="3"/>
        <v>1</v>
      </c>
      <c r="S10" s="26">
        <f t="shared" si="4"/>
        <v>2</v>
      </c>
      <c r="T10" s="26"/>
    </row>
    <row r="11" spans="1:20" x14ac:dyDescent="0.25">
      <c r="A11">
        <v>1553</v>
      </c>
      <c r="B11" s="2" t="s">
        <v>9262</v>
      </c>
      <c r="C11" s="3" t="s">
        <v>3735</v>
      </c>
      <c r="D11" s="3" t="s">
        <v>3749</v>
      </c>
      <c r="E11" s="3" t="s">
        <v>3750</v>
      </c>
      <c r="F11" s="3" t="s">
        <v>3751</v>
      </c>
      <c r="G11" s="3" t="s">
        <v>3752</v>
      </c>
      <c r="H11" s="3"/>
      <c r="I11" s="3" t="s">
        <v>3740</v>
      </c>
      <c r="J11" s="3"/>
      <c r="K11" s="3" t="s">
        <v>9263</v>
      </c>
      <c r="L11" s="5" t="s">
        <v>15</v>
      </c>
      <c r="M11" s="2" t="str">
        <f t="shared" si="2"/>
        <v>&gt;amino-g0011_aac3-Id%GTGTCAGTCGAAATCATCCATCTCACTGGAAACGATGTTGCGTTGTTGCAGTCAATAAATGCCATGTTCGGCGAGGCATTCAACGACCAAGATAGTTATGCCCGCAACAAGCCGTCATCAAGCTATCTTCAAAAACTGCTTAGCACTTCTAGTTTTATTGCGTTGGCTGCGGTTGACGAGCAAAAAGTCATTGGCGCTATCGCCGCGTATGAGTTGCAAAAATTCGAGCAGCAAAGAAGCGAGATTTATATCTACGATCTCGCTGTAGCGGCAACCCGCCGCAGAGAAGGCATAGCTACAGCTCTAATTAAAAAACTCAAGGCTATAGGCGCAGCGCGTGGAGCTTATGTGATTTACGTCCAAGCTGATAAAGGCGTAGAAGACCAACCAGCCATAGAGCTCTATAAAAAACTAGGAACCATCGAAGACGTATTTCATTTCGACATTGCGGTTGAGCAGAGTAAAAATCATGCCTAA</v>
      </c>
      <c r="O11" s="26">
        <f t="shared" si="0"/>
        <v>477</v>
      </c>
      <c r="P11" s="26"/>
      <c r="Q11" s="26">
        <f t="shared" si="1"/>
        <v>1</v>
      </c>
      <c r="R11" s="26">
        <f t="shared" si="3"/>
        <v>1</v>
      </c>
      <c r="S11" s="26">
        <f t="shared" si="4"/>
        <v>2</v>
      </c>
      <c r="T11" s="26"/>
    </row>
    <row r="12" spans="1:20" x14ac:dyDescent="0.25">
      <c r="A12">
        <v>1554</v>
      </c>
      <c r="B12" s="2" t="s">
        <v>9264</v>
      </c>
      <c r="C12" s="3" t="s">
        <v>3735</v>
      </c>
      <c r="D12" s="3" t="s">
        <v>3753</v>
      </c>
      <c r="E12" s="3" t="s">
        <v>3754</v>
      </c>
      <c r="F12" s="3" t="s">
        <v>3755</v>
      </c>
      <c r="G12" s="3" t="s">
        <v>3756</v>
      </c>
      <c r="H12" s="3"/>
      <c r="I12" s="3" t="s">
        <v>3740</v>
      </c>
      <c r="J12" s="3"/>
      <c r="K12" s="3" t="s">
        <v>9265</v>
      </c>
      <c r="L12" s="5" t="s">
        <v>15</v>
      </c>
      <c r="M12" s="2" t="str">
        <f t="shared" si="2"/>
        <v>&gt;amino-g0014_aac3-IIa%ATGCATACGCAGAAGGCAATAACGGAGGCGCTTCAAAAACTCGGAGTCCAATCCGGTGACCTGTTGATGGTGCATGCCTCACTTAAATCGATTGGTCCGGTCGAAGGAGGAGCGGAGACGGTCGTCGCCGCGTTACGCTCCGCGGTTGGGCCGACTGGCACTGTGATGGGATACGCATCGTGGGACCGATCACCCTACGAGGAGACTCTGAATGGCGCTCGGTTGGATGACAATGCCCGCCGTACCTGGCCGCCGTTCGATCCCGCAACGGCCGGGACTTACCGTGGGTTCGGCCTGCTGAATCAGTTTCTGGTTCAAGCCCCCGGCGCGCGGCGCAGCGCGCACCCCGATGCATCGATGGTCGCGGTTGGTCCGCTGGCTGAAACGCTGACGGAGCCTCACGAACTCGGTCACGCCTTGGGGGAAGGGTCGCCCAACGAGCGGTTCGTCCGCCTTGGCGGGAAGGCCCTGCTGTTGGGTGCGCCGCTAAACTCCGTTACCGCATTGCACTACGCCGAGGCGGTTGCCGATATACCCAATAAACGGTGGGTGACGTATGAGATGCCGATGCCTGGAAGAGACGGTGAAGTCGCCTGGAAAACGGCATCGGATTACGATTCAAACGGCATTCTCGATTGCTTTGCTATCGAAGGAAAGCAGGATGCGGTCGAAACTATAGCAAATGCTTACGTGAAGCTCGGTCGCCATCGAGAAGGTGTCGTGGGCTTTGCCCAGTGCTACCTGTTCGACGCGCAGGACATCGTGACGTTCGGCGTCACCTATCTTGAGAAGCATTTCGGAACCACTCCGATCGTGCCTGCGCACGAAGCCATCGAGCGCTCTTGCGAGCCTTCAGGTTAG</v>
      </c>
      <c r="O12" s="26">
        <f t="shared" si="0"/>
        <v>861</v>
      </c>
      <c r="P12" s="26" t="s">
        <v>10532</v>
      </c>
      <c r="Q12" s="26">
        <f t="shared" si="1"/>
        <v>1</v>
      </c>
      <c r="R12" s="26">
        <f t="shared" si="3"/>
        <v>1</v>
      </c>
      <c r="S12" s="26">
        <f t="shared" si="4"/>
        <v>2</v>
      </c>
      <c r="T12" s="26"/>
    </row>
    <row r="13" spans="1:20" x14ac:dyDescent="0.25">
      <c r="A13">
        <v>1555</v>
      </c>
      <c r="B13" s="2" t="s">
        <v>9266</v>
      </c>
      <c r="C13" s="3" t="s">
        <v>3735</v>
      </c>
      <c r="D13" s="3" t="s">
        <v>3757</v>
      </c>
      <c r="E13" s="3" t="s">
        <v>3758</v>
      </c>
      <c r="F13" s="3" t="s">
        <v>3759</v>
      </c>
      <c r="G13" s="3" t="s">
        <v>3760</v>
      </c>
      <c r="H13" s="3"/>
      <c r="I13" s="3" t="s">
        <v>3740</v>
      </c>
      <c r="J13" s="3"/>
      <c r="K13" s="3" t="s">
        <v>9267</v>
      </c>
      <c r="L13" s="5" t="s">
        <v>15</v>
      </c>
      <c r="M13" s="2" t="str">
        <f t="shared" si="2"/>
        <v>&gt;amino-g0015_aac3-IIb%ATGAACACGATCGAATCGATCACGGCGGACCTGCACGGACTGGGCGTCCGGCCCGGCGACCTGATCATGGTCCATGCATCGCTGAAAGCCGTCGGCCCGGTCGAGGGAGGTGCGGCCTCGGTGGTGTCGGCCCTTCGCGCCGCGGTCGGGTCCGCAGGGACCCTGATGGGTTATGCCTCATGGGACCGCTCGCCCTATGAGGAGACGCTGAACGGCGCGCGGATGGACGAAGAACTGCGCCGCCGGTGGCCACCCTTCGATCTGGCCACATCCGGTACCTATCCCGGCTTCGGCCTGCTCAACCGGTTTCTGCTTGAGGCGCCCGACGCACGGCGCAGCGCGCATCCCGACGCCTCCATGGTCGCGGTCGGCCCCCTTGCCGCCACGCTGACAGAGCCGCACCGGCTTGGGCAGGCGCTGGGCGAAGGCTCGCCGCTGGAGCGCTTCGTCGGGCATGGCGGAAAGGTCCTGCTTCTGGGAGCGCCGCTCGACTCCGTCACCGTGCTGCATTACGCCGAGGCCATCGCCCCCATCCCGAACAAACGCCGCGTGACCTATGAAATGCCGATGCTCGGCCCGGATGGCAGGGTCCGATGGGAGCTGGCCGAGGATTTCGACAGCAACGGCATTCTCGATTGCTTCGCGGTCGATGGGAAGCCGGATGCCGTCGAGACGATCGCCAAGGCTTATGTCGAACTGGGCCGGCATCGGGAAGGCATCGTCGGTCGCGCACCCTCCTATCTGTTTGAAGCGCAGGATATCGTCTCGTTCGGCGTCACCTATCTCGAACAGCATTTCGGCGCGCCCTGA</v>
      </c>
      <c r="O13" s="26">
        <f t="shared" si="0"/>
        <v>810</v>
      </c>
      <c r="P13" s="26"/>
      <c r="Q13" s="26">
        <f t="shared" si="1"/>
        <v>1</v>
      </c>
      <c r="R13" s="26">
        <f t="shared" si="3"/>
        <v>1</v>
      </c>
      <c r="S13" s="26">
        <f t="shared" si="4"/>
        <v>2</v>
      </c>
      <c r="T13" s="26"/>
    </row>
    <row r="14" spans="1:20" x14ac:dyDescent="0.25">
      <c r="A14">
        <v>1556</v>
      </c>
      <c r="B14" s="2" t="s">
        <v>9268</v>
      </c>
      <c r="C14" s="3" t="s">
        <v>3735</v>
      </c>
      <c r="D14" s="3" t="s">
        <v>3761</v>
      </c>
      <c r="E14" s="3" t="s">
        <v>3762</v>
      </c>
      <c r="F14" s="3" t="s">
        <v>3763</v>
      </c>
      <c r="G14" s="3" t="s">
        <v>3764</v>
      </c>
      <c r="H14" s="3"/>
      <c r="I14" s="3" t="s">
        <v>3740</v>
      </c>
      <c r="J14" s="3"/>
      <c r="K14" s="3" t="s">
        <v>9269</v>
      </c>
      <c r="L14" s="5" t="s">
        <v>15</v>
      </c>
      <c r="M14" s="2" t="str">
        <f t="shared" si="2"/>
        <v>&gt;amino-g0016_aac3-IIc%ATGCATACGCGGAAGGCAATAACGGAGGCGCTTCAAAAACTCGGAGTCCAAACCGGTGACCTATTGATGGTGCATGCCTCACTTAAAGCGATTGGTCCGGTCGAAGGAGGAGCGGAGACGGTCGTTGCCGCGTTACGCTCCGCGGTTGGGCCGACTGGCACTGTGATGGGATACGCATCGTGGGACCGATCACCCTACGAGGAGACTCGTAATGGCGCTCGGTTGGATGACAAAACCCGCCGTACCTGGCCGCCGTTCGATCCCGCAACGGCCGGGACTTACCGTGGGTTCGGCCTGCTGAATCAGTTTCTGGTTCAAGCCCCCGGCGCGCGGCGCAGCGCGCACCCCGATGCATCGATGGTCGCGGTTGGTCCACTGGCTGAAACGCTGACGGAGCCTCACAAGCTCGGTCACGCCTTGGGGGAAGGGTCGCCCGTCGAGCGGTTCGTTCGCCTTGGCGGGAAGGCCCTGCTGTTGGGTGCGCCGCTAAACTCCGTTACCGCATTGCACTACGCCGAGGCGGTTGCCGATATCCCCAACAAACGGCGGGTGACGTATGAGATGCCGATGCTTGGAAGCAACGGCGAAGTCGCCTGGAAAACGGCATCGGATTACGATTCAAACGGCATTCTCGATTGCTTTGCTATCGAAGGAAAGCCGGATGCGGTCGAAACTATAGCAAATGCTTACGTGAAGCTCGGTCGCCATCGAGAAGGTGTCGTGGGCTTTGCTCAGTGCTACCTGTTCGACGCGCAGGACATCGTGACGTTCGGCGTCACCTATCTTGAGAAGCATTTCGGAACCACTCCGATCGTGCCAGCACACGAAGTCGCCGAGTGCTCTTGCGAGCCTTCAGGTTAG</v>
      </c>
      <c r="O14" s="26">
        <f t="shared" si="0"/>
        <v>861</v>
      </c>
      <c r="P14" s="26" t="s">
        <v>10532</v>
      </c>
      <c r="Q14" s="26">
        <f t="shared" si="1"/>
        <v>1</v>
      </c>
      <c r="R14" s="26">
        <f t="shared" si="3"/>
        <v>1</v>
      </c>
      <c r="S14" s="26">
        <f t="shared" si="4"/>
        <v>2</v>
      </c>
      <c r="T14" s="26"/>
    </row>
    <row r="15" spans="1:20" x14ac:dyDescent="0.25">
      <c r="A15">
        <v>1559</v>
      </c>
      <c r="B15" s="2" t="s">
        <v>9272</v>
      </c>
      <c r="C15" s="3" t="s">
        <v>3735</v>
      </c>
      <c r="D15" s="3" t="s">
        <v>3769</v>
      </c>
      <c r="E15" s="3" t="s">
        <v>3770</v>
      </c>
      <c r="F15" s="3" t="s">
        <v>3771</v>
      </c>
      <c r="G15" s="3" t="s">
        <v>3772</v>
      </c>
      <c r="H15" s="3"/>
      <c r="I15" s="3" t="s">
        <v>3740</v>
      </c>
      <c r="J15" s="3"/>
      <c r="K15" s="3" t="s">
        <v>9273</v>
      </c>
      <c r="L15" s="5" t="s">
        <v>15</v>
      </c>
      <c r="M15" s="2" t="str">
        <f t="shared" si="2"/>
        <v>&gt;amino-g0017_aac3-IIIa%ATGACCGATTTGAATATCCCGCATACACACGCGCACCTTGTAGACGCATTTCAGGCGCTCGGCATCCGCGCGGGGCAGGCGCTCATGCTGCACGCATCCGTTAAAGCAGTGGGCGCGGTGATGGGCGGCCCCAATGTGATCTTGCAGGCGCTCATGGATGCGCTCACGCCCGACGGCACGCTGATGATGTATGCGGGATGGCAAGACATCCCCGACTTTATCGACTCGCTGCCGGACGCGCTCAAGGCCGTGTATCTTGAGCAGCACCCACCCTTTGACCCCGCCACCGCCCGCGCCGTGCGCGAAAACAGCGTGCTAGCGGAATTTTTGCGCACATGGCCGTGCGTGCATCGCAGCGCAAACCCCGAAGCCTCTATGGTGGCGGTAGGCAGGCAGGCCGCTTTGCTGACCGCTAATCACGCGCTGGATTATGGCTACGGAGTCGAGTCGCCGCTGGCTAAACTGGTGGCAATAGAAGGATACGTGCTGATGCTTGGCGCGCCGCTGGATACCATCACACTGCTGCACCACGCGGAATATCTGGCCAAGATGCGCCACAAGAACGTGGTCCGCTACCCGTGCCCGATTCTGCGGGACGGGCGCAAAGTGTGGGTGACCGTTGAGGACTATGACACCGGTGATCCGCACGACGATTATAGTTTTGAGCAAATCGCGCGCGATTATGTGGCGCAGGGCGGCGGCACACGCGGCAAAGTCGGTGATGCGGATGCTTACCTGTTCGCCGCGCAGGACCTCACACGGTTTGCGGTGCAGTGGCTTGAATCACGGTTCGGTGACTCAGCGTCATACGGATAG</v>
      </c>
      <c r="O15" s="26">
        <f t="shared" si="0"/>
        <v>816</v>
      </c>
      <c r="P15" s="26"/>
      <c r="Q15" s="26">
        <f t="shared" si="1"/>
        <v>1</v>
      </c>
      <c r="R15" s="26">
        <f t="shared" si="3"/>
        <v>1</v>
      </c>
      <c r="S15" s="26">
        <f t="shared" si="4"/>
        <v>2</v>
      </c>
      <c r="T15" s="26"/>
    </row>
    <row r="16" spans="1:20" x14ac:dyDescent="0.25">
      <c r="A16">
        <v>1560</v>
      </c>
      <c r="B16" s="2" t="s">
        <v>9274</v>
      </c>
      <c r="C16" s="3" t="s">
        <v>3735</v>
      </c>
      <c r="D16" s="3" t="s">
        <v>3773</v>
      </c>
      <c r="E16" s="3" t="s">
        <v>3774</v>
      </c>
      <c r="F16" s="3" t="s">
        <v>3775</v>
      </c>
      <c r="G16" s="3" t="s">
        <v>3776</v>
      </c>
      <c r="H16" s="3"/>
      <c r="I16" s="3" t="s">
        <v>3740</v>
      </c>
      <c r="J16" s="3"/>
      <c r="K16" s="3" t="s">
        <v>9275</v>
      </c>
      <c r="L16" s="5" t="s">
        <v>15</v>
      </c>
      <c r="M16" s="2" t="str">
        <f t="shared" si="2"/>
        <v>&gt;amino-g0018_aac3-IIIb%ATGGTCCATGCCGCCGTCAGCAGGGTCGGCCGCCTGCTCGATGGCCCCGACACCATCATCGCCGCCCTGCGCGATACCGTCGGCCCGGGCGGTACCGTTCTCGCCTATGCCGATTGGGAGGCACGATACGAGGACCTGGTCGACGACGCGGGCCGCGTGCCTCCGGAATGGCGCGAACATGTCCCACCCTTCGACCCGCAGCGCTCGCGTGCGATCCGCGACAATGGTGTGCTGCCGGAATTCCTGCGGACCACGCCCGGCACGCTCCGCAGCGGCAACCCCGGCGCCTCGCTCGTCGCGCTCGGGGCGAAGGCGGAGTGGTTCACTGCCGACCACCCGCTCGACTACGGCTATGGCGAGGGCTCGCCGCTGGCCAAGCTGGTCGAGGCCGGCGGCAAGGTGCTGATGCTTGGGGCGCCGCTCGACACGCTGACCCTGCTGCACCATGCCGAGCATCTGGCTGATATCCCCGGCAAGCGGATCAAGCGGATCGAGGTGCCGTTCGCGACACCTACAGGCACGCAATGGCGCATGATCGAGGAGTTCGACACCGGCGATCCGATCGTCGCAGGGCTGGCCGAGGACTATTTCGCGGGAATCGTGACCGAATTCCTCGCCAGCGGCCAGGGTCGGCAAGGGTTGATCGGCGCCGCTCCCTCGGTGCTGGTCGATGCCGCGGCGATCACCGCCTTCGGCGTCACCTGGCTCGAAAAACGGTTCGGTACGCCCTCGCCCTGA</v>
      </c>
      <c r="O16" s="26">
        <f t="shared" si="0"/>
        <v>738</v>
      </c>
      <c r="P16" s="26"/>
      <c r="Q16" s="26">
        <f t="shared" si="1"/>
        <v>1</v>
      </c>
      <c r="R16" s="26">
        <f t="shared" si="3"/>
        <v>1</v>
      </c>
      <c r="S16" s="26">
        <f t="shared" si="4"/>
        <v>2</v>
      </c>
      <c r="T16" s="26"/>
    </row>
    <row r="17" spans="1:20" x14ac:dyDescent="0.25">
      <c r="A17">
        <v>1561</v>
      </c>
      <c r="B17" s="2" t="s">
        <v>9276</v>
      </c>
      <c r="C17" s="3" t="s">
        <v>3735</v>
      </c>
      <c r="D17" s="3" t="s">
        <v>3777</v>
      </c>
      <c r="E17" s="3" t="s">
        <v>3778</v>
      </c>
      <c r="F17" s="3" t="s">
        <v>3779</v>
      </c>
      <c r="G17" s="3" t="s">
        <v>3780</v>
      </c>
      <c r="H17" s="3"/>
      <c r="I17" s="3" t="s">
        <v>3740</v>
      </c>
      <c r="J17" s="3"/>
      <c r="K17" s="3" t="s">
        <v>9277</v>
      </c>
      <c r="L17" s="5" t="s">
        <v>15</v>
      </c>
      <c r="M17" s="2" t="str">
        <f t="shared" si="2"/>
        <v>&gt;amino-g0019_aac3-IIIc%ATGTTCTCTCGTTGGTCGAAACCTCTCGTGCTTGCCGCCGTGACCCGCGCCTCGCTCGCCGCTGATCTCGCCGCGCTTGGCCTTGCCGCGGGCGATGCGGTCATGGTCCATGCCGCCGTCAGCAAGGTCGGCCGCCTGCTCGACGGTCCCGACACGATCATCGCCGCTCTGTCCGACGCCGGTCGGCCTGCCGGCACCATCCTCGCCTATGCCGATTGGGAAGCGCGCTACGAGGACCTCGTGGACGAGGACGGCCGCGTGCCGCAGGAATGGCGCGAGCACATCCCACCCTTCGATCCGCGGCGCTCACGCGCGATCCGCGACAATGGCGTGCTTCCGGAATTCCTGCGGACGACACCGGGTGCGTTGCGCAGCGGCAATCCCGGCGCCTCGATGGTCGGGCTCGGCGCCAGAGCGGAATGGTTCACCGCAGACCATCCCCTCGACTACGGCTATGGCGAGGGTTCGCCGCTGGCCAGGCTGGTCGAAGCCGGCGGCAAGGTGCTGATGCTCGGGGCGCCGCTCGACACGCTGACCCTGCTGCACCATGCCGAGCATCTGGCCGACATCCCCGGCAAGCGCATCCGGCGGATCGAGGTGCCGCTGGCGACGCCGACCGGCACGCAATGGCGCATGATCGAGGAATTCGATACCGGCGATCCGATCGTCGAAGGTTTGGCCGAGGACTACTTCGCCGAGATCGTGACGGCGTTCCTTGCCGGCGGCCGAGGACGGCAGGGCTTGATCGGCACCGCGCCATCCGTGCTGGTCGATGCTGCCGCAATCACGGCTTTCGGCGTCGCCTGGCTGGAATCGCGCTTCGGCTCGCCCTCATCCTGA</v>
      </c>
      <c r="O17" s="26">
        <f t="shared" si="0"/>
        <v>840</v>
      </c>
      <c r="P17" s="26"/>
      <c r="Q17" s="26">
        <f t="shared" si="1"/>
        <v>1</v>
      </c>
      <c r="R17" s="26">
        <f t="shared" si="3"/>
        <v>1</v>
      </c>
      <c r="S17" s="26">
        <f t="shared" si="4"/>
        <v>2</v>
      </c>
      <c r="T17" s="26"/>
    </row>
    <row r="18" spans="1:20" x14ac:dyDescent="0.25">
      <c r="A18">
        <v>1562</v>
      </c>
      <c r="B18" s="2" t="s">
        <v>9278</v>
      </c>
      <c r="C18" s="3" t="s">
        <v>3735</v>
      </c>
      <c r="D18" s="3" t="s">
        <v>3781</v>
      </c>
      <c r="E18" s="3" t="s">
        <v>3782</v>
      </c>
      <c r="F18" s="3" t="s">
        <v>3783</v>
      </c>
      <c r="G18" s="3" t="s">
        <v>3784</v>
      </c>
      <c r="H18" s="3"/>
      <c r="I18" s="3" t="s">
        <v>3740</v>
      </c>
      <c r="J18" s="3"/>
      <c r="K18" s="3" t="s">
        <v>9279</v>
      </c>
      <c r="L18" s="5" t="s">
        <v>15</v>
      </c>
      <c r="M18" s="2" t="str">
        <f t="shared" si="2"/>
        <v>&gt;amino-g0020_aac3-IVa%GTGCAATACGAATGGCGAAAAGCCGAGCTCATCGGTCAGCTTCTCAACCTTGGGGTTACCCCCGGCGGTGTGCTGCTGGTCCACAGCTCCTTCCGTAGCGTCCGGCCCCTCGAAGATGGGCCACTTGGACTGATCGAGGCCCTGCGTGCTGCGCTGGGTCCGGGAGGGACGCTCGTCATGCCCTCGTGGTCAGGTCTGGACGACGAGCCGTTCGATCCTGCCACGTCGCCCGTTACACCGGACCTTGGAGTTGTCTCTGACACATTCTGGCGCCTGCCAAATGTAAAGCGCAGCGCCCATCCATTTGCCTTTGCGGCAGCGGGGCCACAGGCAGAGCAGATCATCTCTGATCCATTGCCCCTGCCACCTCACTCGCCTGCAAGCCCGGTCGCCCGTGTCCATGAACTCGATGGGCAGGTACTTCTCCTCGGCGTGGGACACGATGCCAACACGACGCTGCATCTTGCCGAGTTGATGGCAAAGGTTCCCTATGGGGTGCCGAGACACTGCACCATTCTTCAGGATGGCAAGTTGGTACGCGTCGATTATCTCGAGAATGACCACTGCTGTGAGCGCTTTGCCTTGGCGGACAGGTGGCTCAAGGAGAAGAGCCTTCAGAAGGAAGGTCCAGTCGGTCATGCCTTTGCTCGGTTGATCCGCTCCCGCGACATTGTGGCGACAGCCCTGGGTCAACTGGGCCGAGATCCGTTGATCTTCCTGCATCCGCCAGAGGGCGGGATGCGAAGAATGCGATGCCGCTCGCCAGTCGATTGGCTGAGCTCATGA</v>
      </c>
      <c r="O18" s="26">
        <f t="shared" si="0"/>
        <v>786</v>
      </c>
      <c r="P18" s="26" t="s">
        <v>10762</v>
      </c>
      <c r="Q18" s="26">
        <f t="shared" si="1"/>
        <v>1</v>
      </c>
      <c r="R18" s="26">
        <f t="shared" si="3"/>
        <v>1</v>
      </c>
      <c r="S18" s="26">
        <f t="shared" si="4"/>
        <v>2</v>
      </c>
      <c r="T18" s="26"/>
    </row>
    <row r="19" spans="1:20" x14ac:dyDescent="0.25">
      <c r="A19">
        <v>1567</v>
      </c>
      <c r="B19" s="2" t="s">
        <v>9288</v>
      </c>
      <c r="C19" s="3" t="s">
        <v>3735</v>
      </c>
      <c r="D19" s="3" t="s">
        <v>3801</v>
      </c>
      <c r="E19" s="3" t="s">
        <v>3802</v>
      </c>
      <c r="F19" s="3" t="s">
        <v>3803</v>
      </c>
      <c r="G19" s="3" t="s">
        <v>3804</v>
      </c>
      <c r="H19" s="3"/>
      <c r="I19" s="3" t="s">
        <v>3740</v>
      </c>
      <c r="J19" s="3"/>
      <c r="K19" s="3" t="s">
        <v>9289</v>
      </c>
      <c r="L19" s="5" t="s">
        <v>15</v>
      </c>
      <c r="M19" s="2" t="str">
        <f t="shared" si="2"/>
        <v>&gt;amino-g0021_aac3-IXa%ATGGAAGAGATGAGCTTACTCAATCACTCCGGCGGTCCCGTTACCCGAAGCCGGATCAAGCATGACCTTGCTGATCTCGGTCTCAAAGACGGAGACGTGGTGATTTTCCACACCCGCATGTCTGCCATCGGGTACGTGGCTGGCGGAACGCAGACAATCATCGGCGCACTCCTCGACGTTGTGGGAGCCCGTGGAACCCTTATGGTGCCCTGTGGCTGGAACAACGCGCCTCCATATGACTTCCTCGATTGGCCACGGGACTGGCAGGACGCCCTGCGAGCAGAGCATCCCGCGTACGACCCGGACCTCAGTGAGGCGGACTACAATAATGGTCGTCTCCCAGAAGCGCTGCCGCGCTGGCCTGGCGCGATCCGAAGTCGGCACCCCGACGCCAGTTTCGCAGCCCTGGGGCCGGCTGCAGCCGAACTGATGGCAGAGCATCCGTGGGACCATCCTCACGGACCCGACACCCCGCTAGCACGGCTGATCGCCCATAGCGGCCGAGTCTTGTTACTTGGCGCTCCATTGGACACCATGACGCTGTTGCATCACGCTGAGGCGTTGGCCGACGTCCGCAGCAAACGGTTCGTGACCTACGAACAACCGATCCTCGTTAACGGCCAGCGGGTGTGGCGACAATTCCGCGATATCGACTCTGAGGAAGGAGCGTTTGACTACTCGACGGTGCGCCGAGGGGTGGAGCCGTTCGAGGCCATTGCACGGGACATGCTCTCGGCAGGAATCGGTCGTCAGGGCAGGGTCGGCGCCGCGGATAGCTACCTGTTTGACGCCGGGCCTGTCTTCAATTTTGCGATCAACTGGATCGAGGCCAAGCTGAAGAGATAG</v>
      </c>
      <c r="O19" s="26">
        <f t="shared" si="0"/>
        <v>846</v>
      </c>
      <c r="P19" s="26"/>
      <c r="Q19" s="26">
        <f t="shared" si="1"/>
        <v>1</v>
      </c>
      <c r="R19" s="26">
        <f t="shared" si="3"/>
        <v>1</v>
      </c>
      <c r="S19" s="26">
        <f t="shared" si="4"/>
        <v>1</v>
      </c>
      <c r="T19" s="26"/>
    </row>
    <row r="20" spans="1:20" x14ac:dyDescent="0.25">
      <c r="A20">
        <v>1563</v>
      </c>
      <c r="B20" s="2" t="s">
        <v>9280</v>
      </c>
      <c r="C20" s="3" t="s">
        <v>3735</v>
      </c>
      <c r="D20" s="3" t="s">
        <v>3785</v>
      </c>
      <c r="E20" s="3" t="s">
        <v>3786</v>
      </c>
      <c r="F20" s="3" t="s">
        <v>3787</v>
      </c>
      <c r="G20" s="3" t="s">
        <v>3788</v>
      </c>
      <c r="H20" s="3"/>
      <c r="I20" s="3" t="s">
        <v>3740</v>
      </c>
      <c r="J20" s="3"/>
      <c r="K20" s="3" t="s">
        <v>9281</v>
      </c>
      <c r="L20" s="5" t="s">
        <v>15</v>
      </c>
      <c r="M20" s="2" t="str">
        <f t="shared" si="2"/>
        <v>&gt;amino-g0022_aac3-VIa_a%ATGACTGATCCCCGCAAAAACGGCGATTTGCACGAACCCGCGACGGCACCCGCGACGCCCTGGTCCAAAAGCGAGCTGGTCCGGCAATTGCGCGACCTCGGCGTGCGCTCAGGCGATATGGTGATGCCGCATGTGTCGTTGCGCGCCGTCGGGCCGCTGGCGGACGGACCGCAGACACTTGTCGATGCGCTGATCGAGGCCGTCGGCCCCACCGGGAATATTCTCGCCTTCGTCTCGTGGCGCGATTCGCCCTATGAACAGACGCTGGGTCATGATGCGCCGCCCGCCGCCATCGCCCAAAGCTGGCCTGCGTTCGACCCCGACCATGCGCCCGCCTACCCCGGCTTTGGCGCGATCAACGAATTTATCCGAACCTATCCGGGGTGTCGGCGCACGGCCCATCCCGACGCATCGATGGCGGCGATCGGGCCCGATGCGGCGTGGCTGGTGGCGCCGCACGAGATGGGCGCCGCTTATGGCCCCCGCTCGCCGATCGCGCGTTTTCTCGCCCACGCAGGAAAAATCCTGTCGATCGGCGCCGGGCCCGATGCAGTCACCGCGCTCCATTATGCCGAAGCGGTGGCGCGGATCGAGGGCAAGCGCCGCGTCACTTATTCGATGCCCTTACTGCGCGAAGGCAAGCGCGTCTGGGTCACCACGTCCGACTGGGATTCGAACGGCATCCTCGACGAATATGCCGCGCCCGACGGCCCCGACGCGGTCGAACGGATCGCCCGCGACTATCTCGCCCGCACCAGGGTTGCGCAAGGCCCGGTCGGCGGCGCGCAATCCCGGCTGATCGACGCGGCCGATATCGTTTCCTTCGGCATCGAATGGCTCGAGGCGCGCCACGCCGCGCCAGCGGCGGCAGCGCTGAAGCCGAAACAACGCCGCGACTGA</v>
      </c>
      <c r="O20" s="26">
        <f t="shared" si="0"/>
        <v>900</v>
      </c>
      <c r="P20" s="26"/>
      <c r="Q20" s="26">
        <f t="shared" si="1"/>
        <v>1</v>
      </c>
      <c r="R20" s="26">
        <f t="shared" si="3"/>
        <v>1</v>
      </c>
      <c r="S20" s="26">
        <f t="shared" si="4"/>
        <v>2</v>
      </c>
      <c r="T20" s="26"/>
    </row>
    <row r="21" spans="1:20" x14ac:dyDescent="0.25">
      <c r="A21">
        <v>1564</v>
      </c>
      <c r="B21" s="2" t="s">
        <v>9282</v>
      </c>
      <c r="C21" s="3" t="s">
        <v>3735</v>
      </c>
      <c r="D21" s="3" t="s">
        <v>3789</v>
      </c>
      <c r="E21" s="3" t="s">
        <v>3790</v>
      </c>
      <c r="F21" s="3" t="s">
        <v>3791</v>
      </c>
      <c r="G21" s="3" t="s">
        <v>3792</v>
      </c>
      <c r="H21" s="3"/>
      <c r="I21" s="3" t="s">
        <v>3740</v>
      </c>
      <c r="J21" s="3"/>
      <c r="K21" s="3" t="s">
        <v>9283</v>
      </c>
      <c r="L21" s="5" t="s">
        <v>15</v>
      </c>
      <c r="M21" s="2" t="str">
        <f t="shared" si="2"/>
        <v>&gt;amino-g0024_aac3-VIa_c%ATGATGACTGATCCCCGCAAAAACGGCGATTTGCACGAACCCGCGACGGCACCCGCGACGCCCTGGTCCAAAAGCGAGCTGGTCCGGCAATTGCGCGACCTCGGCGTGCGCTCAGGCGATATGGTGATGCCGCATGTGTCGTTGCGCGCCGTCGGGCCGCTGGCGGACGGACCGCAGACACTTGTCGATGCGCTGATCGAGGCCGTCGGCCCCACCGGGAATATTCTCGCCTTCGTCTCGTGGCGCGATTCGCCCTATGAACAGACGCTGGGTCATGATGCGCCGCCCGCCGCCATCGCCCAAAGCTGGCCTGCGTTCGACCCCGACCATGCGCCCGCCTACCCCGGCTTTGGCGCGATCAACGAATTTATCCGAACCTATCCGGGGTGTCGGCGCAGCGCCCATCCCGACGCATCGATGGCGGCGATCGGGCCCGATGCGGCGTGGCTGGTGGCGCCGCACGAGATGGGCGCCGCTTATGGCCCCCGCTCGCCGATCGCGCGTTTTCTCGCCCACGCAGGAAAAATCCTGTCGATCGGCGCCGGGCCCGATGCAGTCACCGCGCTCCATTATGCCGAAGCGGTGGCGCGGATCGAGGGCAAGCGCCGCGTCACTTATTCGATGCCCTTACTGCGCGAAGGCAAGCGCGTCTGGGTCACCACGTCCGACTGGGATTCGAACGGCATCCTCGACGAATATGCCGCGCCCGACGGCCCCGACGCGGTCGAACGGATCGCCCGCGACTATCTCGCCCGCACCAGGGTTGCGCAAGGCCCGGTCGGCGGCGCGCAATCCCGGCTGATCGACGCGGCCGATATCGTTTCCTTCGGCATCGAATGGCTCGAGGCGCGCCACGCCGCGCCAGCGGCGGCAGCGCTGAAGCCGAAACAACGCCGCGACTGA</v>
      </c>
      <c r="O21" s="26">
        <f t="shared" si="0"/>
        <v>903</v>
      </c>
      <c r="P21" s="26"/>
      <c r="Q21" s="26">
        <f t="shared" si="1"/>
        <v>1</v>
      </c>
      <c r="R21" s="26">
        <f t="shared" si="3"/>
        <v>1</v>
      </c>
      <c r="S21" s="26">
        <f t="shared" si="4"/>
        <v>2</v>
      </c>
      <c r="T21" s="26"/>
    </row>
    <row r="22" spans="1:20" x14ac:dyDescent="0.25">
      <c r="A22">
        <v>1565</v>
      </c>
      <c r="B22" s="2" t="s">
        <v>9284</v>
      </c>
      <c r="C22" s="3" t="s">
        <v>3735</v>
      </c>
      <c r="D22" s="3" t="s">
        <v>3793</v>
      </c>
      <c r="E22" s="3" t="s">
        <v>3794</v>
      </c>
      <c r="F22" s="3" t="s">
        <v>3795</v>
      </c>
      <c r="G22" s="3" t="s">
        <v>3796</v>
      </c>
      <c r="H22" s="3"/>
      <c r="I22" s="3" t="s">
        <v>3740</v>
      </c>
      <c r="J22" s="3"/>
      <c r="K22" s="3" t="s">
        <v>9285</v>
      </c>
      <c r="L22" s="5" t="s">
        <v>15</v>
      </c>
      <c r="M22" s="2" t="str">
        <f t="shared" si="2"/>
        <v>&gt;amino-g0025_aac3-VIIa%ATGGACGAACTCGCCTTGCTCAAGCGCTCCGACGGCCCGGTCACCCGGACCCGCCTCGCCCGGGACCTGACCGCGCTCGGCCTCGGCGACGGGGACACCGTGATGTTCCATACGCGGATGTCCGCCGTCGGCTACGTGGCAGGCGGCCCGGAGACGGTCATCGGAGCCCTCCGCGACGTCGTGGGAGAGCGGGGAACCCTGATGGTGACCTGCGGCTGGAACGACGCCCCGCCGTACGACTTCACCGACTGGCCGCAGACCTGGCAGGACGCCCGTCGGGCGGAGCACCCGGCGTACGACCCCGTGCTGAGCGAGGCTGACCACAACAACGGGCGCCTCCCGGAAGCGCTGCGCCGCCGGCCCGGAGCCGTCCGCAGCCGTCACCCCGACGCGAGCTTCGCGGCGCTCGGCGCGGCGGCCACCGCGTTGACGGCCGACCATCCGTGGGACGACCCGCACGGCCCTGACAGCCCGCTGGCGCGGCTGGTCGCGATGGGCGGCCGGGTGCTGCTGCTGGGCGCCCCGCTGGAGGCGCTCACGCTCCTGCACCACGCCGAGGCGCTGGCCGACGCGCCCGGTAAGCGGTTCGTGGACTACGAGCAGCCGATCCTCGTCGACGGGGAGCGGGTCTGGCGGCGGTTCCACGACATCGACTCGGAGGACGGGGCGTTCGACTACTCCGCCCTCGTGCCCGAGGGAACGGAAGCGTTCGAGATCATCGGACGGGACATGCGTGCCGCGGGCATCGGCCGCAGGGGAACGGTCGGGGCGGCCGACAGCCATCTCTTCGAAGCCCGTGACGTGGTCGACTTCGGTGTGGCCTGGATGGAGGAGAAGCTGGGCCGGGAAAGGGGGCCCGGCGGATGA</v>
      </c>
      <c r="O22" s="26">
        <f t="shared" si="0"/>
        <v>867</v>
      </c>
      <c r="P22" s="26"/>
      <c r="Q22" s="26">
        <f t="shared" si="1"/>
        <v>1</v>
      </c>
      <c r="R22" s="26">
        <f t="shared" si="3"/>
        <v>1</v>
      </c>
      <c r="S22" s="26">
        <f t="shared" si="4"/>
        <v>2</v>
      </c>
      <c r="T22" s="26"/>
    </row>
    <row r="23" spans="1:20" x14ac:dyDescent="0.25">
      <c r="A23">
        <v>1566</v>
      </c>
      <c r="B23" s="2" t="s">
        <v>9286</v>
      </c>
      <c r="C23" s="3" t="s">
        <v>3735</v>
      </c>
      <c r="D23" s="3" t="s">
        <v>3797</v>
      </c>
      <c r="E23" s="3" t="s">
        <v>3798</v>
      </c>
      <c r="F23" s="3" t="s">
        <v>3799</v>
      </c>
      <c r="G23" s="3" t="s">
        <v>3800</v>
      </c>
      <c r="H23" s="3"/>
      <c r="I23" s="3" t="s">
        <v>3740</v>
      </c>
      <c r="J23" s="3"/>
      <c r="K23" s="3" t="s">
        <v>9287</v>
      </c>
      <c r="L23" s="5" t="s">
        <v>15</v>
      </c>
      <c r="M23" s="2" t="str">
        <f t="shared" si="2"/>
        <v>&gt;amino-g0026_aac3-VIIIa%GTGGACGAGAAGGAACTGATCGAGCGCGCCGGCGGCCCCGTCACCCGCGGCCGGCTCGTGCGCGACCTCGAGGCACTCGGCGTCGGCGCCGGCGACACCGTCATGGTGCACACCCGCATGTCGGCGATCGGCTACGTCGTGGGCGGCCCGCAGACCGTGATCGACGCCGTCCGCGACGCCGTCGGCGCCGACGGCACCCTCATGGCCTACTGCGGCTGGAACGACGCCCCGCCCTACGACCTCGCCGAGTGGCCCCCCGCGTGGCGGGAGGCCGCACGAGCCGAGTGGCCCGCCTACGACCCGCTGCTCAGCGAGGCCGACCGGGGCAACGGCCGGGTCCCCGAGGCCCTGCGCCACCAGCCCGGCGCGGTCCGCAGCCGGCACCCCGACGCGAGCTTCGTCGCGGTCGGGCCGGCCGCCCACCCGCTCATGGACGACCACCCCTGGGACGACCCGCACGGACCGGACAGCCCGCTCGCCCGGCTCGCCGGGGCCGGCGGACGGGTACTGCTGCTCGGCGCCCCGCTGGACACCCTGACGCTGCTGCACCACGCGGAGGCACGGGCCGAGGCCCCCGGCAAGCGGTTCGTCGCGTACGAGCAGCCCGTGACCGTCGGCGGGCGACGGGTCTGGCGGCGCTTCCGCGACGTCGACACCAGCCGAGGCGTTCCCTACGGGCGGGTGGTGCCCGAGGGGGTCGTGCCGTTCACCGTCATCGCCCAGGACATGCTCGCAGCCGGGATCGGCCGGACCGGCCGGGTCGCCGCCGCCCCCGTCCACCTCTTCGAGGCCGCCGACGTGGTCCGCTTCGGCGTCGAGTGGATCGAGAGCCGGATGGGGGGCGCGGCCGGCGGGGCGTGA</v>
      </c>
      <c r="O23" s="26">
        <f t="shared" si="0"/>
        <v>861</v>
      </c>
      <c r="P23" s="26"/>
      <c r="Q23" s="26">
        <f t="shared" si="1"/>
        <v>1</v>
      </c>
      <c r="R23" s="26">
        <f t="shared" si="3"/>
        <v>1</v>
      </c>
      <c r="S23" s="26">
        <f t="shared" si="4"/>
        <v>2</v>
      </c>
      <c r="T23" s="26"/>
    </row>
    <row r="24" spans="1:20" x14ac:dyDescent="0.25">
      <c r="A24" s="3">
        <v>1568</v>
      </c>
      <c r="B24" s="2" t="s">
        <v>10270</v>
      </c>
      <c r="C24" s="3" t="s">
        <v>3735</v>
      </c>
      <c r="D24" s="3" t="s">
        <v>5488</v>
      </c>
      <c r="E24" s="3" t="s">
        <v>5489</v>
      </c>
      <c r="F24" s="3" t="s">
        <v>5490</v>
      </c>
      <c r="G24" s="3" t="s">
        <v>5491</v>
      </c>
      <c r="H24" s="3"/>
      <c r="I24" s="3" t="s">
        <v>3740</v>
      </c>
      <c r="J24" s="3"/>
      <c r="K24" s="3" t="s">
        <v>5492</v>
      </c>
      <c r="L24" s="13" t="s">
        <v>5493</v>
      </c>
      <c r="M24" s="2" t="str">
        <f t="shared" si="2"/>
        <v>&gt;amino-g0027_aac3-Xa%ATGGACGAGACGGAACTGCTGCGACGCTCCGACGGGCCCGTGACCCGGGACCGGATCCGGCACGACCTGGCCGCGCTCGGCCTCGTCCCGGGCGACACCGTGATGTTCCATACGCGGCTGTCCGCGATCGGCTACGTCTCCGGAGGCCCCCAGACCGTCATCGACGCCCTGCTGGACGTGGTGGGACCGACCGGCACTCTGTTGGTCACCTGCGGCTGGAACGACGCTCCGCCCTACGACTTCACCGACTGGCCTCCCGCCTGGCAGGAGGCCGTACGCGCCCACCACCCCGCGTTCGACCCGCGGACGAGCGAGGCCGAGCACGCCAACGGCCGCCTTCCGGAGGCCCTGCGCCGCAGACCGGGGGCCGTACGCAGTCGCCACCCCGACGTGAGTCTCGCGGCGCTCGGCGCCTCGGCCCCCGCTCTGATGGACGCCCACCCCTGGGACGATCCGCACGGTCCCGGCAGCCCGCTGGCGCGCCTGGTCGCCCTCGGCGGCCGGGTGCTGCTGCTCGGCGCGCCCCGGGACACGATGACGCTGCTGCACCACGCCGAGGCGCTGGCCCAGGCCCCCGGCAAGCGGTTCGTGACGTACGAGCAGCCCATCGAGGTGGCGGGCGAGCGGGTCTGGCGCACCTTCCGGGACATCGACTCCGAGCACGGTGCGTTCGACTACTCCTCGGCCGTGCCCGAGGGGCAGGACCCCTTCGCGGTGATCGTCGGTTCCATGCTCGCCGCGGGCATCGGACGGGAGGGCTTCGTCGGGGCGGCCAGGAGCCGGCTGTTCGACGCCGCCCCGGCCGTCGAGTTCGGCGTCCGCTGGATCGAGGAGCACCTGAACCGGGACCGCTGA</v>
      </c>
      <c r="O24" s="26">
        <f t="shared" si="0"/>
        <v>855</v>
      </c>
      <c r="P24" s="26"/>
      <c r="Q24" s="26">
        <f t="shared" si="1"/>
        <v>1</v>
      </c>
      <c r="R24" s="26">
        <f t="shared" si="3"/>
        <v>1</v>
      </c>
      <c r="S24" s="26">
        <f t="shared" si="4"/>
        <v>2</v>
      </c>
      <c r="T24" s="26"/>
    </row>
    <row r="25" spans="1:20" x14ac:dyDescent="0.25">
      <c r="A25">
        <v>1609</v>
      </c>
      <c r="B25" s="2" t="s">
        <v>9366</v>
      </c>
      <c r="C25" s="3" t="s">
        <v>3735</v>
      </c>
      <c r="D25" s="3" t="s">
        <v>3956</v>
      </c>
      <c r="E25" s="3" t="s">
        <v>3957</v>
      </c>
      <c r="F25" s="3" t="s">
        <v>3958</v>
      </c>
      <c r="G25" s="3" t="s">
        <v>3959</v>
      </c>
      <c r="H25" s="3"/>
      <c r="I25" s="3" t="s">
        <v>3740</v>
      </c>
      <c r="J25" s="3"/>
      <c r="K25" s="3" t="s">
        <v>9367</v>
      </c>
      <c r="L25" s="5" t="s">
        <v>15</v>
      </c>
      <c r="M25" s="2" t="str">
        <f t="shared" si="2"/>
        <v>&gt;amino-g0028_aac6-29a%GTTTCGATCTTACCTGTGAAAGAACAAGACGCTGCCGACTGGCTAGCGCTGCGGAATCTTCTTTGGCTCGCGGATGATCACGCCTCGGAGATTGAGCAGTACTTCTCTGGTGGACTTGAGGGGCTTGTAGAAGTGCTCATCGCCCGTGATGCTACCGGCGCGGCTGTTGGGCATGTCGAACTCTCGATAAGACATGACTTGGAAGAACTCCAAGGAATCAAGACCGGCTACATCGAAGGCCTTTATGTGGCCCCAAGCCATCGATCAACAGACCTTGTGAGGCGTTTCTTGCGTGAGTCCGAGAAGTGGGCCCTAGAACAAGGGTGCAGCGCATTTGCCTCAGACAGAAGTGATCGGGTCATCACGCACCGCAAGTTCGCAGGCAGCGCCGTCTAA</v>
      </c>
      <c r="O25" s="26">
        <f t="shared" si="0"/>
        <v>396</v>
      </c>
      <c r="P25" s="26" t="s">
        <v>10986</v>
      </c>
      <c r="Q25" s="26">
        <v>1</v>
      </c>
      <c r="R25" s="26">
        <f t="shared" si="3"/>
        <v>1</v>
      </c>
      <c r="S25" s="26">
        <f t="shared" si="4"/>
        <v>2</v>
      </c>
      <c r="T25" s="26"/>
    </row>
    <row r="26" spans="1:20" x14ac:dyDescent="0.25">
      <c r="A26">
        <v>1588</v>
      </c>
      <c r="B26" s="2" t="s">
        <v>10482</v>
      </c>
      <c r="C26" s="3" t="s">
        <v>3735</v>
      </c>
      <c r="D26" s="3" t="s">
        <v>3873</v>
      </c>
      <c r="E26" s="3" t="s">
        <v>3874</v>
      </c>
      <c r="F26" s="3" t="s">
        <v>3875</v>
      </c>
      <c r="G26" s="3" t="s">
        <v>3876</v>
      </c>
      <c r="H26" s="3"/>
      <c r="I26" s="3" t="s">
        <v>3740</v>
      </c>
      <c r="J26" s="3"/>
      <c r="K26" s="28" t="s">
        <v>10481</v>
      </c>
      <c r="L26" s="5" t="s">
        <v>15</v>
      </c>
      <c r="M26" s="2" t="str">
        <f t="shared" si="2"/>
        <v>&gt;amino-g0070_aac6-Il%ATGGATAGTTCGCCGCTCGTCAGGCCTGTTGAAACTACCGATTCGGCCAGTTGGCTAAGCATGCGCTGTGAGCTGTGGCCAGATGGCACATGTCAAGAGCACCAGTCAGAGATCGCAGAATTTCTGTCCGGAAAAGTCGCCCGGCCTGCTGCTGTCCTCATTGCTGTAGCACCCGACGGAGAAGCACTAGGGTTTGCCGAGCTTTCGATCCGCCCGTATGCGGAGGAGTGCTACTCCGGCAACGTTGCGTTCTTGGAGGGTTGGTACGTTGTGCCAAGTGCGCGGCGTCAGGGCGTAGGTGTAGCTCTGGTAAAAGCCGCCGAGCATTGGGCTCGTGGTCGCGGATGCACCGAATTCGCCTCCGACACTCAACTTACCAACAGCGCAAGCACCTCGGCGCACCTGGCGGCTGGATTCACGGAGGTTGCTCAAGTACGCTGCTTCCGGAAACCGTTGTGA</v>
      </c>
      <c r="N26" s="2" t="s">
        <v>10472</v>
      </c>
      <c r="O26" s="26">
        <f t="shared" si="0"/>
        <v>459</v>
      </c>
      <c r="P26" s="26"/>
      <c r="Q26" s="26">
        <f t="shared" si="1"/>
        <v>1</v>
      </c>
      <c r="R26" s="26">
        <f t="shared" si="3"/>
        <v>1</v>
      </c>
      <c r="S26" s="26">
        <f t="shared" si="4"/>
        <v>2</v>
      </c>
      <c r="T26" s="26"/>
    </row>
    <row r="27" spans="1:20" x14ac:dyDescent="0.25">
      <c r="A27">
        <v>1610</v>
      </c>
      <c r="B27" s="2" t="s">
        <v>9324</v>
      </c>
      <c r="C27" s="3" t="s">
        <v>3735</v>
      </c>
      <c r="D27" s="3" t="s">
        <v>3960</v>
      </c>
      <c r="E27" s="3" t="s">
        <v>3961</v>
      </c>
      <c r="F27" s="3" t="s">
        <v>3962</v>
      </c>
      <c r="G27" s="3" t="s">
        <v>3876</v>
      </c>
      <c r="H27" s="3"/>
      <c r="I27" s="3" t="s">
        <v>3740</v>
      </c>
      <c r="J27" s="3"/>
      <c r="K27" s="3" t="s">
        <v>9325</v>
      </c>
      <c r="L27" s="5" t="s">
        <v>15</v>
      </c>
      <c r="M27" s="2" t="str">
        <f t="shared" si="2"/>
        <v>&gt;amino-g0029_aac6-29b%ATGGATAGTTCGCCGCTCGTCAGGCCTGTTGAAACTACCGATTCGGCCAGTTGGCTAAGCATGCGCTGTGAGCTGTGGCCAGATGGCACATGTCAAGAGCACCAGTCAGAGATCGCAGAATTTCTGTCCGGAAAAGTCGCCCGGCCTGCTGCTGTCCTCATTGCTGTAGCACCCGACGGAGAAGCACTAGGGTTTGCCGAGCTTTCGATCCGCCCGTATGCGGAGGAGTGCTACTCCGGCAACGTTGCGTTCTTGGAGGGTTGGTACGTTGTGCCAAGTGCGCGGCGTCAGGGCGTAGGTGTAGCTCTGGTAAAAGCCGCCGAGCATTGGGCTCGTGGTCGCGGATGCACCGAATTCGCCTCCGACACTCAACTTACCAACAGCGCAAGCACCTCGGCGCACCTGGCGGCTGGATTCACGGAGGTTGCTCAAGTACGCTGCTTCCGGAAACCGTTGTGA</v>
      </c>
      <c r="O27" s="26">
        <f t="shared" si="0"/>
        <v>459</v>
      </c>
      <c r="P27" s="26"/>
      <c r="Q27" s="26">
        <f t="shared" si="1"/>
        <v>1</v>
      </c>
      <c r="R27" s="26">
        <f t="shared" si="3"/>
        <v>1</v>
      </c>
      <c r="S27" s="26">
        <f t="shared" si="4"/>
        <v>2</v>
      </c>
      <c r="T27" s="26"/>
    </row>
    <row r="28" spans="1:20" x14ac:dyDescent="0.25">
      <c r="A28">
        <v>1625</v>
      </c>
      <c r="B28" s="2" t="s">
        <v>9396</v>
      </c>
      <c r="C28" s="3" t="s">
        <v>3735</v>
      </c>
      <c r="D28" s="3" t="s">
        <v>4020</v>
      </c>
      <c r="E28" s="3" t="s">
        <v>4021</v>
      </c>
      <c r="F28" s="3" t="s">
        <v>1160</v>
      </c>
      <c r="G28" s="3" t="s">
        <v>4022</v>
      </c>
      <c r="H28" s="3"/>
      <c r="I28" s="3" t="s">
        <v>3740</v>
      </c>
      <c r="J28" s="3"/>
      <c r="K28" s="3" t="s">
        <v>9397</v>
      </c>
      <c r="L28" s="5" t="s">
        <v>15</v>
      </c>
      <c r="M28" s="2" t="str">
        <f t="shared" si="2"/>
        <v>&gt;amino-g0030_aac6-30_aac6-Ib%ATGACATTCCTGATCCGACCCGTAGAACAAAGTGACGCTGAATCTTGGGAGCGCTTACGCAACCTTTTGTGGGAGGGCGACGACCACAAAAGCGAGATCACACAATTCTTCAACGGCGAAGTAGAAGAACCCAATGAAGTGTTGCTTGCCGTAACCGAAGAAAATGATGCAATAGCGCACATCGAGCTATCGTTGAGGTATGACATTGATGGCTTGACGGGCATCAAGACCGGTTACATCGAAGGCCTTTTTGTAGAGGAGCGGCACCGTGCCGCAGGTGTAGTCCTCAAGCTATTGCGAGCCGCAGAGTTCTGGGCAAGAGATCAAGGATGTCTGGCGTTTGCCTCAGACAGGGATGATCGTGTCATCATCTATGCTCGCTACACGGGAGCGCCACCTAACAATTCA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TTGCCTAA</v>
      </c>
      <c r="O28" s="26">
        <f t="shared" si="0"/>
        <v>987</v>
      </c>
      <c r="P28" s="26"/>
      <c r="Q28" s="26">
        <f t="shared" si="1"/>
        <v>1</v>
      </c>
      <c r="R28" s="26">
        <f t="shared" si="3"/>
        <v>1</v>
      </c>
      <c r="S28" s="26">
        <f t="shared" si="4"/>
        <v>2</v>
      </c>
      <c r="T28" s="26"/>
    </row>
    <row r="29" spans="1:20" x14ac:dyDescent="0.25">
      <c r="A29">
        <v>1611</v>
      </c>
      <c r="B29" s="2" t="s">
        <v>9368</v>
      </c>
      <c r="C29" s="3" t="s">
        <v>3735</v>
      </c>
      <c r="D29" s="3" t="s">
        <v>3963</v>
      </c>
      <c r="E29" s="3" t="s">
        <v>3964</v>
      </c>
      <c r="F29" s="3" t="s">
        <v>3965</v>
      </c>
      <c r="G29" s="3" t="s">
        <v>3966</v>
      </c>
      <c r="H29" s="3"/>
      <c r="I29" s="3" t="s">
        <v>3740</v>
      </c>
      <c r="J29" s="3"/>
      <c r="K29" s="3" t="s">
        <v>9369</v>
      </c>
      <c r="L29" s="5" t="s">
        <v>15</v>
      </c>
      <c r="M29" s="2" t="str">
        <f t="shared" si="2"/>
        <v>&gt;amino-g0031_aac6-31%ATGACCACTACCATTAGCTTCGTCACGCTGCGCCTCATGACCGAGCACGACCTTCCGATGCTCCATGACTGGCTAAATCGGCCTCACATCGTTGAGTGGTGGGGCGGAGAAGAAACACGTCCAACACTTGCTGAAGTGCTGGAGCAATACCTACCAAGCGCCCTGGCGAAAGAGTCCGTCACTCCCTACATCGCAATGCTGGATGAAGAACCGATTGGGTACGCTCAGTCGTACATTGCACTCGGAAGCGGTGACGGATGGTGGGAAGACGAAACCGATCCAGGAGTACGCGGAATAGACCAGTCTCTGGCGAATCCATCGCAGCTGGGCAAGGGCTTGGGAACCAAGCTCGTTTGCGCGCTCGTTGAGATGCTGTTCAAAGACGCTGAGGTAACCAAGATCCAAACGGACCCGTCGCCGAACAACTTACGCGCAATCCGGTGCTACGAGAAGGCGGGTTTTGTGGCGCAAAGAACCATAAACACCCCAGATGGACCGGCCGTATACATGGTTCAAACACGTCAGGCGTTCGAGCAGGCGCGCAGTGCTGTCTAA</v>
      </c>
      <c r="O29" s="26">
        <f t="shared" si="0"/>
        <v>555</v>
      </c>
      <c r="P29" s="26"/>
      <c r="Q29" s="26">
        <f t="shared" si="1"/>
        <v>1</v>
      </c>
      <c r="R29" s="26">
        <f t="shared" si="3"/>
        <v>1</v>
      </c>
      <c r="S29" s="26">
        <f t="shared" si="4"/>
        <v>2</v>
      </c>
      <c r="T29" s="26"/>
    </row>
    <row r="30" spans="1:20" x14ac:dyDescent="0.25">
      <c r="A30">
        <v>1612</v>
      </c>
      <c r="B30" s="2" t="s">
        <v>9370</v>
      </c>
      <c r="C30" s="3" t="s">
        <v>3735</v>
      </c>
      <c r="D30" s="3" t="s">
        <v>3967</v>
      </c>
      <c r="E30" s="3" t="s">
        <v>3968</v>
      </c>
      <c r="F30" s="3" t="s">
        <v>3969</v>
      </c>
      <c r="G30" s="3" t="s">
        <v>3970</v>
      </c>
      <c r="H30" s="3"/>
      <c r="I30" s="3" t="s">
        <v>3740</v>
      </c>
      <c r="J30" s="3"/>
      <c r="K30" s="3" t="s">
        <v>9371</v>
      </c>
      <c r="L30" s="5" t="s">
        <v>15</v>
      </c>
      <c r="M30" s="2" t="str">
        <f t="shared" si="2"/>
        <v>&gt;amino-g0032_aac6-32%ATGTCCCCGAGCAAAACACCCGTTACCTTGCGCCTCATGACCGAGCGCGACCTACCGATGCTGCATGCATGGCTGAACCGGCCGCACATTGTCGAGTGGTGGGGTGGAGAAGAAGAACGCCCGACTCTTCATGAAGTGGTCAAACACTACCTGCCGAGGGTTTTGGCAGAAGAAGCCGTCACACCATACATCGCGATGTTGGGCGACGAACCCATCGGCTACGCTCAGTCATACGTCGCACTCGGAAGCGGTGATGGATGGTGGGAGGATGAAACCGACCCAGGCGTACGAGGGATAGACCAATTCCTGTCGAACCATACACAGTTGAACCAGGGCCTAGGTACAAAGCTCGTCCAGGCACTCGTTGAACTGCTGTTCTCAGATCCTACCGTGACGAAGATCCAAACCGACCCGGCGCCAAACAACCATCGAGCGATTCGCTGCTACGAGAAAGCTGGCTTTGTTCAGCAAAACGTCATCACCACACCAGACGGCCCAGCCGTCTACATGGTTCAAACCAGGCAGGCCTTCGAGCGTGTGCGCAGTGCTGCCTAA</v>
      </c>
      <c r="O30" s="26">
        <f t="shared" si="0"/>
        <v>555</v>
      </c>
      <c r="P30" s="26"/>
      <c r="Q30" s="26">
        <f t="shared" si="1"/>
        <v>1</v>
      </c>
      <c r="R30" s="26">
        <f t="shared" si="3"/>
        <v>1</v>
      </c>
      <c r="S30" s="26">
        <f t="shared" si="4"/>
        <v>2</v>
      </c>
      <c r="T30" s="26"/>
    </row>
    <row r="31" spans="1:20" x14ac:dyDescent="0.25">
      <c r="A31">
        <v>1613</v>
      </c>
      <c r="B31" s="2" t="s">
        <v>9372</v>
      </c>
      <c r="C31" s="3" t="s">
        <v>3735</v>
      </c>
      <c r="D31" s="3" t="s">
        <v>3971</v>
      </c>
      <c r="E31" s="3" t="s">
        <v>3972</v>
      </c>
      <c r="F31" s="3" t="s">
        <v>3973</v>
      </c>
      <c r="G31" s="3" t="s">
        <v>3974</v>
      </c>
      <c r="H31" s="3"/>
      <c r="I31" s="3" t="s">
        <v>3740</v>
      </c>
      <c r="J31" s="3"/>
      <c r="K31" s="3" t="s">
        <v>9373</v>
      </c>
      <c r="L31" s="5" t="s">
        <v>15</v>
      </c>
      <c r="M31" s="2" t="str">
        <f t="shared" si="2"/>
        <v>&gt;amino-g0033_aac6-33%ATGGCGTATGAGTTCTGCGAAATAGGTGAATCAAACGAATATATTATTCTGGCGGCTAGAATCTTAACGAAATCATTCCTAGATATCGGTAATAATTCCTGGCCTGACATGAAAAGTGCTACTAAAGAAGTTGAAGAATGCATTGAGAAGCCAAACATATGTCTTGGAATACATGAAAATGAAAAATTGCTTGGATGGATTGGCCTTAGGCCCATGTACAAATTAACATGGGAATTACATCCCTTGGTAATAAGTACTCAATATCAGAATAAAGGTATTGGAAGACTTTTAATAAATGAATTAGAAAAAAAAGCAAAGCAAATTGGAATAATTGGAATAGTATTGGGAACTGACGATGAATACTTTAAAACTTCATTATCAGCTGTTGATCTTTACGGCGAAAATATTCTTGATGAGATAAGGACTATTAAAAACATAAAAAATCATCCGTACGAATTCTATCAAAAATGTGGGTATTCCATTGTCGGAGTAATACCCGATGCAAATGGAAAAAGGAAGCCAGATATTTGGATGTGGAAGAAGATAAATGATTAG</v>
      </c>
      <c r="O31" s="26">
        <f t="shared" si="0"/>
        <v>555</v>
      </c>
      <c r="P31" s="26"/>
      <c r="Q31" s="26">
        <f t="shared" si="1"/>
        <v>1</v>
      </c>
      <c r="R31" s="26">
        <f t="shared" si="3"/>
        <v>1</v>
      </c>
      <c r="S31" s="26">
        <f t="shared" si="4"/>
        <v>2</v>
      </c>
      <c r="T31" s="26"/>
    </row>
    <row r="32" spans="1:20" x14ac:dyDescent="0.25">
      <c r="A32">
        <v>1578</v>
      </c>
      <c r="B32" s="2" t="s">
        <v>9304</v>
      </c>
      <c r="C32" s="3" t="s">
        <v>3735</v>
      </c>
      <c r="D32" s="3" t="s">
        <v>3833</v>
      </c>
      <c r="E32" s="3" t="s">
        <v>3834</v>
      </c>
      <c r="F32" s="3" t="s">
        <v>3835</v>
      </c>
      <c r="G32" s="3" t="s">
        <v>3836</v>
      </c>
      <c r="H32" s="3"/>
      <c r="I32" s="3" t="s">
        <v>3740</v>
      </c>
      <c r="J32" s="3"/>
      <c r="K32" s="3" t="s">
        <v>9305</v>
      </c>
      <c r="L32" s="5" t="s">
        <v>15</v>
      </c>
      <c r="M32" s="2" t="str">
        <f t="shared" si="2"/>
        <v>&gt;amino-g0034_aac6-aph2%ATGAATATAGTTGAAAATGAAATATGTATAAGAACTTTAATAGATGATGATTTTCCTTTGATGTTAAAATGGTTAACTGATGAAAGAGTATTAGAATTTTATGGTGGTAGAGATAAAAAATATACATTAGAATCATTAAAAAAACATTATACAGAGCCTTGGGAAGATGAAGTTTTTAGAGTAATTATTGAATATAACAATGTTCCTATTGGATATGGACAAATATATAAAATGTATGATGAGTTATATACTGATTATCATTATCCAAAAACTGATGAGATAGTCTATGGTATGGATCAATTTATAGGAGAGCCAAATTATTGGAGTAAAGGAATTGGTACAAGATATATTAAATTGATTTTTGAATTTTTGAAAAAAGAAAGAAATGCTAATGCAGTTATTTTAGACCCTCATAAAAATAATCCAAGAGCAATAAGGGCATACCAAAAATCTGGTTTTAGAATTATTGAAGATTTGCCAGAACATGAATTACACGAGGGCAAAAAAGAAGATTGTTATTTAATGGAATATAGATATGATGATAATGCCACAAATGTTAAGGCAATGAAATATTTAATTGAGCATTACTTTGATAATTTCAAAGTAGATAGTATTGAAATAATCGGTAGTGGTTATGATAGTGTGGCATATTTAGTTAATAATGAATACATTTTTAAAACAAAATTTAGTACTAATAAGAAAAAAGGTTATGCAAAAGAAAAAGCAATATATAATTTTTTAAATACAAATTTAGAAACTAATGTAAAAATTCCTAATATTGAATATTCGTATATTAGTGATGAATTATCTATACTAGGTTATAAAGAAATTAAAGGAACTTTTTTAACACCAGAAATTTATTCTACTATGTCAGAAGAAGAACAAAATTTGTTAAAACGAGATATTGCCAGTTTTTTAAGACAAATGCACGGTTTAGATTATACAGATATTAGTGAATGTACTATTGATAATAAACAAAATGTATTAGAAGAGTATATATTGTTGCGTGAAACTATTTATAATGATTTAACTGATATAGAAAAAGATTATATAGAAAGTTTTATGGAAAGACTAAATGCAACAACAGTTTTTGAGGGTAAAAAGTGTTTATGCCATAATGATTTTAGTTGTAATCATCTATTGTTAGATGGCAATAATAGATTAACTGGAATAATTGATTTTGGAGATTCTGGAATTATAGATGAATATTGTGATTTTATATACTTACTTGAAGATAGTGAAGAAGAAATAGGAACAAATTTTGGAGAAGATATATTAAGAATGTATGGAAATATAGATATTGAGAAAGCAAAAGAATATCAAGATATAGTTGAAGAATATTATCCTATTGAAACTATTGTTTATGGAATTAAAAATATTAAACAGGAATTTATCGAAAATGGTAGAAAAGAAATTTATAAAAGGACTTATAAAGATTGA</v>
      </c>
      <c r="O32" s="26">
        <f t="shared" si="0"/>
        <v>1440</v>
      </c>
      <c r="P32" s="26"/>
      <c r="Q32" s="26">
        <f t="shared" si="1"/>
        <v>1</v>
      </c>
      <c r="R32" s="26">
        <f t="shared" si="3"/>
        <v>1</v>
      </c>
      <c r="S32" s="26">
        <f t="shared" si="4"/>
        <v>2</v>
      </c>
      <c r="T32" s="26"/>
    </row>
    <row r="33" spans="1:20" x14ac:dyDescent="0.25">
      <c r="A33">
        <v>1614</v>
      </c>
      <c r="B33" s="2" t="s">
        <v>9374</v>
      </c>
      <c r="C33" s="3" t="s">
        <v>3735</v>
      </c>
      <c r="D33" s="3" t="s">
        <v>3975</v>
      </c>
      <c r="E33" s="3" t="s">
        <v>3976</v>
      </c>
      <c r="F33" s="3" t="s">
        <v>1764</v>
      </c>
      <c r="G33" s="3" t="s">
        <v>3977</v>
      </c>
      <c r="H33" s="3"/>
      <c r="I33" s="3" t="s">
        <v>3740</v>
      </c>
      <c r="J33" s="3"/>
      <c r="K33" s="3" t="s">
        <v>9375</v>
      </c>
      <c r="L33" s="5" t="s">
        <v>15</v>
      </c>
      <c r="M33" s="2" t="str">
        <f t="shared" si="2"/>
        <v>&gt;amino-g0035_aac6-I30%ATGGCATATGCGTTCTGCGAAATTGGAGAATCAAATGAATATATTATTCAGGCAGCTAGAATCTTAACGAAATCATTCCTTGATATTGGAAATGATTCCTGGCCTGATATGAAAAGTGCCACCAAAGAAGTTGAAGAATGTATTGAGAAGCCAAACATATGTCTTGGAATACATGAAAACGAAAAACTACTTGGATGGATTGGTCTTAGGCCCATGTACAAATTAACATGGGAATTACATCCCTTGGTAATAAGTACGCAATATCAGAATAAAGGTATTGGAAGACTTCTAATAAATGAATTGGAAAAACAAGCAAAGCAAAATGGAATAATCGGAATAGTATTGGGAACTGACGATGAATACTTTAAGACTTCATTATCAGATGTGGATCTTTCCGGGAAAAATATACTTGATGAGATAAGGAATATTAAAAATATAAGGAATCATCCGTACGAATTCTATCAACGATGTGGTTATTCCATTGTCGGAGTAATACCCGATGCAAATGGCAAAAGAAAGCCAGATATTTGGATGTGGAAGAAGATTAGTGATTAG</v>
      </c>
      <c r="O33" s="26">
        <f t="shared" si="0"/>
        <v>555</v>
      </c>
      <c r="P33" s="26"/>
      <c r="Q33" s="26">
        <f t="shared" si="1"/>
        <v>1</v>
      </c>
      <c r="R33" s="26">
        <f t="shared" si="3"/>
        <v>1</v>
      </c>
      <c r="S33" s="26">
        <f t="shared" si="4"/>
        <v>2</v>
      </c>
      <c r="T33" s="26"/>
    </row>
    <row r="34" spans="1:20" x14ac:dyDescent="0.25">
      <c r="A34">
        <v>1573</v>
      </c>
      <c r="B34" s="2" t="s">
        <v>9294</v>
      </c>
      <c r="C34" s="3" t="s">
        <v>3735</v>
      </c>
      <c r="D34" s="3" t="s">
        <v>3813</v>
      </c>
      <c r="E34" s="3" t="s">
        <v>3814</v>
      </c>
      <c r="F34" s="3" t="s">
        <v>3815</v>
      </c>
      <c r="G34" s="3" t="s">
        <v>3816</v>
      </c>
      <c r="H34" s="3"/>
      <c r="I34" s="3" t="s">
        <v>3740</v>
      </c>
      <c r="J34" s="3"/>
      <c r="K34" s="3" t="s">
        <v>9295</v>
      </c>
      <c r="L34" s="5" t="s">
        <v>15</v>
      </c>
      <c r="M34" s="2" t="str">
        <f t="shared" si="2"/>
        <v>&gt;amino-g0036_aac6-Ia_a%ATGAATTATCAAATTGTGAATATTGCGGAATGCAGCAATTATCAGTTAGAAGCAGCAAATATACTAACAGAAGCGTTCAATGATCTTGGTAACAATTCATGGCCAGATATGACGAGTGCAACAAAAGAAGTAAAAGAATGTATTGAGAGTCCAAACCTTTGTTTCGGTCTGCTAATAAATAACTCCTTAGTTGGCTGGATAGGCTTAAGGCCAATGTACAAGGAAACCTGGGAATTGCATCCATTGGTTGTCAGACCAGATTATCAAAATAAAGGTATTGGCAAGATCCTGCTTAAGGAATTAGAAAACAGAGCTAGAGAGCAAGGTATTATTGGAATCGCTTTAGGAACAGATGATGAATACTATAGAACAAGTCTCTCTTTAATAACTATAACAGAAGATAATATATTTGATTCAATAAAAAATATTAAAAATATTAATAAACATCCATATGAGTTTTATCAGAAGAATGGTTATTATATTGTTGGAATAATTCCAAATGCCAATGGTAAAAACAAACCAGATATTTGGATGTGGAAAAGTTTAATCAAAGAGTAA</v>
      </c>
      <c r="O34" s="26">
        <f t="shared" si="0"/>
        <v>558</v>
      </c>
      <c r="P34" s="26"/>
      <c r="Q34" s="26">
        <f t="shared" si="1"/>
        <v>1</v>
      </c>
      <c r="R34" s="26">
        <f t="shared" si="3"/>
        <v>1</v>
      </c>
      <c r="S34" s="26">
        <f t="shared" si="4"/>
        <v>2</v>
      </c>
      <c r="T34" s="26"/>
    </row>
    <row r="35" spans="1:20" x14ac:dyDescent="0.25">
      <c r="A35">
        <v>1599</v>
      </c>
      <c r="B35" s="2" t="s">
        <v>9346</v>
      </c>
      <c r="C35" s="3" t="s">
        <v>3735</v>
      </c>
      <c r="D35" s="3" t="s">
        <v>3917</v>
      </c>
      <c r="E35" s="3" t="s">
        <v>3918</v>
      </c>
      <c r="F35" s="3" t="s">
        <v>3919</v>
      </c>
      <c r="G35" s="3" t="s">
        <v>3920</v>
      </c>
      <c r="H35" s="3"/>
      <c r="I35" s="3" t="s">
        <v>3740</v>
      </c>
      <c r="J35" s="3"/>
      <c r="K35" s="3" t="s">
        <v>9347</v>
      </c>
      <c r="L35" s="5" t="s">
        <v>15</v>
      </c>
      <c r="M35" s="2" t="str">
        <f t="shared" si="2"/>
        <v>&gt;amino-g0039_aac6-Iaa%ATGGACATCAGGCAAATGAACAGAACCCATCTGGATCACTGGCGCGGATTGCGAAAACAGCTCTGGCCTGGTCACCCGGATGACGCCCATCTGGCGGACGGCGAAGAAATTCTGCAAGCCGATCATCTGGCATCATTTATTGCGATGGCAGACGGGGTGGCGATTGGCTTTGCGGATGCCTCAATCCGCCACGATTATGTCAATGGCTGTGACAGTTCGCCCGTGGTTTTCCTTGAAGGTATTTTTGTTCTCCCCTCATTCCGTCAACGCGGCGTAGCGAAACAATTGATTGCAGCGGTGCAACGATGGGGAACGAATAAAGGGTGTCGGGAAATGGCCTCCGATACCTCGCCGGAAAATACAATTTCCCAGAAAGTTCATCAGGCGTTAGGATTTGAGGAAACAGAGCGCGTCATTTTCTACCGAAAGCGTTGTTGA</v>
      </c>
      <c r="O35" s="26">
        <f t="shared" si="0"/>
        <v>438</v>
      </c>
      <c r="P35" s="26"/>
      <c r="Q35" s="26">
        <f t="shared" si="1"/>
        <v>1</v>
      </c>
      <c r="R35" s="26">
        <f t="shared" si="3"/>
        <v>1</v>
      </c>
      <c r="S35" s="26">
        <f t="shared" si="4"/>
        <v>2</v>
      </c>
      <c r="T35" s="26"/>
    </row>
    <row r="36" spans="1:20" x14ac:dyDescent="0.25">
      <c r="A36">
        <v>1600</v>
      </c>
      <c r="B36" s="2" t="s">
        <v>9348</v>
      </c>
      <c r="C36" s="3" t="s">
        <v>3735</v>
      </c>
      <c r="D36" s="3" t="s">
        <v>3921</v>
      </c>
      <c r="E36" s="3" t="s">
        <v>3922</v>
      </c>
      <c r="F36" s="3" t="s">
        <v>3923</v>
      </c>
      <c r="G36" s="3" t="s">
        <v>3924</v>
      </c>
      <c r="H36" s="3"/>
      <c r="I36" s="3" t="s">
        <v>3740</v>
      </c>
      <c r="J36" s="3"/>
      <c r="K36" s="3" t="s">
        <v>9349</v>
      </c>
      <c r="L36" s="5" t="s">
        <v>15</v>
      </c>
      <c r="M36" s="2" t="str">
        <f t="shared" si="2"/>
        <v>&gt;amino-g0040_aac6-Iad%ATGATTAGAAAAGCAACTGTCCAAGATCCACCATTATTAGCTCGTCTAGCAATGAATGTATGGAAAGAAAGCAGTTTAAAAGAATTAGTAGCAGAATTCGAGCAGATGACTAAAAGTAATGATGCTGTGGCATTTATACTATTTATAGAGGATCAAGCTGTCGGGTTTGCTCAATGTCAATTGCGTCATGATTATGTTGAAGGGACGAATACGAGTCCTGTAGGCTATTTAGAAGGTATATTTGTCGAGAAAGAATTTCGTCACAGAGGATACGCGAGCGAACTATTGTTAAAATGCGAAGATTGGGTGAAAACAAAAGGCTGCCTTCAATTTGCTAGTGATTGTGAATTAGATAATATTGATAGCTTGGCTTTTCATCTCAAAGTAGGTTTTACTGAAGCAAATCGAATGATTTGTTTTACAAAGCAACTTTAA</v>
      </c>
      <c r="O36" s="26">
        <f t="shared" si="0"/>
        <v>435</v>
      </c>
      <c r="P36" s="26"/>
      <c r="Q36" s="26">
        <f t="shared" si="1"/>
        <v>1</v>
      </c>
      <c r="R36" s="26">
        <f t="shared" si="3"/>
        <v>1</v>
      </c>
      <c r="S36" s="26">
        <f t="shared" si="4"/>
        <v>2</v>
      </c>
      <c r="T36" s="26"/>
    </row>
    <row r="37" spans="1:20" x14ac:dyDescent="0.25">
      <c r="A37">
        <v>1601</v>
      </c>
      <c r="B37" s="2" t="s">
        <v>9350</v>
      </c>
      <c r="C37" s="3" t="s">
        <v>3735</v>
      </c>
      <c r="D37" s="3" t="s">
        <v>3925</v>
      </c>
      <c r="E37" s="3" t="s">
        <v>3926</v>
      </c>
      <c r="F37" s="3" t="s">
        <v>3927</v>
      </c>
      <c r="G37" s="3" t="s">
        <v>3928</v>
      </c>
      <c r="H37" s="3"/>
      <c r="I37" s="3" t="s">
        <v>3740</v>
      </c>
      <c r="J37" s="3"/>
      <c r="K37" s="3" t="s">
        <v>9351</v>
      </c>
      <c r="L37" s="5" t="s">
        <v>15</v>
      </c>
      <c r="M37" s="2" t="str">
        <f t="shared" si="2"/>
        <v>&gt;amino-g0041_aac6-Iae%ATGAAATACAACATTGTTAATATTAAAGATTCTGAAAAGTATATAACGCAAGCTGCAGAAATTCTATTTGATGTATTTTCACACATAAATTTCGATTCTTGGCCGTCACTCCAAAAGGCTACAGAAACTGTAATAGAATGTATTAGCGCCGAAAACATTTGTATTGGCATTTTAATAAACGATGAATTGTGTGGTTGGGTTGGATTAAGAGAAATGTATAAAAAAACTTGGGAACTACATCCAATGGTTATTAAGAAAAAACATCAAAATAAGGGATTTGGTAAAATACTAATTTTTGAAACAGAAAAGAAAGCGAAAGAAAGAAATTTAGAAGGAATTGTACTTGGAACAGACGATGAAACATTTAGAACTACATTATCAATGTCAGAATTAAATAATGAAAATATATTCCATGAAATTAAAAATATAAAAAATCTAAAAAATCATCCATTTGAATTTTATGAAAAATGTGGTTACAGTATTATTGGTGTGATTCCTAATGCAAATGGGAAAAATAAACCTGATATATTAATGTGGAAAAATATAATGTAA</v>
      </c>
      <c r="O37" s="26">
        <f t="shared" si="0"/>
        <v>552</v>
      </c>
      <c r="P37" s="26"/>
      <c r="Q37" s="26">
        <f t="shared" si="1"/>
        <v>1</v>
      </c>
      <c r="R37" s="26">
        <f t="shared" si="3"/>
        <v>1</v>
      </c>
      <c r="S37" s="26">
        <f t="shared" si="4"/>
        <v>2</v>
      </c>
      <c r="T37" s="26"/>
    </row>
    <row r="38" spans="1:20" x14ac:dyDescent="0.25">
      <c r="A38">
        <v>1602</v>
      </c>
      <c r="B38" s="2" t="s">
        <v>9352</v>
      </c>
      <c r="C38" s="3" t="s">
        <v>3735</v>
      </c>
      <c r="D38" s="3" t="s">
        <v>3929</v>
      </c>
      <c r="E38" s="3" t="s">
        <v>3930</v>
      </c>
      <c r="F38" s="3" t="s">
        <v>3931</v>
      </c>
      <c r="G38" s="3" t="s">
        <v>3932</v>
      </c>
      <c r="H38" s="3"/>
      <c r="I38" s="3" t="s">
        <v>3740</v>
      </c>
      <c r="J38" s="3"/>
      <c r="K38" s="3" t="s">
        <v>9353</v>
      </c>
      <c r="L38" s="5" t="s">
        <v>15</v>
      </c>
      <c r="M38" s="2" t="str">
        <f t="shared" si="2"/>
        <v>&gt;amino-g0042_aac6-Iaf%TTGGACTATTCAATATGCGATATAGCTGAATCAAATGAATTAATCCTTGAAGCAGCAAAGATTCTTAAGAAAAGCTTTCTTGATGTTGGAAATGAATCATGGGGAGATATTAAAAAAGCTATTGAAGAAGTTGAAGAATGTATAGAACATCCAAATATATGCTTGGGAATATGTCTGGATGATAAACTGATTGGCTGGACCGGATTAAGGCCGATGTACGATAAGACCTGGGAACTTCATCCCATGGTTATAAAAACTGAATATCAAGGCAAGGATTTTGGGAAAGTACTACTAAGAGAACTAGAGACGAGAGCGAAGGGTAGGGGAATTATCGGAATAGCTCTTGGAACTGATGATGAATATCAGAAAACTAGTTTGTCTATGATTGATATAAACGAACGAAATATCTTCGATGAAATCGAGAATATAAAGAACATTAATAATCATCCATATGAGTTTTATAAGAAATGTGGTTATATGATCGTTGGAATAATCCCTAATGCTAATGGAAAAAGGAAACCAGATATATGGATGTGGAAAGATATTAGCTAG</v>
      </c>
      <c r="O38" s="26">
        <f t="shared" si="0"/>
        <v>552</v>
      </c>
      <c r="P38" s="26" t="s">
        <v>10986</v>
      </c>
      <c r="Q38" s="26">
        <f t="shared" si="1"/>
        <v>1</v>
      </c>
      <c r="R38" s="26">
        <f t="shared" si="3"/>
        <v>1</v>
      </c>
      <c r="S38" s="26">
        <f t="shared" si="4"/>
        <v>2</v>
      </c>
      <c r="T38" s="26"/>
    </row>
    <row r="39" spans="1:20" x14ac:dyDescent="0.25">
      <c r="A39">
        <v>1603</v>
      </c>
      <c r="B39" s="2" t="s">
        <v>9354</v>
      </c>
      <c r="C39" s="3" t="s">
        <v>3735</v>
      </c>
      <c r="D39" s="3" t="s">
        <v>3933</v>
      </c>
      <c r="E39" s="3" t="s">
        <v>3934</v>
      </c>
      <c r="F39" s="3" t="s">
        <v>3935</v>
      </c>
      <c r="G39" s="3" t="s">
        <v>3936</v>
      </c>
      <c r="H39" s="3"/>
      <c r="I39" s="3" t="s">
        <v>3740</v>
      </c>
      <c r="J39" s="3"/>
      <c r="K39" s="3" t="s">
        <v>9355</v>
      </c>
      <c r="L39" s="5" t="s">
        <v>15</v>
      </c>
      <c r="M39" s="2" t="str">
        <f t="shared" si="2"/>
        <v>&gt;amino-g0043_aac6-Iai%ATGAAATACACTATTATTGATATTAAAGATTCAGAAACGTACATTACTCAAGCTGCAGAAATATTATTTGATGTATTTTCAGAAATAAGCCCAGAATCATGGCCAACACTCCAAAAAGCAAAAGAAGATGTTATTGAATGTATAGAAGGTGAAAACATTTGCATTGGCATTATAATAAATAAAGAATTAATTGGATGGATTGGATTAAGAGAAATGTATAAAAAAACATGGGAATTACATCCTATGGTTATCAAGAAAACACATCATAATATGGGATTTGGAAAAATACTAATTAATGAAATAGAAAAAAAAGCAAGAGAAAGAAATTTAGAAGGTATTGTACTTGGAACAGATGATGAAACATATAGAACTTCATTATCAATGATTGAATTAAATAATGAAAATATTTTGCAAGAAATAAAGAATATTAGAAATTTAGAAAATCATCCTTATGAATTTTATAAAAAATGTGGATATTGTATTATTGGTGTAATTCCAAACGCAAATGGGAAGAATAAGCCAGATATATTAATGTGGAAAAATATTATGGAAGAAAATTGCGGCTAA</v>
      </c>
      <c r="O39" s="26">
        <f t="shared" si="0"/>
        <v>567</v>
      </c>
      <c r="P39" s="26"/>
      <c r="Q39" s="26">
        <f t="shared" si="1"/>
        <v>1</v>
      </c>
      <c r="R39" s="26">
        <f t="shared" si="3"/>
        <v>1</v>
      </c>
      <c r="S39" s="26">
        <f t="shared" si="4"/>
        <v>2</v>
      </c>
      <c r="T39" s="26"/>
    </row>
    <row r="40" spans="1:20" x14ac:dyDescent="0.25">
      <c r="A40">
        <v>1574</v>
      </c>
      <c r="B40" s="2" t="s">
        <v>9296</v>
      </c>
      <c r="C40" s="3" t="s">
        <v>3735</v>
      </c>
      <c r="D40" s="3" t="s">
        <v>3817</v>
      </c>
      <c r="E40" s="3" t="s">
        <v>3818</v>
      </c>
      <c r="F40" s="3" t="s">
        <v>3819</v>
      </c>
      <c r="G40" s="3" t="s">
        <v>3820</v>
      </c>
      <c r="H40" s="3"/>
      <c r="I40" s="3" t="s">
        <v>3740</v>
      </c>
      <c r="J40" s="3"/>
      <c r="K40" s="3" t="s">
        <v>9297</v>
      </c>
      <c r="L40" s="5" t="s">
        <v>15</v>
      </c>
      <c r="M40" s="2" t="str">
        <f t="shared" si="2"/>
        <v>&gt;amino-g0044_aac6-Ib_a%ATGAGTATTCAACATTTCC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TGTTGCCTAA</v>
      </c>
      <c r="O40" s="26">
        <f t="shared" si="0"/>
        <v>606</v>
      </c>
      <c r="P40" s="26"/>
      <c r="Q40" s="26">
        <f t="shared" si="1"/>
        <v>1</v>
      </c>
      <c r="R40" s="26">
        <f t="shared" si="3"/>
        <v>1</v>
      </c>
      <c r="S40" s="26">
        <f t="shared" si="4"/>
        <v>2</v>
      </c>
      <c r="T40" s="26"/>
    </row>
    <row r="41" spans="1:20" x14ac:dyDescent="0.25">
      <c r="A41">
        <v>1576</v>
      </c>
      <c r="B41" s="2" t="s">
        <v>9300</v>
      </c>
      <c r="C41" s="3" t="s">
        <v>3735</v>
      </c>
      <c r="D41" s="3" t="s">
        <v>3825</v>
      </c>
      <c r="E41" s="3" t="s">
        <v>3826</v>
      </c>
      <c r="F41" s="3" t="s">
        <v>3827</v>
      </c>
      <c r="G41" s="3" t="s">
        <v>3828</v>
      </c>
      <c r="H41" s="3"/>
      <c r="I41" s="3" t="s">
        <v>3740</v>
      </c>
      <c r="J41" s="3"/>
      <c r="K41" s="3" t="s">
        <v>9301</v>
      </c>
      <c r="L41" s="5" t="s">
        <v>15</v>
      </c>
      <c r="M41" s="2" t="str">
        <f t="shared" si="2"/>
        <v>&gt;amino-g0045_aac6-Ib_a%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1" s="26">
        <f t="shared" si="0"/>
        <v>519</v>
      </c>
      <c r="P41" s="26"/>
      <c r="Q41" s="26">
        <f t="shared" si="1"/>
        <v>1</v>
      </c>
      <c r="R41" s="26">
        <f t="shared" si="3"/>
        <v>1</v>
      </c>
      <c r="S41" s="26">
        <f t="shared" si="4"/>
        <v>2</v>
      </c>
      <c r="T41" s="26"/>
    </row>
    <row r="42" spans="1:20" x14ac:dyDescent="0.25">
      <c r="A42">
        <v>1575</v>
      </c>
      <c r="B42" s="2" t="s">
        <v>9298</v>
      </c>
      <c r="C42" s="3" t="s">
        <v>3735</v>
      </c>
      <c r="D42" s="3" t="s">
        <v>3821</v>
      </c>
      <c r="E42" s="3" t="s">
        <v>3822</v>
      </c>
      <c r="F42" s="3" t="s">
        <v>3823</v>
      </c>
      <c r="G42" s="3" t="s">
        <v>3824</v>
      </c>
      <c r="H42" s="3"/>
      <c r="I42" s="3" t="s">
        <v>3740</v>
      </c>
      <c r="J42" s="3"/>
      <c r="K42" s="3" t="s">
        <v>9299</v>
      </c>
      <c r="L42" s="5" t="s">
        <v>15</v>
      </c>
      <c r="M42" s="2" t="str">
        <f t="shared" si="2"/>
        <v>&gt;amino-g0047_aac6-Ib_c%ATGAGTATTCAACATTTCCAAAG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GTTTGCCTAA</v>
      </c>
      <c r="O42" s="26">
        <f t="shared" si="0"/>
        <v>606</v>
      </c>
      <c r="P42" s="26"/>
      <c r="Q42" s="26">
        <f t="shared" si="1"/>
        <v>1</v>
      </c>
      <c r="R42" s="26">
        <f t="shared" si="3"/>
        <v>1</v>
      </c>
      <c r="S42" s="26">
        <f t="shared" si="4"/>
        <v>2</v>
      </c>
      <c r="T42" s="26"/>
    </row>
    <row r="43" spans="1:20" x14ac:dyDescent="0.25">
      <c r="A43">
        <v>1608</v>
      </c>
      <c r="B43" s="2" t="s">
        <v>9364</v>
      </c>
      <c r="C43" s="3" t="s">
        <v>3735</v>
      </c>
      <c r="D43" s="3" t="s">
        <v>3952</v>
      </c>
      <c r="E43" s="3" t="s">
        <v>3953</v>
      </c>
      <c r="F43" s="3" t="s">
        <v>3954</v>
      </c>
      <c r="G43" s="3" t="s">
        <v>3955</v>
      </c>
      <c r="H43" s="3"/>
      <c r="I43" s="3" t="s">
        <v>3740</v>
      </c>
      <c r="J43" s="3"/>
      <c r="K43" s="3" t="s">
        <v>9365</v>
      </c>
      <c r="L43" s="5" t="s">
        <v>15</v>
      </c>
      <c r="M43" s="2" t="str">
        <f t="shared" si="2"/>
        <v>&gt;amino-g0049_aac6-Ib11%ATGAAAAACACAATACATAT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T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3" s="26">
        <f t="shared" si="0"/>
        <v>570</v>
      </c>
      <c r="P43" s="26"/>
      <c r="Q43" s="26">
        <f t="shared" si="1"/>
        <v>1</v>
      </c>
      <c r="R43" s="26">
        <f t="shared" si="3"/>
        <v>1</v>
      </c>
      <c r="S43" s="26">
        <f t="shared" si="4"/>
        <v>2</v>
      </c>
      <c r="T43" s="26"/>
    </row>
    <row r="44" spans="1:20" x14ac:dyDescent="0.25">
      <c r="A44">
        <v>1604</v>
      </c>
      <c r="B44" s="2" t="s">
        <v>9356</v>
      </c>
      <c r="C44" s="3" t="s">
        <v>3735</v>
      </c>
      <c r="D44" s="3" t="s">
        <v>3937</v>
      </c>
      <c r="E44" s="3" t="s">
        <v>3938</v>
      </c>
      <c r="F44" s="3" t="s">
        <v>3939</v>
      </c>
      <c r="G44" s="3" t="s">
        <v>3940</v>
      </c>
      <c r="H44" s="3"/>
      <c r="I44" s="3" t="s">
        <v>3740</v>
      </c>
      <c r="J44" s="3"/>
      <c r="K44" s="3" t="s">
        <v>9357</v>
      </c>
      <c r="L44" s="5" t="s">
        <v>15</v>
      </c>
      <c r="M44" s="2" t="str">
        <f t="shared" si="2"/>
        <v>&gt;amino-g0050_aac6-Ib3%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4" s="26">
        <f t="shared" si="0"/>
        <v>555</v>
      </c>
      <c r="P44" s="26" t="s">
        <v>10486</v>
      </c>
      <c r="Q44" s="26">
        <f t="shared" si="1"/>
        <v>1</v>
      </c>
      <c r="R44" s="26">
        <f t="shared" si="3"/>
        <v>1</v>
      </c>
      <c r="S44" s="26">
        <f t="shared" si="4"/>
        <v>2</v>
      </c>
      <c r="T44" s="26"/>
    </row>
    <row r="45" spans="1:20" x14ac:dyDescent="0.25">
      <c r="A45">
        <v>1605</v>
      </c>
      <c r="B45" s="2" t="s">
        <v>9358</v>
      </c>
      <c r="C45" s="3" t="s">
        <v>3735</v>
      </c>
      <c r="D45" s="3" t="s">
        <v>3941</v>
      </c>
      <c r="E45" s="3" t="s">
        <v>3942</v>
      </c>
      <c r="F45" s="3" t="s">
        <v>3943</v>
      </c>
      <c r="G45" s="3" t="s">
        <v>3944</v>
      </c>
      <c r="H45" s="3"/>
      <c r="I45" s="3" t="s">
        <v>3740</v>
      </c>
      <c r="J45" s="3"/>
      <c r="K45" s="3" t="s">
        <v>9359</v>
      </c>
      <c r="L45" s="5" t="s">
        <v>15</v>
      </c>
      <c r="M45" s="2" t="str">
        <f t="shared" si="2"/>
        <v>&gt;amino-g0051_aac6-Ib4%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5" s="26">
        <f t="shared" si="0"/>
        <v>555</v>
      </c>
      <c r="P45" s="26" t="s">
        <v>10486</v>
      </c>
      <c r="Q45" s="26">
        <f t="shared" si="1"/>
        <v>1</v>
      </c>
      <c r="R45" s="26">
        <f t="shared" si="3"/>
        <v>1</v>
      </c>
      <c r="S45" s="26">
        <f t="shared" si="4"/>
        <v>2</v>
      </c>
      <c r="T45" s="26"/>
    </row>
    <row r="46" spans="1:20" x14ac:dyDescent="0.25">
      <c r="A46">
        <v>1607</v>
      </c>
      <c r="B46" s="2" t="s">
        <v>9362</v>
      </c>
      <c r="C46" s="3" t="s">
        <v>3735</v>
      </c>
      <c r="D46" s="3" t="s">
        <v>3949</v>
      </c>
      <c r="E46" s="3" t="s">
        <v>3950</v>
      </c>
      <c r="F46" s="3" t="s">
        <v>1683</v>
      </c>
      <c r="G46" s="3" t="s">
        <v>3951</v>
      </c>
      <c r="H46" s="3"/>
      <c r="I46" s="3" t="s">
        <v>3740</v>
      </c>
      <c r="J46" s="3"/>
      <c r="K46" s="3" t="s">
        <v>9363</v>
      </c>
      <c r="L46" s="5" t="s">
        <v>15</v>
      </c>
      <c r="M46" s="2" t="str">
        <f t="shared" si="2"/>
        <v>&gt;amino-g0054_aac6-Ib9%ATGTTACGCAGCAGCAGTCGCCCT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6" s="26">
        <f t="shared" si="0"/>
        <v>612</v>
      </c>
      <c r="P46" s="26"/>
      <c r="Q46" s="26">
        <f t="shared" si="1"/>
        <v>1</v>
      </c>
      <c r="R46" s="26">
        <f t="shared" si="3"/>
        <v>1</v>
      </c>
      <c r="S46" s="26">
        <f t="shared" si="4"/>
        <v>2</v>
      </c>
      <c r="T46" s="26"/>
    </row>
    <row r="47" spans="1:20" x14ac:dyDescent="0.25">
      <c r="A47">
        <v>1618</v>
      </c>
      <c r="B47" s="2" t="s">
        <v>9382</v>
      </c>
      <c r="C47" s="3" t="s">
        <v>3735</v>
      </c>
      <c r="D47" s="3" t="s">
        <v>3990</v>
      </c>
      <c r="E47" s="3" t="s">
        <v>3991</v>
      </c>
      <c r="F47" s="3" t="s">
        <v>3992</v>
      </c>
      <c r="G47" s="3" t="s">
        <v>3993</v>
      </c>
      <c r="H47" s="3"/>
      <c r="I47" s="3" t="s">
        <v>3740</v>
      </c>
      <c r="J47" s="3"/>
      <c r="K47" s="3" t="s">
        <v>9383</v>
      </c>
      <c r="L47" s="5" t="s">
        <v>15</v>
      </c>
      <c r="M47" s="2" t="str">
        <f t="shared" si="2"/>
        <v>&gt;amino-g0055_aac6-Ib-Hangzhou%ATGACTGAGCATGACCTTGT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47" s="26">
        <f t="shared" si="0"/>
        <v>519</v>
      </c>
      <c r="P47" s="26"/>
      <c r="Q47" s="26">
        <f t="shared" si="1"/>
        <v>1</v>
      </c>
      <c r="R47" s="26">
        <f t="shared" si="3"/>
        <v>1</v>
      </c>
      <c r="S47" s="26">
        <f t="shared" si="4"/>
        <v>2</v>
      </c>
      <c r="T47" s="26"/>
    </row>
    <row r="48" spans="1:20" x14ac:dyDescent="0.25">
      <c r="A48">
        <v>1617</v>
      </c>
      <c r="B48" s="2" t="s">
        <v>9380</v>
      </c>
      <c r="C48" s="3" t="s">
        <v>3735</v>
      </c>
      <c r="D48" s="3" t="s">
        <v>3986</v>
      </c>
      <c r="E48" s="3" t="s">
        <v>3987</v>
      </c>
      <c r="F48" s="3" t="s">
        <v>3988</v>
      </c>
      <c r="G48" s="3" t="s">
        <v>3989</v>
      </c>
      <c r="H48" s="3"/>
      <c r="I48" s="3" t="s">
        <v>3740</v>
      </c>
      <c r="J48" s="3"/>
      <c r="K48" s="3" t="s">
        <v>9381</v>
      </c>
      <c r="L48" s="5" t="s">
        <v>15</v>
      </c>
      <c r="M48" s="2" t="str">
        <f t="shared" si="2"/>
        <v>&gt;amino-g0056_aac6-Ib-Suzhou%ATGACTGAGCATGACCTTGCGATGCTCTATGAGTGGCTAAATCGATCTCATATCGTCGAGTGGTGGGGCGGAGAAGAAGCACGCCCGACACTTGCTGACGTACAGGAACAGTACTTGCCAAGCGTTTTAGCGCAAGAGTCCGTCACTCCATACATTGCAATGCTGAATGGAGAGCCGATTGGGTATG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CATTCGAGCGAACACGCATGGATGCCTAA</v>
      </c>
      <c r="O48" s="26">
        <f t="shared" si="0"/>
        <v>519</v>
      </c>
      <c r="P48" s="26"/>
      <c r="Q48" s="26">
        <f t="shared" si="1"/>
        <v>1</v>
      </c>
      <c r="R48" s="26">
        <f t="shared" si="3"/>
        <v>1</v>
      </c>
      <c r="S48" s="26">
        <f t="shared" si="4"/>
        <v>2</v>
      </c>
      <c r="T48" s="26"/>
    </row>
    <row r="49" spans="1:20" x14ac:dyDescent="0.25">
      <c r="A49">
        <v>1577</v>
      </c>
      <c r="B49" s="2" t="s">
        <v>9302</v>
      </c>
      <c r="C49" s="3" t="s">
        <v>3735</v>
      </c>
      <c r="D49" s="3" t="s">
        <v>3829</v>
      </c>
      <c r="E49" s="3" t="s">
        <v>3830</v>
      </c>
      <c r="F49" s="3" t="s">
        <v>3831</v>
      </c>
      <c r="G49" s="3" t="s">
        <v>3832</v>
      </c>
      <c r="H49" s="3"/>
      <c r="I49" s="3" t="s">
        <v>3740</v>
      </c>
      <c r="J49" s="3"/>
      <c r="K49" s="3" t="s">
        <v>9303</v>
      </c>
      <c r="L49" s="5" t="s">
        <v>15</v>
      </c>
      <c r="M49" s="2" t="str">
        <f t="shared" si="2"/>
        <v>&gt;amino-g0057_aac6-Ic%ATGATCGTCATCTGCGACCACGACAACCTCGACGCCTGGCTGGCGCTGCGCACCGCGCTGTGGCCCTCCGGCTCGCCTGAAGATCACCGCGCGGAAATGCGCGAGATATTGGCTTCGCCGCACCACACCGCGTTTATGGCGCGGGGGCTGGACGGCGCTTTCGTTGCCTTTGCCGAGGTCGCGCTGCGCTACGATTACGTCAACGGCTGCGAATCGTCGCCGGTGGCGTTTTTGGAAGGAATTTATACCGCCGAACGCGCCCGCCGCCAGGGCTGGGCCGCGCGCCTGATCGCGCAGGTGCAGGAGTGGGCGAAGCAACAGGGGTGCAGCGAGCTGGCGTCGGATACCGATATCGCCAATCTGGACTCCCAGCGCCTGCATGCGGCGCTGGGCTTTGCCGAAACGGAGCGAGTAGTGTTTTACCGCAAAACGCTGGGCTGA</v>
      </c>
      <c r="O49" s="26">
        <f t="shared" si="0"/>
        <v>441</v>
      </c>
      <c r="P49" s="26"/>
      <c r="Q49" s="26">
        <f t="shared" si="1"/>
        <v>1</v>
      </c>
      <c r="R49" s="26">
        <f t="shared" si="3"/>
        <v>1</v>
      </c>
      <c r="S49" s="26">
        <f t="shared" si="4"/>
        <v>2</v>
      </c>
      <c r="T49" s="26"/>
    </row>
    <row r="50" spans="1:20" x14ac:dyDescent="0.25">
      <c r="A50">
        <v>1579</v>
      </c>
      <c r="B50" s="2" t="s">
        <v>9306</v>
      </c>
      <c r="C50" s="3" t="s">
        <v>3735</v>
      </c>
      <c r="D50" s="3" t="s">
        <v>3837</v>
      </c>
      <c r="E50" s="3" t="s">
        <v>3838</v>
      </c>
      <c r="F50" s="3" t="s">
        <v>3839</v>
      </c>
      <c r="G50" s="3" t="s">
        <v>3840</v>
      </c>
      <c r="H50" s="3"/>
      <c r="I50" s="3" t="s">
        <v>3740</v>
      </c>
      <c r="J50" s="3"/>
      <c r="K50" s="3" t="s">
        <v>9307</v>
      </c>
      <c r="L50" s="5" t="s">
        <v>15</v>
      </c>
      <c r="M50" s="2" t="str">
        <f t="shared" si="2"/>
        <v>&gt;amino-g0059_aac6-If%ATGGATGAAGCTTCTTTGAGCATGTGGGTTGGGCTTCGAAGTCAGCTATGGCCAGACCATAGCTATGAAGATCATATTCTGGATAGCCAACACATTTTATCTTGTCCCGATAAATATGTTTCATTCCTGGCAATAAATAACCAGAGTCAGGCAATAGCGTTTGCCGATGCCGCGGTTCGCCATGATTATGTGAATGGTTGTGAAAGCAGTCCGGTGGTTTATCTTGAAGGGATTTTTGTTATTCCGGAGCAGAGAGGCCATGGCGTTGCCAAACTACTGGTTGCAGCCGTACAGGATTGGGGAGTGGCGAAAGGTTGCACCGAGATGGCAAGCGATGCGGCTTTAGATAACCATATATCCTATCAAATGCATCAGGCTTTAGGCTTTGAAGAAACCGAACGCGTGGTATTTTTCAGAAAAAGAATAGCTGGTTAA</v>
      </c>
      <c r="O50" s="26">
        <f t="shared" si="0"/>
        <v>435</v>
      </c>
      <c r="P50" s="26"/>
      <c r="Q50" s="26">
        <f t="shared" si="1"/>
        <v>1</v>
      </c>
      <c r="R50" s="26">
        <f t="shared" si="3"/>
        <v>1</v>
      </c>
      <c r="S50" s="26">
        <f t="shared" si="4"/>
        <v>2</v>
      </c>
      <c r="T50" s="26"/>
    </row>
    <row r="51" spans="1:20" x14ac:dyDescent="0.25">
      <c r="A51">
        <v>1580</v>
      </c>
      <c r="B51" s="2" t="s">
        <v>9308</v>
      </c>
      <c r="C51" s="3" t="s">
        <v>3735</v>
      </c>
      <c r="D51" s="3" t="s">
        <v>3841</v>
      </c>
      <c r="E51" s="3" t="s">
        <v>3842</v>
      </c>
      <c r="F51" s="3" t="s">
        <v>3843</v>
      </c>
      <c r="G51" s="3" t="s">
        <v>3844</v>
      </c>
      <c r="H51" s="3"/>
      <c r="I51" s="3" t="s">
        <v>3740</v>
      </c>
      <c r="J51" s="3"/>
      <c r="K51" s="3" t="s">
        <v>9309</v>
      </c>
      <c r="L51" s="5" t="s">
        <v>15</v>
      </c>
      <c r="M51" s="2" t="str">
        <f t="shared" si="2"/>
        <v>&gt;amino-g0060_aac6-Ig%ATGAATATTAAACCTGCATCAGAAGCTTCACTCAAAGATTGGTTAGAATTAAGAAATAAATTGTGGAGTGATTCGGAAGCTTCTCATTTACAAGAGATGCATCAATTATTAGCCGAAAAATATGCCCTACAATTATTGGCCTATTCCGATCACCAAGCTATTGCGATGTTAGAAGCCTCAATTCGGTTTGAATATGTGAATGGGACTGAGACTTCTCCTGTGGGTTTTTTGGAAGGTATTTACGTACTTCCGGCACATCGTCGCTCGGGCGTTGCAACGATGCTTATTCGACAGGCCGAAGTGTGGGCAAAACAATTTTCTTGCACTGAATTTGCATCTGATGCTGCATTGGACAATGTAATTAGTCATGCTATGCATCGTTCATTAGGTTTTCAAGAAACTGAAAAAGTCGTTTATTTTAGTAAAAAAATAGATTAA</v>
      </c>
      <c r="O51" s="26">
        <f t="shared" si="0"/>
        <v>438</v>
      </c>
      <c r="P51" s="26"/>
      <c r="Q51" s="26">
        <f t="shared" si="1"/>
        <v>1</v>
      </c>
      <c r="R51" s="26">
        <f t="shared" si="3"/>
        <v>1</v>
      </c>
      <c r="S51" s="26">
        <f t="shared" si="4"/>
        <v>2</v>
      </c>
      <c r="T51" s="26"/>
    </row>
    <row r="52" spans="1:20" x14ac:dyDescent="0.25">
      <c r="A52">
        <v>1581</v>
      </c>
      <c r="B52" s="2" t="s">
        <v>9310</v>
      </c>
      <c r="C52" s="3" t="s">
        <v>3735</v>
      </c>
      <c r="D52" s="3" t="s">
        <v>3845</v>
      </c>
      <c r="E52" s="3" t="s">
        <v>3846</v>
      </c>
      <c r="F52" s="3" t="s">
        <v>3847</v>
      </c>
      <c r="G52" s="3" t="s">
        <v>3848</v>
      </c>
      <c r="H52" s="3"/>
      <c r="I52" s="3" t="s">
        <v>3740</v>
      </c>
      <c r="J52" s="3"/>
      <c r="K52" s="3" t="s">
        <v>9311</v>
      </c>
      <c r="L52" s="5" t="s">
        <v>15</v>
      </c>
      <c r="M52" s="2" t="str">
        <f t="shared" si="2"/>
        <v>&gt;amino-g0061_aac6-Ih%ATGAATATTATGCCGATATCTGAATCACAATTATCAGATTGGTTAGCATTAAGATGCTTACTTTGGCCTGATCATGAAGATGTGCATTTACAGGAAATGCGCCAACTGATCACACAGGCACATCGTTTACAATTATTGGCTTATACCGACACCCAACAAGCAATTGCCATGTTGGAAGCTTCAATTCGGTATGAATATGTGAATGGCACACAAACATCGCCTGTGGCTTTTTTGGAAGGGATTTTTGTATTGCCTGAATATCGTCGTTCAGGTATCGCAACGGGGTTGGTTCAACAAGTGGAAATTTGGGCGAAACAGTTTGCATGTACAGAGTTTGCTTCGGATGCAGCGTTGGATAATCAGATCAGCCACGCCATGCATCAAGCACTCGGTTTTCATGAAACTGAACGTGTGGTGTATTTTAAGAAAAATATCGGCTAA</v>
      </c>
      <c r="O52" s="26">
        <f t="shared" si="0"/>
        <v>441</v>
      </c>
      <c r="P52" s="26"/>
      <c r="Q52" s="26">
        <f t="shared" si="1"/>
        <v>1</v>
      </c>
      <c r="R52" s="26">
        <f t="shared" si="3"/>
        <v>1</v>
      </c>
      <c r="S52" s="26">
        <f t="shared" si="4"/>
        <v>1</v>
      </c>
      <c r="T52" s="26"/>
    </row>
    <row r="53" spans="1:20" x14ac:dyDescent="0.25">
      <c r="A53">
        <v>1582</v>
      </c>
      <c r="B53" s="2" t="s">
        <v>9312</v>
      </c>
      <c r="C53" s="3" t="s">
        <v>3735</v>
      </c>
      <c r="D53" s="3" t="s">
        <v>3849</v>
      </c>
      <c r="E53" s="3" t="s">
        <v>3850</v>
      </c>
      <c r="F53" s="3" t="s">
        <v>3851</v>
      </c>
      <c r="G53" s="3" t="s">
        <v>3852</v>
      </c>
      <c r="H53" s="3"/>
      <c r="I53" s="3" t="s">
        <v>3740</v>
      </c>
      <c r="J53" s="3"/>
      <c r="K53" s="3" t="s">
        <v>9313</v>
      </c>
      <c r="L53" s="5" t="s">
        <v>15</v>
      </c>
      <c r="M53" s="2" t="str">
        <f t="shared" si="2"/>
        <v>&gt;amino-g0062_aac6-Ii%ATGATAATCAGTGAATTTGACCGTAATAATCCAGTATTGAAAGATCAGCTTTCTGATTTACTGAGACTGACTTGGCCGGAAGAATATGGAGACAGCTCGGCAGAAGAAGTAGAAGAAATGATGAATCCAGAACGAATCGCGGTAGCAGCGGTAGACCAAGATGAGTTAGTAGGATTTATTGGTGCAATCCCTCAATACGGTATCACAGGTTGGGAATTGCATCCATTAGTTGTAGAAAGCTCCCGACGAAAGAACCAAATAGGTACTCGATTAGTCAATTACTTAGAAAAAGAAGTAGCTTCCAGAGGAGGAATCACGATTTATTTAGGTACGGATGATTTAGACCATGGAACAACGTTAAGTCAAACGGACCTGTATGTGCATACATTTGATAAAGTGGCTTCCATCCAGAACCTTCGTGAACATCCGTATGAATTCTATGAAAAATTAGGTTATAAAATCGTAGGTGTCTTACCAAATGCAAATGGCTGGGACAAACCGGATATTTGGATGGCAAAAACGATTATTCCTCGACCAGATTCTCAATAA</v>
      </c>
      <c r="O53" s="26">
        <f t="shared" si="0"/>
        <v>549</v>
      </c>
      <c r="P53" s="26"/>
      <c r="Q53" s="26">
        <f t="shared" si="1"/>
        <v>1</v>
      </c>
      <c r="R53" s="26">
        <f t="shared" si="3"/>
        <v>1</v>
      </c>
      <c r="S53" s="26">
        <f t="shared" si="4"/>
        <v>2</v>
      </c>
      <c r="T53" s="26"/>
    </row>
    <row r="54" spans="1:20" x14ac:dyDescent="0.25">
      <c r="A54">
        <v>1620</v>
      </c>
      <c r="B54" s="2" t="s">
        <v>9386</v>
      </c>
      <c r="C54" s="3" t="s">
        <v>3735</v>
      </c>
      <c r="D54" s="3" t="s">
        <v>3998</v>
      </c>
      <c r="E54" s="3" t="s">
        <v>3999</v>
      </c>
      <c r="F54" s="3" t="s">
        <v>4000</v>
      </c>
      <c r="G54" s="3" t="s">
        <v>4001</v>
      </c>
      <c r="H54" s="3"/>
      <c r="I54" s="3" t="s">
        <v>3740</v>
      </c>
      <c r="J54" s="3"/>
      <c r="K54" s="3" t="s">
        <v>9387</v>
      </c>
      <c r="L54" s="5" t="s">
        <v>15</v>
      </c>
      <c r="M54" s="2" t="str">
        <f t="shared" si="2"/>
        <v>&gt;amino-g0063_aac6-IIa%ATGTCCGCGAGCACCCCCCCCATAACTCTTCGCCTCATGACCGAGCGCGACCTGCCGATGCTCCATGACTGGCTCAACCGGCCGCACATCGTTGAGTGGTGGGGTGGCGACGAAGAGCGACCGACTCTTGATGAAGTGCTGGAACACTACCTGCCCAGAGCGATGGCGGAAGAGTCCGTAACACCGTACATCGCAATGCTGGGCGAGGAACCGATCGGCTATGCTCAGTCGTACGTCGCGCTCGGAAGCGGTGATGGCTGGTGGGAAGATGAAACTGATCCAGGAGTGCGAGGAATAGACCAGTCTCTGGCTGACCCGACACAGTTGAACAAAGGCCTAGGAACAAGGCTTGTCCGCGCTCTCGTTGAACTACTGTTCTCGGACCCCACCGTGACGAAGATTCAGACCGACCCGACTCCGAACAACCATCGAGCCATACGCTGCTATGAGAAGGCAGGATTCGTGCGGGAGAAGATCATCACCACGCCTGACGGGCCGGCGGTTTACATGGTTCAAACACGACAAGCCTTCGAGAGAAAGCGCGGTGTTGCCTAA</v>
      </c>
      <c r="O54" s="26">
        <f t="shared" si="0"/>
        <v>555</v>
      </c>
      <c r="P54" s="26"/>
      <c r="Q54" s="26">
        <f t="shared" si="1"/>
        <v>1</v>
      </c>
      <c r="R54" s="26">
        <f t="shared" si="3"/>
        <v>1</v>
      </c>
      <c r="S54" s="26">
        <f t="shared" si="4"/>
        <v>2</v>
      </c>
      <c r="T54" s="26"/>
    </row>
    <row r="55" spans="1:20" x14ac:dyDescent="0.25">
      <c r="A55">
        <v>1621</v>
      </c>
      <c r="B55" s="2" t="s">
        <v>9388</v>
      </c>
      <c r="C55" s="3" t="s">
        <v>3735</v>
      </c>
      <c r="D55" s="3" t="s">
        <v>4002</v>
      </c>
      <c r="E55" s="3" t="s">
        <v>4003</v>
      </c>
      <c r="F55" s="3" t="s">
        <v>4004</v>
      </c>
      <c r="G55" s="3" t="s">
        <v>4005</v>
      </c>
      <c r="H55" s="3"/>
      <c r="I55" s="3" t="s">
        <v>3740</v>
      </c>
      <c r="J55" s="3"/>
      <c r="K55" s="3" t="s">
        <v>9389</v>
      </c>
      <c r="L55" s="5" t="s">
        <v>15</v>
      </c>
      <c r="M55" s="2" t="str">
        <f t="shared" si="2"/>
        <v>&gt;amino-g0064_aac6-IIb%ATGCATCCCGGCGTTGTTACTCTGCGTCCGATGACCGAAGACGACATCGGTATGCTTCACGAATGGTTGAATCGGCCGCACATTGTCGAATGGTGGGGTGGTGAGCGGCCCTCGCTCGAAGAGGTGAAAGAGGACTATCGGCCCAGCGCGTTGGCCGAAGAAGGAGTGACGCCGTACATCGGTTTGCTTGACGGAACTCCATTCGCGTTCGCACAGTCGTACGTTGCGCTCGGGTCGGGTGGTGGATGGTGGGAGGAAGAGACCGATCCTGGTGTCCGCGGAATCGATCAATCAATCGCCGATTCCGGGCTTCTCGGAAGAGGTTACGGCACTCGGCTGGTGCAGGCGCTTGTTGATTTGCTGTTCGCCGACCCGCAGGTATCCAAGGTTCAGACGGACCCCTCCCCGAACAACATGCGCGCGATACGCTGCTATGAGAAGGCAGGCTTCCGGAAGGTCAAGGTCGTTTCAACACCGGATGGGCCGGCCATGTACATGTTGCACGAGCGTCCGTTGGTGAACGGTTTGCGCAGTGCGGCCTAA</v>
      </c>
      <c r="O55" s="26">
        <f t="shared" si="0"/>
        <v>543</v>
      </c>
      <c r="P55" s="26"/>
      <c r="Q55" s="26">
        <f t="shared" si="1"/>
        <v>1</v>
      </c>
      <c r="R55" s="26">
        <f t="shared" si="3"/>
        <v>1</v>
      </c>
      <c r="S55" s="26">
        <f t="shared" si="4"/>
        <v>2</v>
      </c>
      <c r="T55" s="26"/>
    </row>
    <row r="56" spans="1:20" x14ac:dyDescent="0.25">
      <c r="A56">
        <v>1622</v>
      </c>
      <c r="B56" s="2" t="s">
        <v>9390</v>
      </c>
      <c r="C56" s="3" t="s">
        <v>3735</v>
      </c>
      <c r="D56" s="3" t="s">
        <v>4006</v>
      </c>
      <c r="E56" s="3" t="s">
        <v>4007</v>
      </c>
      <c r="F56" s="3" t="s">
        <v>4008</v>
      </c>
      <c r="G56" s="3" t="s">
        <v>4009</v>
      </c>
      <c r="H56" s="3"/>
      <c r="I56" s="3" t="s">
        <v>3740</v>
      </c>
      <c r="J56" s="3"/>
      <c r="K56" s="3" t="s">
        <v>9391</v>
      </c>
      <c r="L56" s="5" t="s">
        <v>15</v>
      </c>
      <c r="M56" s="2" t="str">
        <f t="shared" si="2"/>
        <v>&gt;amino-g0065_aac6-IIc%ATGTCCGCCAACAATGCCGCAATAGTTCTACGAGTCATGGCCGAGAACGATCTGCCAATGCTCCATGCTTGGCTGAACCGCCCCCACATAGTCGAGTGGTGGGGCGGCGAGGATGAACGCCCAACTCTTGACGAAGTCTTAGAACACTATTCGCCCGAAGTTCTGGCAAAGCAAGCTGTAGTGCCTTACATCGCAATGCTAGATGACGAACCCATCGGCTACGCCCAATCCTACATCGCACTTGGAAGTGGCGATGGATGGTGGGAAGACGAAACTGATCCAGGGGTCCGCGGGATTGACCAGTCTTTGGCTAATCCATCACAGTTAAACAAGGGGTTGGGTACAAAGCTCGTACGCTCGCTCGTTGAACTCCTGTTTAGCGACCCGGCCGTAACGAAAATCCAAACCGATCCATCTCCTAGCAACCATCGCGCCATTCGCTGCTACGAGAAGGCCGGGTTCGTTCAAGAAAAAAACATCCTCACACCTGACGGCCCTGCGGTGTACATGGTCCAAACACGCCAGGCGTTCGAAAGCCTGCGCACTGTTCAAAGCTTCAAAATCAAGGGGAAGTGGTCATGA</v>
      </c>
      <c r="O56" s="26">
        <f t="shared" si="0"/>
        <v>582</v>
      </c>
      <c r="P56" s="26"/>
      <c r="Q56" s="26">
        <f t="shared" si="1"/>
        <v>1</v>
      </c>
      <c r="R56" s="26">
        <f t="shared" si="3"/>
        <v>1</v>
      </c>
      <c r="S56" s="26">
        <f t="shared" si="4"/>
        <v>2</v>
      </c>
      <c r="T56" s="26"/>
    </row>
    <row r="57" spans="1:20" x14ac:dyDescent="0.25">
      <c r="A57">
        <v>1615</v>
      </c>
      <c r="B57" s="2" t="s">
        <v>9376</v>
      </c>
      <c r="C57" s="3" t="s">
        <v>3735</v>
      </c>
      <c r="D57" s="3" t="s">
        <v>3978</v>
      </c>
      <c r="E57" s="3" t="s">
        <v>3979</v>
      </c>
      <c r="F57" s="3" t="s">
        <v>3980</v>
      </c>
      <c r="G57" s="3" t="s">
        <v>3981</v>
      </c>
      <c r="H57" s="3"/>
      <c r="I57" s="3" t="s">
        <v>3740</v>
      </c>
      <c r="J57" s="3"/>
      <c r="K57" s="3" t="s">
        <v>9377</v>
      </c>
      <c r="L57" s="5" t="s">
        <v>15</v>
      </c>
      <c r="M57" s="2" t="str">
        <f t="shared" si="2"/>
        <v>&gt;amino-g0066_aac6-Iid%ATGATTATCAGTGAGTTTGATCGTGAGAATATTGTCTTGCGAGATCAGCTTGCAGATCTTTTAAGATTGACTTGGCCTGATGAGTATGGAACAGAGCCGATGAAAGAAGTCGAACAGTTGATGGCTCCAGAACGGATTGCTGTATCGGCGATTGAAGGGGAGGAATTGGTCGGTTTTGTTGGAGCGATCCCTCAATATGGCAAAACAGGGTGGGAGTTACATCCTTTGGTAGTAGCAAGCACACATCGCAAACAACAAATCGGGACACGATTGGTTTCCTACCTGGAAAAAGAAGTCGCTTCATATGGTGGCCTGGTCATCTATCTAGGGACAGATGATGTTGAAGGACAAACAAATTTAGTTGAAACGGATTTATTTGAAGATACCTTTGCAAAGTTACAAGAAATCAAAAATATCAATCATCATCCCTATACATTTTATGAGAAACTTGGCTATCAGATCATCGGTGTGATCCCAGATGCGAATGGGTGGAACCAGCCTGATATTTGGTTAGCAAAACGAGTGGCCAAACGAGAGCCAACGGAATAA</v>
      </c>
      <c r="O57" s="26">
        <f t="shared" si="0"/>
        <v>549</v>
      </c>
      <c r="P57" s="26"/>
      <c r="Q57" s="26">
        <f t="shared" si="1"/>
        <v>1</v>
      </c>
      <c r="R57" s="26">
        <f t="shared" si="3"/>
        <v>1</v>
      </c>
      <c r="S57" s="26">
        <f t="shared" si="4"/>
        <v>2</v>
      </c>
      <c r="T57" s="26"/>
    </row>
    <row r="58" spans="1:20" x14ac:dyDescent="0.25">
      <c r="A58">
        <v>1616</v>
      </c>
      <c r="B58" s="2" t="s">
        <v>9378</v>
      </c>
      <c r="C58" s="3" t="s">
        <v>3735</v>
      </c>
      <c r="D58" s="3" t="s">
        <v>3982</v>
      </c>
      <c r="E58" s="3" t="s">
        <v>3983</v>
      </c>
      <c r="F58" s="3" t="s">
        <v>3984</v>
      </c>
      <c r="G58" s="3" t="s">
        <v>3985</v>
      </c>
      <c r="H58" s="3"/>
      <c r="I58" s="3" t="s">
        <v>3740</v>
      </c>
      <c r="J58" s="3"/>
      <c r="K58" s="3" t="s">
        <v>9379</v>
      </c>
      <c r="L58" s="5" t="s">
        <v>15</v>
      </c>
      <c r="M58" s="2" t="str">
        <f t="shared" si="2"/>
        <v>&gt;amino-g0067_aac6-Iih%ATGATTATCAGTGAGTTTGATCGTGATAATTTGGTTTTACGTGACCAATTAGCCGATCTTTTGAGATTGACTTGGCCAGATGAATACGGTGAACAGCCGATGAAAGAAGTAGAGCGACTGCTGGAAGATGAAAGGATCGCCGTCTCTGCAATCGAAGGAGATGAGCTGATTGGTTTTGTCGGTGCGATTCCACAATATGGTCAAACTGGTTGGGAACTGCATCCCTTAGTCGTCGAAAGTATGTACCGTAAGCAACAAGTTGGTACACGCCTAGTGAGTTATCTAGAAAAAGAGATTGCCTCACAAGGAGGAATCGTTGTCTATTTAGGAACTGATGATGTGGAAGGGCAAACAAGCTTGGCGATTGAAGAAGACCTGTTTGAAGATACCTTTGACAAGCTTGAAACGATTCAAAACAGGAAAGATCATCCTTATGAATTCTATGAGAAACTTGGCTATCAGATCGTTGGGGTAATTCCGGATGCGAATGGCTGGAACAAGCCAGATATTTGGATGGCCAAACGAATTGCTAGAAAACATGGAAGTGAATGA</v>
      </c>
      <c r="O58" s="26">
        <f t="shared" si="0"/>
        <v>552</v>
      </c>
      <c r="P58" s="26"/>
      <c r="Q58" s="26">
        <f t="shared" si="1"/>
        <v>1</v>
      </c>
      <c r="R58" s="26">
        <f t="shared" si="3"/>
        <v>1</v>
      </c>
      <c r="S58" s="26">
        <f t="shared" si="4"/>
        <v>2</v>
      </c>
      <c r="T58" s="26"/>
    </row>
    <row r="59" spans="1:20" x14ac:dyDescent="0.25">
      <c r="A59">
        <v>1583</v>
      </c>
      <c r="B59" s="2" t="s">
        <v>9314</v>
      </c>
      <c r="C59" s="3" t="s">
        <v>3735</v>
      </c>
      <c r="D59" s="3" t="s">
        <v>3853</v>
      </c>
      <c r="E59" s="3" t="s">
        <v>3854</v>
      </c>
      <c r="F59" s="3" t="s">
        <v>3855</v>
      </c>
      <c r="G59" s="3" t="s">
        <v>3856</v>
      </c>
      <c r="H59" s="3"/>
      <c r="I59" s="3" t="s">
        <v>3740</v>
      </c>
      <c r="J59" s="3"/>
      <c r="K59" s="3" t="s">
        <v>9315</v>
      </c>
      <c r="L59" s="5" t="s">
        <v>15</v>
      </c>
      <c r="M59" s="2" t="str">
        <f t="shared" si="2"/>
        <v>&gt;amino-g0068_aac6-Ij%ATGAATATTATGCCTGTATCTGAATCCCTGATGGCAGATTGGTTAGGATTGAGAAAACTGCTCTGGCCTGATCATGACGAGGCACATTTACAGGAAATGCAGCGGCTACTTCAACAGACACAAAGCTTACAGCTACTCGCATATTCAGATACTCAACAAGCGATTGCCATGCTAGAAGCATCGATTCGATATGAATATGTAAATGGCACGCAAACTTCACCAGTTGCATTTCTTGAAGGGATTTATGTCCTTCCTGATTATCGGCGTTCAGGCATCGCAACACATCTGGTTCAACAAGTAGAAGCGTGGGCAAAACCGTTTGGATGTATTGAATTTGCCTCGGATGCAGCCCTCGATAATCGTATTAGCCATGCGATGCATCAGGCGCTTGGTTTTCATGAAACTGAACGTGTGGTTTATTTCAAGAAACACATTGGCTGA</v>
      </c>
      <c r="O59" s="26">
        <f t="shared" si="0"/>
        <v>441</v>
      </c>
      <c r="P59" s="26"/>
      <c r="Q59" s="26">
        <f t="shared" si="1"/>
        <v>1</v>
      </c>
      <c r="R59" s="26">
        <f t="shared" si="3"/>
        <v>1</v>
      </c>
      <c r="S59" s="26">
        <f t="shared" si="4"/>
        <v>1</v>
      </c>
      <c r="T59" s="26"/>
    </row>
    <row r="60" spans="1:20" x14ac:dyDescent="0.25">
      <c r="A60">
        <v>1584</v>
      </c>
      <c r="B60" s="2" t="s">
        <v>9316</v>
      </c>
      <c r="C60" s="3" t="s">
        <v>3735</v>
      </c>
      <c r="D60" s="3" t="s">
        <v>3857</v>
      </c>
      <c r="E60" s="3" t="s">
        <v>3858</v>
      </c>
      <c r="F60" s="3" t="s">
        <v>3859</v>
      </c>
      <c r="G60" s="3" t="s">
        <v>3860</v>
      </c>
      <c r="H60" s="3"/>
      <c r="I60" s="3" t="s">
        <v>3740</v>
      </c>
      <c r="J60" s="3"/>
      <c r="K60" s="3" t="s">
        <v>9317</v>
      </c>
      <c r="L60" s="5" t="s">
        <v>15</v>
      </c>
      <c r="M60" s="2" t="str">
        <f t="shared" si="2"/>
        <v>&gt;amino-g0069_aac6-Ik%ATGAATATTAAACCAGCATCAGAAGCTTCACTCAAAGATTGGTTAAAACTAAGAATAAAGCTTTGGAATGATCTTGAAGAATCACATTTGCAAGAGATGCATCAGTTATTGGCTGAAAAGCATGCATTACAATTATTAGTCTATTCGGATGATCACGCGGTTGGCATGCTAGAAGCATCTATTCGGTATGAATATGTAAACGGGACAGAGACTTCTCCCGTGGCATTTCTAGAAGGCATTTATGTACTTCCAGAATATCGTCGCTTAGGTGTAGCAACTTTACTTGTTCGTCAGGTTGAGGCGTGGGCAAAACAATTTTCTTGTACTGAGTTTGCATCTGATGCGGCATTGGACAATGTCATTAGTCATGCAATGCATCGTGCATTGGGTTTTCAAGAAACTGAAAGAGTTGTTTATTTTAGTAAAAAAATAGATTAA</v>
      </c>
      <c r="O60" s="26">
        <f t="shared" si="0"/>
        <v>438</v>
      </c>
      <c r="P60" s="26"/>
      <c r="Q60" s="26">
        <f t="shared" si="1"/>
        <v>1</v>
      </c>
      <c r="R60" s="26">
        <f t="shared" si="3"/>
        <v>1</v>
      </c>
      <c r="S60" s="26">
        <f t="shared" si="4"/>
        <v>2</v>
      </c>
      <c r="T60" s="26"/>
    </row>
    <row r="61" spans="1:20" x14ac:dyDescent="0.25">
      <c r="A61">
        <v>1585</v>
      </c>
      <c r="B61" s="2" t="s">
        <v>9318</v>
      </c>
      <c r="C61" s="3" t="s">
        <v>3735</v>
      </c>
      <c r="D61" s="3" t="s">
        <v>3861</v>
      </c>
      <c r="E61" s="3" t="s">
        <v>3862</v>
      </c>
      <c r="F61" s="3" t="s">
        <v>3863</v>
      </c>
      <c r="G61" s="3" t="s">
        <v>3864</v>
      </c>
      <c r="H61" s="3"/>
      <c r="I61" s="3" t="s">
        <v>3740</v>
      </c>
      <c r="J61" s="3"/>
      <c r="K61" s="3" t="s">
        <v>9319</v>
      </c>
      <c r="L61" s="5" t="s">
        <v>15</v>
      </c>
      <c r="M61" s="2" t="str">
        <f t="shared" si="2"/>
        <v>&gt;amino-g0071_aac6-Il%ATGCTTAAGAAAAGCTTTCTTGATGCTGGAAATGAATCATGGGGAGATATTAAAAATGCTATTGAAGAAGTTGAAGAATGTATAGAACATCCAAATATATGCTTGGGAATATGTCTGGATGATAAACTGATTGGATGGACCGGATTAAGGCCGATGTACGATAAGACCTGGGAACTTCATCCCATGGTTATAAAAACTGAATATCAAGGCAAGGGTTTTGGGAAAGTACTACTAAGAGAACTAGAGACGAGAGCGAAGAGTAGGGGAATTATCGGAATAGCTCTTGGAACTGATGACGAATATCAGAAAACTAGTTTGTCTATGATTGATATAAACGAACGAAATATCTTCGATGAAATCGGGAATATAAAGAACGTTAATAATCATCCATATGAGTTTTATAAGAAATGTGGTTATATGATCGTTGGAATAATCCCTAATGCTAATGGAAAAAGAAAACCAGATATATGGATGTGGCAGATATTAGCTAGGAAGAACAGCCCAACAATCGCTTCAACCTGA</v>
      </c>
      <c r="O61" s="26">
        <f t="shared" si="0"/>
        <v>522</v>
      </c>
      <c r="P61" s="26"/>
      <c r="Q61" s="26">
        <f t="shared" si="1"/>
        <v>1</v>
      </c>
      <c r="R61" s="26">
        <f t="shared" si="3"/>
        <v>1</v>
      </c>
      <c r="S61" s="26">
        <f t="shared" si="4"/>
        <v>2</v>
      </c>
      <c r="T61" s="26"/>
    </row>
    <row r="62" spans="1:20" x14ac:dyDescent="0.25">
      <c r="A62">
        <v>1587</v>
      </c>
      <c r="B62" s="2" t="s">
        <v>9322</v>
      </c>
      <c r="C62" s="3" t="s">
        <v>3735</v>
      </c>
      <c r="D62" s="3" t="s">
        <v>3869</v>
      </c>
      <c r="E62" s="3" t="s">
        <v>3870</v>
      </c>
      <c r="F62" s="3" t="s">
        <v>3871</v>
      </c>
      <c r="G62" s="3" t="s">
        <v>3872</v>
      </c>
      <c r="H62" s="3"/>
      <c r="I62" s="3" t="s">
        <v>3740</v>
      </c>
      <c r="J62" s="3"/>
      <c r="K62" s="3" t="s">
        <v>9323</v>
      </c>
      <c r="L62" s="5" t="s">
        <v>15</v>
      </c>
      <c r="M62" s="2" t="str">
        <f t="shared" si="2"/>
        <v>&gt;amino-g0072_aac6-Im%ATGTTGGAAAAAAAGCGAGTTTCCTTTCGCCCGATGAATGAGGATGATTTAGTTCTAATGTTAAAATGGCTGACAGATGACCGTGTTCTTGAATTCTACGACGGTAGAGATAAAAAACATACACAGAAAACGATTCGTGAGCATTATACAGAGCAATGGGCGGATGAGATTTATCGAGTCATCATTGAATATGATACAATTCCTATCGGTTACGCACAAATATATAGAATTCAGGGGGAACTTTTCGACGAATATAATTACCATGAGACGGAAGAAAAGATTTATGCGATGGACCAATTTATCGGTGAGCCGGAATATTGGAATATGGGAATCGGTGCAGAATATTGCAGAGTAGTATGCCAATATCTACGAACGGAAATGGATGCCGATGCGGTGATTCTTGACCCACGAAAAAATAATCTACGAGCAGTACGAGCATATCAGAAGGCAGGATTTAAAATAATTAAGGAACTTCCCGAACATGAGCTACACGAGGGGAAAAAGGAAGATTGTGTGCTGATGGAATGGAGAGTGTAA</v>
      </c>
      <c r="O62" s="26">
        <f t="shared" si="0"/>
        <v>537</v>
      </c>
      <c r="P62" s="26"/>
      <c r="Q62" s="26">
        <f t="shared" si="1"/>
        <v>1</v>
      </c>
      <c r="R62" s="26">
        <f t="shared" si="3"/>
        <v>1</v>
      </c>
      <c r="S62" s="26">
        <f t="shared" si="4"/>
        <v>2</v>
      </c>
      <c r="T62" s="26"/>
    </row>
    <row r="63" spans="1:20" x14ac:dyDescent="0.25">
      <c r="A63">
        <v>1586</v>
      </c>
      <c r="B63" s="2" t="s">
        <v>9320</v>
      </c>
      <c r="C63" s="3" t="s">
        <v>3735</v>
      </c>
      <c r="D63" s="3" t="s">
        <v>3865</v>
      </c>
      <c r="E63" s="3" t="s">
        <v>3866</v>
      </c>
      <c r="F63" s="3" t="s">
        <v>3867</v>
      </c>
      <c r="G63" s="3" t="s">
        <v>3868</v>
      </c>
      <c r="H63" s="3"/>
      <c r="I63" s="3" t="s">
        <v>3740</v>
      </c>
      <c r="J63" s="3"/>
      <c r="K63" s="3" t="s">
        <v>9321</v>
      </c>
      <c r="L63" s="5" t="s">
        <v>15</v>
      </c>
      <c r="M63" s="2" t="str">
        <f t="shared" si="2"/>
        <v>&gt;amino-g0073_aac6-Iq%TTGGACTATTCAATATGCGATATAGCGGAATCAAATGAATTAATCCTTGAAGCAGCAAAAATACTTAGGAAAAGCTTTCTTGATGCTGGAAATGAATCATGGGTAGATATCAAAAAGGCTATTGAAGAAGTTGAGGATTGTATAGAACACCCAAATCTATGCTTGGGAATATGTCTGGATGATAAACTGATTGGCTGGACCGGATTAAGGCCGATGTACGATAAGACCTGGGAACTTCATCCCATGGTTATAAAAACTGAGTATCAATGCAGGGGTATTGGGAAAGTCTTAATAAAAGAACTAGAGAAGAGAGCGAAGGGTAGGGGAATTATCGGAATAGCTCTTGGAACTGATGATGAATATCAGAAAACTAGTTTGTCTATGATTGATATAAACGAACGAAACATCTTCGATGAAATCGGGAACATAAAGAACGTTACTAATCATCCATATGAGTTTTATAAGAAATGTGGTTATATGATCGTTGGAATAATCCCTAATGCTAATGGAAAAAGAAAACCAGATATTTGGATGTGGAAAGATATTAGCTAG</v>
      </c>
      <c r="O63" s="26">
        <f t="shared" si="0"/>
        <v>552</v>
      </c>
      <c r="P63" s="26" t="s">
        <v>10986</v>
      </c>
      <c r="Q63" s="26">
        <f t="shared" si="1"/>
        <v>1</v>
      </c>
      <c r="R63" s="26">
        <f t="shared" si="3"/>
        <v>1</v>
      </c>
      <c r="S63" s="26">
        <f t="shared" si="4"/>
        <v>2</v>
      </c>
      <c r="T63" s="26"/>
    </row>
    <row r="64" spans="1:20" x14ac:dyDescent="0.25">
      <c r="A64">
        <v>1589</v>
      </c>
      <c r="B64" s="2" t="s">
        <v>9326</v>
      </c>
      <c r="C64" s="3" t="s">
        <v>3735</v>
      </c>
      <c r="D64" s="3" t="s">
        <v>3877</v>
      </c>
      <c r="E64" s="3" t="s">
        <v>3878</v>
      </c>
      <c r="F64" s="3" t="s">
        <v>3879</v>
      </c>
      <c r="G64" s="3" t="s">
        <v>3880</v>
      </c>
      <c r="H64" s="3"/>
      <c r="I64" s="3" t="s">
        <v>3740</v>
      </c>
      <c r="J64" s="3"/>
      <c r="K64" s="3" t="s">
        <v>9327</v>
      </c>
      <c r="L64" s="5" t="s">
        <v>15</v>
      </c>
      <c r="M64" s="2" t="str">
        <f t="shared" si="2"/>
        <v>&gt;amino-g0074_aac6-Ir%ATGAAAATCATGCCTGTAAGCGAGCCGTTCTTGGCCGACTGGCTGCAATTAAGAATATTACTCTGGCCTGATCATGAAGACGCGCATTTACTGGAAATGCGGCAGTTACTCGAACAACCACATACCCTGCAATTATTAAGCTATAACGATCAGCAGCAAGCAGTTGCGATGCTGGAAGCGTCGATTCGATATGAATATGTGAATGGCCAGCAAAGCTCACCGGTGGCTTTTCTGGAAGGTATTTATGTGTTGCCAGAATATCGACGTTTAGGTGTTGCTAGCACGTTGGTACAGCAGGTAGAACACTGGGCCAAGCAGTTTGCATGTACCGAATTTGCTTCAGATGCTGCGCTGGATAATACGATCAGTCATGCCATGCATCGCGCACTGGGCTTTCAGGAAACCGAGTGTGTGGTTTATTTTAAGAAAAACATCAGTTGA</v>
      </c>
      <c r="O64" s="26">
        <f t="shared" si="0"/>
        <v>441</v>
      </c>
      <c r="P64" s="26"/>
      <c r="Q64" s="26">
        <f t="shared" si="1"/>
        <v>1</v>
      </c>
      <c r="R64" s="26">
        <f t="shared" si="3"/>
        <v>1</v>
      </c>
      <c r="S64" s="26">
        <f t="shared" si="4"/>
        <v>1</v>
      </c>
      <c r="T64" s="26"/>
    </row>
    <row r="65" spans="1:20" x14ac:dyDescent="0.25">
      <c r="A65">
        <v>1590</v>
      </c>
      <c r="B65" s="2" t="s">
        <v>9328</v>
      </c>
      <c r="C65" s="3" t="s">
        <v>3735</v>
      </c>
      <c r="D65" s="3" t="s">
        <v>3881</v>
      </c>
      <c r="E65" s="3" t="s">
        <v>3882</v>
      </c>
      <c r="F65" s="3" t="s">
        <v>3883</v>
      </c>
      <c r="G65" s="3" t="s">
        <v>3884</v>
      </c>
      <c r="H65" s="3"/>
      <c r="I65" s="3" t="s">
        <v>3740</v>
      </c>
      <c r="J65" s="3"/>
      <c r="K65" s="3" t="s">
        <v>9329</v>
      </c>
      <c r="L65" s="5" t="s">
        <v>15</v>
      </c>
      <c r="M65" s="2" t="str">
        <f t="shared" si="2"/>
        <v>&gt;amino-g0075_aac6-Is%ATGAATATTATGCCGATATCTGAATCACAATTATCAGATTGGCTAGCATTAAGAAGCTTACTCTGGCCTGATCATGAAGATGCGCATTTATTGGAAATGCGCCACGTACTTAAACAAACCGATACTTTACAGTTATTGGTGTATTCGGAAACGCAACTTGCGATAGCAATGTTGGAAGCATCGATCCGACATGAATATGTGAATGGTACACAAACCTCACCCGTGGCTTTTCTTGAAGGGATTTATGTATTGCCTGAATATCGACGTTCAGGCATTGCGACCCAGTTGGTTCAGTGCGTAGAGGAATGGGCGAAACAATTTGCATGTACAGAGTTCGCTTCAGATGCAGCGCTTGAAAATACGATCAGTCATGCAATGCATCGGGCTTTGGGTTTTCATGAAACTGAACGCGTGGTGTACTTTAAGAAAAATATCGGCTAA</v>
      </c>
      <c r="O65" s="26">
        <f t="shared" ref="O65:O128" si="5">LEN(G65)</f>
        <v>441</v>
      </c>
      <c r="P65" s="26"/>
      <c r="Q65" s="26">
        <f t="shared" ref="Q65:Q128" si="6">IF(OR(LEFT(G65,3)="ATG",LEFT(G65,3)="GTG",LEFT(G65,3)="TTG"),1,"bad")</f>
        <v>1</v>
      </c>
      <c r="R65" s="26">
        <f t="shared" ref="R65:R128" si="7">IF(OR(RIGHT(G65,3)="TAG",RIGHT(G65,3)="TAA",RIGHT(G65,3)="TGA"),1,"bad")</f>
        <v>1</v>
      </c>
      <c r="S65" s="26">
        <f t="shared" si="4"/>
        <v>1</v>
      </c>
      <c r="T65" s="26"/>
    </row>
    <row r="66" spans="1:20" x14ac:dyDescent="0.25">
      <c r="A66">
        <v>1591</v>
      </c>
      <c r="B66" s="2" t="s">
        <v>9330</v>
      </c>
      <c r="C66" s="3" t="s">
        <v>3735</v>
      </c>
      <c r="D66" s="3" t="s">
        <v>3885</v>
      </c>
      <c r="E66" s="3" t="s">
        <v>3886</v>
      </c>
      <c r="F66" s="3" t="s">
        <v>3887</v>
      </c>
      <c r="G66" s="3" t="s">
        <v>3888</v>
      </c>
      <c r="H66" s="3"/>
      <c r="I66" s="3" t="s">
        <v>3740</v>
      </c>
      <c r="J66" s="3"/>
      <c r="K66" s="3" t="s">
        <v>9331</v>
      </c>
      <c r="L66" s="5" t="s">
        <v>15</v>
      </c>
      <c r="M66" s="2" t="str">
        <f t="shared" ref="M66:M129" si="8">"&gt;"&amp;K66&amp;IF(J66="yes","_Chr","")&amp;"%"&amp;G66</f>
        <v>&gt;amino-g0076_aac6-Isa%ATGGAGCTGCGCGGGGACGACGTCGTACTGCGACCGGTGGCCGACGGCGAGGGCGAGGTGCTCGACCGGATCGTGCGGGAGCCGGAGGTGGCGGCGTGGTGGTCGCCCCCGGAGGACTTCGCGGGCATGCTCGCCATCGTCTTCGAGGGCGAGGTCGTCGGAGCGATCCAGTTCTACGAGGAGACCGACCCCGAATTCCACCACGCCGGCATCGACGTCTTCCTGACGGCACGCCACCAGGGGAAGGGGCTGGGCACCGACGCGGTGCGCACGCTGGCCCGGTGGCTGGTGGCGGAACGCGGCCACCACCGGCTGACCATCGACCCCGCCGCCGCCAACACCGCGGCGATCCGCAGCTACCGCAAGGTCGGGTTCCGGCCGGTGGGCATCATGCGGGCGTACGGGCGCGACCACCGGACGGGACGCTGGCAGGACGCGCTGCTCATGGACCTGCTCGCCGACGAACTGACCTGA</v>
      </c>
      <c r="O66" s="26">
        <f t="shared" si="5"/>
        <v>474</v>
      </c>
      <c r="P66" s="26"/>
      <c r="Q66" s="26">
        <f t="shared" si="6"/>
        <v>1</v>
      </c>
      <c r="R66" s="26">
        <f t="shared" si="7"/>
        <v>1</v>
      </c>
      <c r="S66" s="26">
        <f t="shared" ref="S66:S129" si="9">IF(MID(G66,10,3)="ATG",1,2)</f>
        <v>2</v>
      </c>
      <c r="T66" s="26"/>
    </row>
    <row r="67" spans="1:20" x14ac:dyDescent="0.25">
      <c r="A67">
        <v>1592</v>
      </c>
      <c r="B67" s="2" t="s">
        <v>9332</v>
      </c>
      <c r="C67" s="3" t="s">
        <v>3735</v>
      </c>
      <c r="D67" s="3" t="s">
        <v>3889</v>
      </c>
      <c r="E67" s="3" t="s">
        <v>3890</v>
      </c>
      <c r="F67" s="3" t="s">
        <v>3891</v>
      </c>
      <c r="G67" s="3" t="s">
        <v>3892</v>
      </c>
      <c r="H67" s="3"/>
      <c r="I67" s="3" t="s">
        <v>3740</v>
      </c>
      <c r="J67" s="3"/>
      <c r="K67" s="3" t="s">
        <v>9333</v>
      </c>
      <c r="L67" s="5" t="s">
        <v>15</v>
      </c>
      <c r="M67" s="2" t="str">
        <f t="shared" si="8"/>
        <v>&gt;amino-g0077_aac6-It%ATGCATATTATGCCGATAACTGAATCACAATTATCAGATTGGCTAGTATTGAGATGCTTACTCTGGCCTGATCATGAAGATGCAGATTTACAGGAAATGCGCCAACTGATCACACAGGCACATTGCTTACAATTATTGGCTTATACCAACACCCAAAAAGCAATTGGCATGTTGGAAGCTTCGATTCGATATGAATATGTGAATGGTACGCAAACCTCACCCGTGGCTTTTCTTGAAGGGATTTATGTATTACCTGAATATCGCCGTTCAGGTATCGCAACAGGTTTGGTTCAGCATGTCGAAATCTGGGCTAAACAGTTTGCATGTACAGAGTTTGCTTCAGACGCAACGCTGGACAATCAGATCAGCCATGCAATGCATCGAGCGCTCGGTTTTCATGAAACTGAACGTGTGGTGTATTTTAAGAAAAATATCGGCTAA</v>
      </c>
      <c r="O67" s="26">
        <f t="shared" si="5"/>
        <v>441</v>
      </c>
      <c r="P67" s="26"/>
      <c r="Q67" s="26">
        <f t="shared" si="6"/>
        <v>1</v>
      </c>
      <c r="R67" s="26">
        <f t="shared" si="7"/>
        <v>1</v>
      </c>
      <c r="S67" s="26">
        <f t="shared" si="9"/>
        <v>1</v>
      </c>
      <c r="T67" s="26"/>
    </row>
    <row r="68" spans="1:20" x14ac:dyDescent="0.25">
      <c r="A68">
        <v>1593</v>
      </c>
      <c r="B68" s="2" t="s">
        <v>9334</v>
      </c>
      <c r="C68" s="3" t="s">
        <v>3735</v>
      </c>
      <c r="D68" s="3" t="s">
        <v>3893</v>
      </c>
      <c r="E68" s="3" t="s">
        <v>3894</v>
      </c>
      <c r="F68" s="3" t="s">
        <v>3895</v>
      </c>
      <c r="G68" s="3" t="s">
        <v>3896</v>
      </c>
      <c r="H68" s="3"/>
      <c r="I68" s="3" t="s">
        <v>3740</v>
      </c>
      <c r="J68" s="3"/>
      <c r="K68" s="3" t="s">
        <v>9335</v>
      </c>
      <c r="L68" s="5" t="s">
        <v>15</v>
      </c>
      <c r="M68" s="2" t="str">
        <f t="shared" si="8"/>
        <v>&gt;amino-g0078_aac6-Iu%ATGAATATTTTGCCGATATCTGAATCACAATTATCAGATTGGCTAGCATTAAGAAGCTTACTCTGGCCTGATCATGAAGAAGCACATTTACAGGAAATGCGCCAACTACTTAAACAAACCGATACTTTACAGTTATTGGCGTATTCGGAAACGCAACATGCGATAGCAATGTTGGAAGCATCGATTCGGCATGAATATGTGAATGGTACGCAAACCTCACCCGTGGCTTTTCTTGAAGGGATTTATGTATTGCCTGAATATCGACGTTCAGGCATCGCGACCCAGTTGGTTCAGTGCGTAGAGGAATGGGCGAAACAATTTGCATGTACTGAGTTTGCTTCAGATGCAGCGCTTGACAATACGATTAGCCATGCAATGCATCGAGCACTGGGTTTTCATGAAACTGAACGCGTGGTTTATTTTAAGAAAAATATCAGCTAA</v>
      </c>
      <c r="O68" s="26">
        <f t="shared" si="5"/>
        <v>441</v>
      </c>
      <c r="P68" s="26"/>
      <c r="Q68" s="26">
        <f t="shared" si="6"/>
        <v>1</v>
      </c>
      <c r="R68" s="26">
        <f t="shared" si="7"/>
        <v>1</v>
      </c>
      <c r="S68" s="26">
        <f t="shared" si="9"/>
        <v>2</v>
      </c>
      <c r="T68" s="26"/>
    </row>
    <row r="69" spans="1:20" x14ac:dyDescent="0.25">
      <c r="A69">
        <v>1594</v>
      </c>
      <c r="B69" s="2" t="s">
        <v>9336</v>
      </c>
      <c r="C69" s="3" t="s">
        <v>3735</v>
      </c>
      <c r="D69" s="3" t="s">
        <v>3897</v>
      </c>
      <c r="E69" s="3" t="s">
        <v>3898</v>
      </c>
      <c r="F69" s="3" t="s">
        <v>3899</v>
      </c>
      <c r="G69" s="3" t="s">
        <v>3900</v>
      </c>
      <c r="H69" s="3"/>
      <c r="I69" s="3" t="s">
        <v>3740</v>
      </c>
      <c r="J69" s="3"/>
      <c r="K69" s="3" t="s">
        <v>9337</v>
      </c>
      <c r="L69" s="5" t="s">
        <v>15</v>
      </c>
      <c r="M69" s="2" t="str">
        <f t="shared" si="8"/>
        <v>&gt;amino-g0079_aac6-Iv%ATGAAGATTATGCCGATATCTGAATCACAATTATCAGATTGGCTAGTATTGAGATGCTTACTCTGGCCTGATCATGAGGAACAGCATTTACAGGAAATGCGTCAACTGATCACACAGGCACATTGCTTACAATTATTGGCTTATACCGACACCCAACAAGCAATTGCCATGCTGGAAGCTTCAATTCGATATGAATATGTGAATGGCACACAGACATCACCTGTGGCTTTTCTTGAAGGGATTTATGTATTGCCTGAATATCGCCGTTCAGGTATCGCAACGGGTTTGGTTCAGCATGTCGAAATCTGGGCCAAACAGTTTTCATGCACAGAGTTTGCCTCAGATGCAGCGCTGGATAATCAGATCACCCATGCAATGCATCAAGCACTCGGTTTTCAAGAAACTGAACGTGTGGTGTATTTTAAGAAAAATATTGGCTAA</v>
      </c>
      <c r="O69" s="26">
        <f t="shared" si="5"/>
        <v>441</v>
      </c>
      <c r="P69" s="26"/>
      <c r="Q69" s="26">
        <f t="shared" si="6"/>
        <v>1</v>
      </c>
      <c r="R69" s="26">
        <f t="shared" si="7"/>
        <v>1</v>
      </c>
      <c r="S69" s="26">
        <f t="shared" si="9"/>
        <v>1</v>
      </c>
      <c r="T69" s="26"/>
    </row>
    <row r="70" spans="1:20" x14ac:dyDescent="0.25">
      <c r="A70">
        <v>1595</v>
      </c>
      <c r="B70" s="2" t="s">
        <v>9338</v>
      </c>
      <c r="C70" s="3" t="s">
        <v>3735</v>
      </c>
      <c r="D70" s="3" t="s">
        <v>3901</v>
      </c>
      <c r="E70" s="3" t="s">
        <v>3902</v>
      </c>
      <c r="F70" s="3" t="s">
        <v>3903</v>
      </c>
      <c r="G70" s="3" t="s">
        <v>3904</v>
      </c>
      <c r="H70" s="3"/>
      <c r="I70" s="3" t="s">
        <v>3740</v>
      </c>
      <c r="J70" s="3"/>
      <c r="K70" s="3" t="s">
        <v>9339</v>
      </c>
      <c r="L70" s="5" t="s">
        <v>15</v>
      </c>
      <c r="M70" s="2" t="str">
        <f t="shared" si="8"/>
        <v>&gt;amino-g0080_aac6-Iw%ATGAAAATTATGCCTATATCTGAAGCATTATTGGCAGATTGGTTACAATTAAGAATTTTGCTGTGGCCTGATCATGAAGATGCGCATTTATTGGAAATGCGTCAGTTACTTACACGAACAGATAGTTTGCAGTTATTGGCATATTCAGAAACGCAACAGCCGATTGCGATGTTAGAAGCATCCATTCGACATGAATATGTGAACGGTACACAAACCTCACCTGTGGCGTTTCTGGAAGGGATTTATGTCCTGCCTGAGCACCGACGTTCAGGTATTGCCACTCAATTGGTTCAACAAGTAGAACAATGGGCAAAACAATATGCATGTACTGAATTTGCTTCAGATGCAGCAATTGATAATACCATCAGTCATGCAATGCATCAGGCTTTAGGTTTTCATGAAACTGAACGCGTGGTTTATTTCAAGAAAAATATCAGTTAA</v>
      </c>
      <c r="O70" s="26">
        <f t="shared" si="5"/>
        <v>441</v>
      </c>
      <c r="P70" s="26"/>
      <c r="Q70" s="26">
        <f t="shared" si="6"/>
        <v>1</v>
      </c>
      <c r="R70" s="26">
        <f t="shared" si="7"/>
        <v>1</v>
      </c>
      <c r="S70" s="26">
        <f t="shared" si="9"/>
        <v>1</v>
      </c>
      <c r="T70" s="26"/>
    </row>
    <row r="71" spans="1:20" x14ac:dyDescent="0.25">
      <c r="A71">
        <v>1596</v>
      </c>
      <c r="B71" s="2" t="s">
        <v>9340</v>
      </c>
      <c r="C71" s="3" t="s">
        <v>3735</v>
      </c>
      <c r="D71" s="3" t="s">
        <v>3905</v>
      </c>
      <c r="E71" s="3" t="s">
        <v>3906</v>
      </c>
      <c r="F71" s="3" t="s">
        <v>3907</v>
      </c>
      <c r="G71" s="3" t="s">
        <v>3908</v>
      </c>
      <c r="H71" s="3"/>
      <c r="I71" s="3" t="s">
        <v>3740</v>
      </c>
      <c r="J71" s="3"/>
      <c r="K71" s="3" t="s">
        <v>9341</v>
      </c>
      <c r="L71" s="5" t="s">
        <v>15</v>
      </c>
      <c r="M71" s="2" t="str">
        <f t="shared" si="8"/>
        <v>&gt;amino-g0081_aac6-Ix%ATGAATATTATGCCGATATCTGAATCACAATTATCAGATTGGCTAGCATTAAGAAGCTTACTCTGGCCTGATCATGACGATGCGCATTTATTGGAAATGCATCAGCTACTTAAACAAACAGATACTTTACAATTATTGGCTTATACCGATAGCCAACAAGCAGTTGCAATGTTAGAAGCATCGATTCGGCATGAATATGTGAATGGTACGCAAACCTCACCTGTGGCTTTTCTGGAAGGGATTTATATCTTACCTGAATATCGACGTTCAGGCATTGCGACCCAGTTAGTTCAGTACGTAGAGGAGTGGGCGAAACAATTTGCATGTACTGAGTTCGCTTCAGATGCAGCGATTGACAATACGATTAGCCATGCAATGCATCGAGCACTGGGTTTTCATGAAACTGAACGTGTGGTGTATTTTAAGAAAAATATCGGCTAA</v>
      </c>
      <c r="O71" s="26">
        <f t="shared" si="5"/>
        <v>441</v>
      </c>
      <c r="P71" s="26"/>
      <c r="Q71" s="26">
        <f t="shared" si="6"/>
        <v>1</v>
      </c>
      <c r="R71" s="26">
        <f t="shared" si="7"/>
        <v>1</v>
      </c>
      <c r="S71" s="26">
        <f t="shared" si="9"/>
        <v>1</v>
      </c>
      <c r="T71" s="26"/>
    </row>
    <row r="72" spans="1:20" x14ac:dyDescent="0.25">
      <c r="A72">
        <v>1597</v>
      </c>
      <c r="B72" s="2" t="s">
        <v>9342</v>
      </c>
      <c r="C72" s="3" t="s">
        <v>3735</v>
      </c>
      <c r="D72" s="3" t="s">
        <v>3909</v>
      </c>
      <c r="E72" s="3" t="s">
        <v>3910</v>
      </c>
      <c r="F72" s="3" t="s">
        <v>3911</v>
      </c>
      <c r="G72" s="3" t="s">
        <v>3912</v>
      </c>
      <c r="H72" s="3"/>
      <c r="I72" s="3" t="s">
        <v>3740</v>
      </c>
      <c r="J72" s="3"/>
      <c r="K72" s="3" t="s">
        <v>9343</v>
      </c>
      <c r="L72" s="5" t="s">
        <v>15</v>
      </c>
      <c r="M72" s="2" t="str">
        <f t="shared" si="8"/>
        <v>&gt;amino-g0082_aac6-Iy%ATGGACATCAGGCAAATGAACAAAACCCATCTGGAGCACTGGCGCGGATTGCGAAAACAGCTCTGGCCTGGTCACCCGGATGACGCCCATCTGGCGGACGGCGAAGAAATTCTGCAAGCCGATCATCTGGCATCATTTATTGCGATGGCAGACGGGGTGGCGATTGGCTTTGCGGATGCCTCAATCCGCCACGATTATGTCAATGGCTGTGACAGTTCGCCCGTGGTTTTCCTTGAAGGTATTTTTGTTCTCCCCTCATTCCGTCAACGCGGCGTAGCGAAACAATTGATTGCAGCGGTGCAACGATGGGGAACGAATAAAGGGTGTCGGGAAATGGCCTCCGATACCTCGCCGGAAAATACAATTTCCCAGAAAGTTCATCAGGCGTTAGGATTTGAGGAAACAGAGCGCGTCATTTTCTACCGAAAGCGTTGTTGA</v>
      </c>
      <c r="O72" s="26">
        <f t="shared" si="5"/>
        <v>438</v>
      </c>
      <c r="P72" s="26"/>
      <c r="Q72" s="26">
        <f t="shared" si="6"/>
        <v>1</v>
      </c>
      <c r="R72" s="26">
        <f t="shared" si="7"/>
        <v>1</v>
      </c>
      <c r="S72" s="26">
        <f t="shared" si="9"/>
        <v>2</v>
      </c>
      <c r="T72" s="26"/>
    </row>
    <row r="73" spans="1:20" x14ac:dyDescent="0.25">
      <c r="A73">
        <v>1598</v>
      </c>
      <c r="B73" s="2" t="s">
        <v>9344</v>
      </c>
      <c r="C73" s="3" t="s">
        <v>3735</v>
      </c>
      <c r="D73" s="3" t="s">
        <v>3913</v>
      </c>
      <c r="E73" s="3" t="s">
        <v>3914</v>
      </c>
      <c r="F73" s="3" t="s">
        <v>3915</v>
      </c>
      <c r="G73" s="3" t="s">
        <v>3916</v>
      </c>
      <c r="H73" s="3"/>
      <c r="I73" s="3" t="s">
        <v>3740</v>
      </c>
      <c r="J73" s="3"/>
      <c r="K73" s="3" t="s">
        <v>9345</v>
      </c>
      <c r="L73" s="5" t="s">
        <v>15</v>
      </c>
      <c r="M73" s="2" t="str">
        <f t="shared" si="8"/>
        <v>&gt;amino-g0083_aac6-Iz%GTGATCGCCAGCGCGCCCACGATCCGCCAGGCCACGCCGGCCGATGCGGCTGCATGGGCGCAGTTGCGTCTCGGCCTGTGGCCTGATGCCGATGATCCGCTGGAGGAGCTGACGCAGTCGCTGGCAGATGCCGAAGGTGCTGTGTTCTTGGCCTGTGCCGCGGATGGCGAGACGGTTGGTTTCGCTGAAGTGCGCCTGCGCCATGACTACGTGAACGGTACCGAGTCTTCGCCGGTGGGGTTCCTGGAGGGCTGGTACGTGCAGCCGCAGTGGCAAGGCAGCGGCGTCGGCCGCGCCCTGCTGGCGGCGGTGCAGGCGTGGACGCGCGATGCGGGCTGCCGCGAACTGGCTTCGGACAGTCGCGTGGAAGACGTGCAGGCTCACGCCGCGCATCGGGCCTGCGGCTTCGAAGAGACCGAACGGGTCGTCTATTTCCGCATGCCGCTGGAGCCATCGGCGTGA</v>
      </c>
      <c r="O73" s="26">
        <f t="shared" si="5"/>
        <v>462</v>
      </c>
      <c r="P73" s="26"/>
      <c r="Q73" s="26">
        <f t="shared" si="6"/>
        <v>1</v>
      </c>
      <c r="R73" s="26">
        <f t="shared" si="7"/>
        <v>1</v>
      </c>
      <c r="S73" s="26">
        <f t="shared" si="9"/>
        <v>2</v>
      </c>
      <c r="T73" s="26"/>
    </row>
    <row r="74" spans="1:20" x14ac:dyDescent="0.25">
      <c r="A74">
        <v>1619</v>
      </c>
      <c r="B74" s="2" t="s">
        <v>9384</v>
      </c>
      <c r="C74" s="3" t="s">
        <v>3735</v>
      </c>
      <c r="D74" s="3" t="s">
        <v>3994</v>
      </c>
      <c r="E74" s="3" t="s">
        <v>3995</v>
      </c>
      <c r="F74" s="3" t="s">
        <v>3996</v>
      </c>
      <c r="G74" s="3" t="s">
        <v>3997</v>
      </c>
      <c r="H74" s="3"/>
      <c r="I74" s="3" t="s">
        <v>3740</v>
      </c>
      <c r="J74" s="3"/>
      <c r="K74" s="3" t="s">
        <v>9385</v>
      </c>
      <c r="L74" s="5" t="s">
        <v>15</v>
      </c>
      <c r="M74" s="2" t="str">
        <f t="shared" si="8"/>
        <v>&gt;amino-g0084_aac6-sk%ATGCGGGCACATCGGAGCTGCTGCATCCGCAGGCGCGGGCTCGGGCACAATGCAGGAGTGGAACTGAACGGTGAGAAAGTGCTGCTGCGGCCCGTGCTCGACAGCGATGTGAAGAAGCTCGACAAGATCGTCAGAGAACCCGAGGTGGCCGCTTGGTGGTCGACCCCCGATGACTACGAGGAGATGCTCGCCATCACCCTCGACGGCGAGGTCATCGGGGCAGTGCAGTACGAGGAGGAGGAAGACCCCGAGTTCCGCCACGCGGGCATCGACATCTTCCTCACGGCGAGTCGGCACGGCCTCGGCCTCGGCACGGACACCGTCCGCACCGTGGCACGTTGGCTGATCGACGAGCGGGGACACCACCGGATCACCATCGACCCGGCGGTGGCGAACGCGGGCGCGATCCGCAGCTACAGCAAGGTGGGCTTCAAGCCGGTCGGCGTCATGCGGTCATACGCCCGTGACCACACGAGCGGCGTGTGGCAGGACGCCCTGCTGATGGACCTGCTGGCCGAAGAGCTGGTCTGA</v>
      </c>
      <c r="O74" s="26">
        <f t="shared" si="5"/>
        <v>531</v>
      </c>
      <c r="P74" s="26"/>
      <c r="Q74" s="26">
        <f t="shared" si="6"/>
        <v>1</v>
      </c>
      <c r="R74" s="26">
        <f t="shared" si="7"/>
        <v>1</v>
      </c>
      <c r="S74" s="26">
        <f t="shared" si="9"/>
        <v>2</v>
      </c>
      <c r="T74" s="26"/>
    </row>
    <row r="75" spans="1:20" x14ac:dyDescent="0.25">
      <c r="A75" s="3">
        <v>1632</v>
      </c>
      <c r="B75" s="2" t="s">
        <v>10332</v>
      </c>
      <c r="C75" s="3" t="s">
        <v>4040</v>
      </c>
      <c r="D75" s="3" t="s">
        <v>5750</v>
      </c>
      <c r="E75" s="3" t="s">
        <v>5751</v>
      </c>
      <c r="F75" s="3" t="s">
        <v>5752</v>
      </c>
      <c r="G75" s="3" t="s">
        <v>5753</v>
      </c>
      <c r="H75" s="3"/>
      <c r="I75" s="3" t="s">
        <v>3740</v>
      </c>
      <c r="J75" s="3"/>
      <c r="K75" s="3" t="s">
        <v>5754</v>
      </c>
      <c r="L75" s="16" t="s">
        <v>5646</v>
      </c>
      <c r="M75" s="2" t="str">
        <f t="shared" si="8"/>
        <v>&gt;amino-g0085a_aad6_a%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v>
      </c>
      <c r="O75" s="26">
        <f t="shared" si="5"/>
        <v>909</v>
      </c>
      <c r="P75" s="26"/>
      <c r="Q75" s="26">
        <f t="shared" si="6"/>
        <v>1</v>
      </c>
      <c r="R75" s="26">
        <f t="shared" si="7"/>
        <v>1</v>
      </c>
      <c r="S75" s="26">
        <f t="shared" si="9"/>
        <v>2</v>
      </c>
      <c r="T75" s="26"/>
    </row>
    <row r="76" spans="1:20" x14ac:dyDescent="0.25">
      <c r="A76">
        <v>1633</v>
      </c>
      <c r="B76" s="2" t="s">
        <v>9408</v>
      </c>
      <c r="C76" s="3" t="s">
        <v>4040</v>
      </c>
      <c r="D76" s="3" t="s">
        <v>4044</v>
      </c>
      <c r="E76" s="3" t="s">
        <v>4045</v>
      </c>
      <c r="F76" s="3" t="s">
        <v>3665</v>
      </c>
      <c r="G76" s="3" t="s">
        <v>4046</v>
      </c>
      <c r="H76" s="3"/>
      <c r="I76" s="3" t="s">
        <v>3740</v>
      </c>
      <c r="J76" s="3"/>
      <c r="K76" s="3" t="s">
        <v>9409</v>
      </c>
      <c r="L76" s="5" t="s">
        <v>15</v>
      </c>
      <c r="M76" s="2" t="str">
        <f t="shared" si="8"/>
        <v>&gt;amino-g0086_aad6_b%ATGAAAATGAGAACAGAGAAACAAATATATGATACTATACTTAATTTTGCTAAAGCAGATGATAGAATTAGGGTGGTTACTTTAGAAGGTTCAAGAACAAATATTAATATTATACCAGATGATTTTCAAGATTATGATATTACTTTTTTTGTCACAGACATGCAGAGTTTTATTAATAGTGATGAGTGGCTTAATGTTTTTGGAGAGAGACTTATTATGCAAAAACCCGAGGATATGGAATTGTTTCCAAAAGAAGAAAAAGGGTATTCATATCTTATGTTATTTTGGGACGGAGTTAAAATAGATTTGACATTATTGCCATTAGAAGTTTTAGATGAATATTTTACTTGGGATAAATTAGTAAAATTATTATTAGATAAGGATAATCGTGTTACTAATATACCAGTACCTACAGATGAAGATTATTATATAGAACATCCGACAGCACGTTCTTTTGATGATTGCTGTAATGAATTTTGGAATACTGTAACATATGTAGTGAAAGGATTATGTCGAAAGGAAATTTTATTTGCAATCGACCATTTAAATAATATTGTGCGTATGGAATTACTGCGAATGATTTCATGGAAGGTTGGAATAGAGCAAGGTTATAGTTTTAGTCTAGGAAAAAACTATAAATTTTTAGAACGATATATTTCACCTGAATTATGGAAGAAAATTCTTGCTACATATAATATGGGGTCATATACAGAAATGTGGAAATCTTTAGAATTATGTATGGGAATTTTTAGAATGGTATCAAAAGAAGTGGCACAATGTTTAAATTATTTATATCCAGATTATGATAAAAATATTAGTAATTATGTTATAAGACAAAAAGAAAAATATCAAAGATAA</v>
      </c>
      <c r="O76" s="26">
        <f t="shared" si="5"/>
        <v>858</v>
      </c>
      <c r="P76" s="26"/>
      <c r="Q76" s="26">
        <f t="shared" si="6"/>
        <v>1</v>
      </c>
      <c r="R76" s="26">
        <f t="shared" si="7"/>
        <v>1</v>
      </c>
      <c r="S76" s="26">
        <f t="shared" si="9"/>
        <v>2</v>
      </c>
      <c r="T76" s="26"/>
    </row>
    <row r="77" spans="1:20" x14ac:dyDescent="0.25">
      <c r="A77" s="26">
        <v>1652</v>
      </c>
      <c r="B77" s="2" t="s">
        <v>9444</v>
      </c>
      <c r="C77" s="3" t="s">
        <v>4040</v>
      </c>
      <c r="D77" s="3" t="s">
        <v>4107</v>
      </c>
      <c r="E77" s="3" t="s">
        <v>4107</v>
      </c>
      <c r="F77" s="3" t="s">
        <v>1656</v>
      </c>
      <c r="G77" s="3" t="s">
        <v>4108</v>
      </c>
      <c r="H77" s="3"/>
      <c r="I77" s="3" t="s">
        <v>3740</v>
      </c>
      <c r="J77" s="3"/>
      <c r="K77" s="3" t="s">
        <v>9445</v>
      </c>
      <c r="L77" s="5" t="s">
        <v>15</v>
      </c>
      <c r="M77" s="2" t="str">
        <f t="shared" si="8"/>
        <v>&gt;amino-g0088_aadA10%ATGAGAAACACAGTGCCCGCCGAGATTTCGGTACAGTTATCACAGGCACTCAACGTCATCGAGCATCATCTGGGATCGACGTTGCTGGCCATGCATTTGTATGGCTCTGCACTCGACGGTGGCCTGAAGCCATACAGTGACATTGATTTGCTGGTTACTGTGACCGCACGGCTCGATGAGAGTGTGCGGCAAGCTCTGTTCGTCGATCTCTTGGGGGTTTCCGTTTTCCCTGGTCAAAGCAGAGTTCTCCGCGCCTTGGAAGTTACCATTGTCGTGCACAGTGACATCGTTCCTTGGCGCTATCCGGCCAGACGGGAACTGCAATTCGGGGAGTGGCAGCGCAAAGACATTCTTGCGGGCATCTTCGAGCCTGCGACAACCGATGTTGATCTAGCCATTCTGCTAACAAAAGCAAGGCAACATAGCCTTGCCTTGGCCGGTTCGGCTGCGGAAGATTTCTTCAACCCAGTCCCGGAAAGCGATCTGTTCAAGGCACTGGCCGACACCCTGAAACTATGGAACTCACAGCCGGATTGGATAGGTGACGAGCGGAATGTAGTGCTTACTTTGTCTCGTATTTGGTACAGCGCAGCAACCGGCAAGATCGCGCCGAAGGATGTTGCCGCCAACTGGGTAATGGAGCGTTTGCCAGTTCAACATCAGCCCGTGCTGCTTGAAGCCCGGCAGGCTTATCTTGGACAAGGAGAAGATTGCTTGGCTTCGCTCACGGATCAGTTAGAGGCGTTTGTTCACTTCGTGAAGCATGAAGCCACTAAACTGCTTGGTGCCACGCCAATGATGTCTAAAACAAAGTTAGATGCACTAAGCACATAA</v>
      </c>
      <c r="O77" s="26">
        <f t="shared" si="5"/>
        <v>834</v>
      </c>
      <c r="P77" s="26"/>
      <c r="Q77" s="26">
        <f t="shared" si="6"/>
        <v>1</v>
      </c>
      <c r="R77" s="26">
        <f t="shared" si="7"/>
        <v>1</v>
      </c>
      <c r="S77" s="26">
        <f t="shared" si="9"/>
        <v>2</v>
      </c>
      <c r="T77" s="26"/>
    </row>
    <row r="78" spans="1:20" x14ac:dyDescent="0.25">
      <c r="A78" s="26">
        <v>1653</v>
      </c>
      <c r="B78" s="2" t="s">
        <v>9446</v>
      </c>
      <c r="C78" s="3" t="s">
        <v>4040</v>
      </c>
      <c r="D78" s="3" t="s">
        <v>4109</v>
      </c>
      <c r="E78" s="3" t="s">
        <v>4109</v>
      </c>
      <c r="F78" s="3" t="s">
        <v>4110</v>
      </c>
      <c r="G78" s="3" t="s">
        <v>4111</v>
      </c>
      <c r="H78" s="3"/>
      <c r="I78" s="3" t="s">
        <v>3740</v>
      </c>
      <c r="J78" s="3"/>
      <c r="K78" s="3" t="s">
        <v>9447</v>
      </c>
      <c r="L78" s="5" t="s">
        <v>15</v>
      </c>
      <c r="M78" s="2" t="str">
        <f t="shared" si="8"/>
        <v>&gt;amino-g0089_aadA11_a%ATGAGGGAAGCGGTGACCGCCGAAATTTCGACTCAACTATCAGAGGTGCTTAGCGTCATCGAGCGCCATCTGGAGTCGACGTTGCTGGCCGTGCATTTGTACGGCTCCGCAGTGGATGGCGGCTTGAAGCCATACAGCGATATTGATTTGCTGGTTACTGTGACCGTAAGGCTTAATGAAGCAACACGGCAAGCTTTGCTCAATGACCTTTTGGAGGCTTCGGCTTTCCCTGGCGAGAGCGAGACTCTCCGCGCTATAGAAGTCACCATTGTCGTGCACGACGACATCATCCCGTGGCGTTATCCAGCTAAGCGCGAACTGCAATTTGGAGAATGGCAGCGTAATGACATTCTTGCGGGTATCTCCGAGCCAGCCATGATCGACGTTGATCTGGCTATCTTGCTTACAAAAGCAAGAGAACATAGCGTTGCCTTGGTAGGTCCAGCTGCGGAGGAACTCTTTGATCCCGTTCCTGAACAGGATCTATTCGAGGCACTGAATGAAACCTTGAAGCTATGGAACTCGCAGCCCGACTGGGCCGGCGATGAGCGAAATGTAGTGCTCACGTTGTCCCGCATTTGGTACACCGAAGTAACCGGCAAAATCGTGCCGAAGGATGTCGCTGCCGACTGGGCAATGGAGCGCCTACCTGCCCAGCATCAGCCCGTCTTACTTGAAGCTAGACAGGCTTATCTTGGACAAAAAGAAGATCGCTTGGCCTCGCGCGCAGATCAGTTGGAAGAATTTGTTCACTTCGTGAAAGGCGAGATCACTAAGGTAGTCGGCAAATGA</v>
      </c>
      <c r="O78" s="26">
        <f t="shared" si="5"/>
        <v>792</v>
      </c>
      <c r="P78" s="26" t="s">
        <v>10487</v>
      </c>
      <c r="Q78" s="26">
        <f t="shared" si="6"/>
        <v>1</v>
      </c>
      <c r="R78" s="26">
        <f t="shared" si="7"/>
        <v>1</v>
      </c>
      <c r="S78" s="26">
        <f t="shared" si="9"/>
        <v>2</v>
      </c>
      <c r="T78" s="26"/>
    </row>
    <row r="79" spans="1:20" x14ac:dyDescent="0.25">
      <c r="A79">
        <v>1654</v>
      </c>
      <c r="B79" s="2" t="s">
        <v>9448</v>
      </c>
      <c r="C79" s="3" t="s">
        <v>4040</v>
      </c>
      <c r="D79" s="3" t="s">
        <v>4112</v>
      </c>
      <c r="E79" s="3" t="s">
        <v>4112</v>
      </c>
      <c r="F79" s="3" t="s">
        <v>4113</v>
      </c>
      <c r="G79" s="3" t="s">
        <v>4114</v>
      </c>
      <c r="H79" s="3"/>
      <c r="I79" s="3" t="s">
        <v>3740</v>
      </c>
      <c r="J79" s="3"/>
      <c r="K79" s="3" t="s">
        <v>9449</v>
      </c>
      <c r="L79" s="5" t="s">
        <v>15</v>
      </c>
      <c r="M79" s="2" t="str">
        <f t="shared" si="8"/>
        <v>&gt;amino-g0090_aadA11_b%ATGAGTAACGCAGTACCCGCCGAGATTTCGGTACAGCTATCACTGGCTCTCAACGCCATCGAGCGTCATCTGGAATCAACGTTGCTGGCCGTGCATTTGTACGGCTCTGCACTGGACGGTGGCCTGAAGCCATACAGTGATATTGATTTGCTGGTTACTGTGGCTGCACAGCTCGATGAGACTGTCCGACAAGCCCTGGTCGTAGATCTCTTGGAAATTTCTGCCTCCCCTGGCCAAAGTGAG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TGAGCGTCTGCCAGATCAACATAAGCCCGTACTGCTTGAAGCCCGGCAGGCTTATCTTGGACAAGGAGAAGATTGCTTGGCCTCACGCGCGGATCAGTTGGCGGCGTTCGTTCACTTCGTGAAACATGAAGCCACTAAATTGCTTGGTGCCATGCCAGTGATGTCTAACAATTCATTCAAGCCGAACCCGCTTCGCGGGTCGGCTTAA</v>
      </c>
      <c r="O79" s="26">
        <f t="shared" si="5"/>
        <v>846</v>
      </c>
      <c r="P79" s="26"/>
      <c r="Q79" s="26">
        <f t="shared" si="6"/>
        <v>1</v>
      </c>
      <c r="R79" s="26">
        <f t="shared" si="7"/>
        <v>1</v>
      </c>
      <c r="S79" s="26">
        <f t="shared" si="9"/>
        <v>2</v>
      </c>
      <c r="T79" s="26"/>
    </row>
    <row r="80" spans="1:20" x14ac:dyDescent="0.25">
      <c r="A80">
        <v>1655</v>
      </c>
      <c r="B80" s="2" t="s">
        <v>9450</v>
      </c>
      <c r="C80" s="3" t="s">
        <v>4040</v>
      </c>
      <c r="D80" s="3" t="s">
        <v>4115</v>
      </c>
      <c r="E80" s="3" t="s">
        <v>4115</v>
      </c>
      <c r="F80" s="3" t="s">
        <v>4116</v>
      </c>
      <c r="G80" s="3" t="s">
        <v>4117</v>
      </c>
      <c r="H80" s="3"/>
      <c r="I80" s="3" t="s">
        <v>3740</v>
      </c>
      <c r="J80" s="3"/>
      <c r="K80" s="3" t="s">
        <v>9451</v>
      </c>
      <c r="L80" s="5" t="s">
        <v>15</v>
      </c>
      <c r="M80" s="2" t="str">
        <f t="shared" si="8"/>
        <v>&gt;amino-g0091_aadA12%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ATAACCGGCAAAATCGCGCCGAAGGATGTCGCTGCCGACTGGGCAATAAAACGCCTACCTGCCCAGTATCAGCCCGTCTTACTTGAAGCTAAGCAAGCTTATCTGGGACAAAAAGAAGATCACTTGGCCTCACGCGCAGATCACTTGGAAGAATTTATTCGCTTTGTGAAAGGCGAGATCATCAAGTCAGTTGGTAAATGA</v>
      </c>
      <c r="O80" s="26">
        <f t="shared" si="5"/>
        <v>792</v>
      </c>
      <c r="P80" s="26" t="s">
        <v>10488</v>
      </c>
      <c r="Q80" s="26">
        <f t="shared" si="6"/>
        <v>1</v>
      </c>
      <c r="R80" s="26">
        <f t="shared" si="7"/>
        <v>1</v>
      </c>
      <c r="S80" s="26">
        <f t="shared" si="9"/>
        <v>2</v>
      </c>
      <c r="T80" s="26"/>
    </row>
    <row r="81" spans="1:20" x14ac:dyDescent="0.25">
      <c r="A81">
        <v>1656</v>
      </c>
      <c r="B81" s="2" t="s">
        <v>9452</v>
      </c>
      <c r="C81" s="3" t="s">
        <v>4040</v>
      </c>
      <c r="D81" s="3" t="s">
        <v>4118</v>
      </c>
      <c r="E81" s="3" t="s">
        <v>4118</v>
      </c>
      <c r="F81" s="3" t="s">
        <v>4119</v>
      </c>
      <c r="G81" s="3" t="s">
        <v>4120</v>
      </c>
      <c r="H81" s="3"/>
      <c r="I81" s="3" t="s">
        <v>3740</v>
      </c>
      <c r="J81" s="3"/>
      <c r="K81" s="3" t="s">
        <v>9453</v>
      </c>
      <c r="L81" s="5" t="s">
        <v>15</v>
      </c>
      <c r="M81" s="2" t="str">
        <f t="shared" si="8"/>
        <v>&gt;amino-g0092_aadA13%ATGAGGGACTCAGTGACCGCCGAAATTTCGACGCAACTATCCAAGGTGCTTAGTGTTATCGAGCACCATCTGGAACCGACGTTGCTTGCCGTACATTTGTACGGCTCCGCAGTGGATGGCGGCCTGAAGCCATACAGTGATATTGATTTGCTGGTTACTGTGACCGCAAGGCTTGATGACACAACGCGGCGAGCTTTGTTCAACGATCTTTTGGAGGTTTCGGCTTTCCCAGGCGAGAGTGAGATTCTCCGCGCTATAGAAGTCACCATTGTCGTGCACGAAGACATTAGGCCGTGGCGTTATCCAGCCAAGCGCGAACTGCAATTTGGAGAATGGCAGCGTAATGACATTCTTGCGGGTATCTTCGAGCCAGCCACGATCGACATCGATCTGGCTATCTTGCTAACGAAAGCGAGAGAACATAGCGTGGCTTTGGTAGGTCCGGCGGCGGAGGAACTCTTTGATCCAGTTCCTGAACAAGATCTAATCAAGGCGCTGAATGAAACCTTGAAGCTATGGAACTCGCAGCCCGACTGGGCCGGCGATGAGCGAAATGTAGTGCTTACGCTGTCCCGCATTTGGTACAGCGCAGCAACTGGTAAAATCGCGCCGAAGGATGTCGCTGCCGACTGGGCAATGGAACATCTACCTGCCCAGCATAAGTCTGTCTTGCTTGAAGCTAGACAGGCTTATCTTGGGCAAGAGGAAGATCGCTCGGTCTTGCGCGCAGATAAGTTGGAAGAATTTATTCACTTCATGAAAAGCGAGATCACCAAGGTGCTCGGCAATGATGTCTAA</v>
      </c>
      <c r="O81" s="26">
        <f t="shared" si="5"/>
        <v>798</v>
      </c>
      <c r="P81" s="26" t="s">
        <v>10487</v>
      </c>
      <c r="Q81" s="26">
        <f t="shared" si="6"/>
        <v>1</v>
      </c>
      <c r="R81" s="26">
        <f t="shared" si="7"/>
        <v>1</v>
      </c>
      <c r="S81" s="26">
        <f t="shared" si="9"/>
        <v>2</v>
      </c>
      <c r="T81" s="26"/>
    </row>
    <row r="82" spans="1:20" x14ac:dyDescent="0.25">
      <c r="A82" s="3">
        <v>1657</v>
      </c>
      <c r="B82" s="2" t="s">
        <v>10273</v>
      </c>
      <c r="C82" s="3" t="s">
        <v>4040</v>
      </c>
      <c r="D82" s="3" t="s">
        <v>5503</v>
      </c>
      <c r="E82" s="3" t="s">
        <v>5503</v>
      </c>
      <c r="F82" s="3" t="s">
        <v>5504</v>
      </c>
      <c r="G82" s="3" t="s">
        <v>5505</v>
      </c>
      <c r="H82" s="3"/>
      <c r="I82" s="3" t="s">
        <v>3740</v>
      </c>
      <c r="J82" s="3"/>
      <c r="K82" s="3" t="s">
        <v>5506</v>
      </c>
      <c r="L82" s="13" t="s">
        <v>5493</v>
      </c>
      <c r="M82" s="2" t="str">
        <f t="shared" si="8"/>
        <v>&gt;amino-g0093_aadA14%ATGACTAATAAGCCCCCTGAGTCGATTGCAGAACAAGTATCCGAGGCTCGATCAATTTTAGAAAATCATCTTGAAACTATTCAGGCGATTCACTTGTTTGGTTCCGCAGTAGATGGTGGATTAAAGCCATTTAGTGATATCGACCTGTTGGTTACGGTGGGCACTCCTTTAAACGAGTCAACCAGAGCTGCATTGATGTCCGATTTGTTGGCGGTATCCGCTTTCCCTGGCACCGATTCAAAACGCCGTGCACTTGAGGTGACGGTGCTGACTCAGGAAGACGTAGTGCCGTGGCGATATCCAGCGAAACGGCAAATGCAATTTGGTGAATGGTTGCGTGATGATATCAATGCGAGGATTTTCGAGCCCGCACTGATGGATCATGACCTCGCCATCTTGCTGACGAAAGTGCGGCGACATAGCGTTGCCTTGTACGGCCCAGCTGCTCACGAATTTTTCGATGAAATTCCTGTCGTCGATGTGCAGCGTTCGTTACTGGAAACATTGACACTCTGGACTACAGAGGCGGATTGGAAAGGGGATGAGAGAAACATCGTTCTCGCCTTGGTGCGTATCTGGTACACCGCAATGACCGGAGAGATTACTTCTAAAGTTGCTGCAGCAGACTGGGCGCTTCAGCGTCTGCCTCGTGAGATCAAAAGCGTTGTTATTGCCGCAAGGGATGCGTATCTGGGGCTGGAAGCCGCAGATCTGGCAGCTTATCCGAAAGAACGGGCAGACCTTCGGAACCATATCCATTCTAGCGTGACGGCGAAACTGCAATAG</v>
      </c>
      <c r="O82" s="26">
        <f t="shared" si="5"/>
        <v>786</v>
      </c>
      <c r="P82" s="26"/>
      <c r="Q82" s="26">
        <f t="shared" si="6"/>
        <v>1</v>
      </c>
      <c r="R82" s="26">
        <f t="shared" si="7"/>
        <v>1</v>
      </c>
      <c r="S82" s="26">
        <f t="shared" si="9"/>
        <v>2</v>
      </c>
      <c r="T82" s="26"/>
    </row>
    <row r="83" spans="1:20" x14ac:dyDescent="0.25">
      <c r="A83">
        <v>1658</v>
      </c>
      <c r="B83" s="2" t="s">
        <v>9454</v>
      </c>
      <c r="C83" s="3" t="s">
        <v>4040</v>
      </c>
      <c r="D83" s="3" t="s">
        <v>4121</v>
      </c>
      <c r="E83" s="3" t="s">
        <v>4121</v>
      </c>
      <c r="F83" s="3" t="s">
        <v>4122</v>
      </c>
      <c r="G83" s="3" t="s">
        <v>4123</v>
      </c>
      <c r="H83" s="3"/>
      <c r="I83" s="3" t="s">
        <v>3740</v>
      </c>
      <c r="J83" s="3"/>
      <c r="K83" s="3" t="s">
        <v>9455</v>
      </c>
      <c r="L83" s="5" t="s">
        <v>15</v>
      </c>
      <c r="M83" s="2" t="str">
        <f t="shared" si="8"/>
        <v>&gt;amino-g0094_aadA15%ATGAGGGAAGCGGTGATCGCCGAAGTATCGACTCAACTATCAGAGGTAGTTGGCGTCATCGAGCGCCATCTCGAACCGACGTTGCTGGCCGTC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CGGCGATGAGCGAAATGTAGTGCTTACGTTGTCCCGCATTTGGTACAGCGCAATAACCGGCAAAATCGCGCCGAAGGATGTCGCTGCCGACTGGGCAATAAAACGCCTACCTGCCCAGTATCAGCCCGTCTTACTTGAAGCTAAGCAAGCTTATCTGGGACAAAAAGAAGATCACTTGGCCTCACGCGCAGATCACTTGGAAGAATTTATTCGCTTTGTGAAAGGCGAGATCATCAAGTCAGTTGGTAAATGA</v>
      </c>
      <c r="O83" s="26">
        <f t="shared" si="5"/>
        <v>792</v>
      </c>
      <c r="P83" s="26" t="s">
        <v>10488</v>
      </c>
      <c r="Q83" s="26">
        <f t="shared" si="6"/>
        <v>1</v>
      </c>
      <c r="R83" s="26">
        <f t="shared" si="7"/>
        <v>1</v>
      </c>
      <c r="S83" s="26">
        <f t="shared" si="9"/>
        <v>2</v>
      </c>
      <c r="T83" s="26"/>
    </row>
    <row r="84" spans="1:20" x14ac:dyDescent="0.25">
      <c r="A84">
        <v>1659</v>
      </c>
      <c r="B84" s="2" t="s">
        <v>9456</v>
      </c>
      <c r="C84" s="3" t="s">
        <v>4040</v>
      </c>
      <c r="D84" s="3" t="s">
        <v>4124</v>
      </c>
      <c r="E84" s="3" t="s">
        <v>4124</v>
      </c>
      <c r="F84" s="3" t="s">
        <v>4125</v>
      </c>
      <c r="G84" s="3" t="s">
        <v>4126</v>
      </c>
      <c r="H84" s="3"/>
      <c r="I84" s="3" t="s">
        <v>3740</v>
      </c>
      <c r="J84" s="3"/>
      <c r="K84" s="3" t="s">
        <v>9457</v>
      </c>
      <c r="L84" s="5" t="s">
        <v>15</v>
      </c>
      <c r="M84" s="2" t="str">
        <f t="shared" si="8"/>
        <v>&gt;amino-g0095_aadA16%ATGAGCAACGCAGTGCCCGCCGAGATTTCGGTACAGCTATCACAGGCACTCAACGTCATCGAGCGTCATCTGGGATCGACGTTGCTGGCCGTGCATTTGTACGGCTCTGCACTCGACGGTGGCCTGAAGCCATGCAGTGATATTGATTTGCTGGTTACTGTGACTGCACAGCTCGATGAGACTGTGCGGCAGGCTCTGTTCGTAGATTTCCTGGAAGTTTCCGCTTCTCCCGGCCAAAGTGAAGCTCTCCGTGCCTTGGAAGTTACCATCGTCGTGTACGGCGATGTTGCTCCTTGGCGTTATCTAGCCAGACGGGAACTGCAATTCGGGGAGTGGCAGCGCAAGGACATTCTTGCGGGCATCTTCGAGCCCGCGACAACCGATGTTGATCTGGCTATTCTGCTAACTAAAGCAAGGCAACACAGCCTTGCCTTGGCAGGTTCGGCCGCGGAAGATTTCTTCAACTCAGTCCCGGAAAGCGATCTATTCAAAGCACTGGCCGACACCTTGAAACTATGGAACTCACAACCGGATTGGGCAGGCGACGAGCGGAATGTAGTGCTTACTTTGTCTCGCATTTGGTACAGCGCAGCAACCGGCAAGATCGCGCCGAAGGATGTAGCTGCCAACTGGGTAATGGAACGCCTGCCCGTCCAACATCAGCCCGTGCTGCTTGAAGCCCAGCAGGCTTACCTTGGACAAGGGATGGATTGCTTGGCCTCACGCGCTGATCAGTTGACTGCGTTCATTTACTTTGTGAAGCACGAAGCCGCCAGTCTGCTCGGCTCCACGCCAATGATGTCTAACAGTTCATTCAAGCCGACGCCGCTTCGCGGCGCAGCTTAA</v>
      </c>
      <c r="O84" s="26">
        <f t="shared" si="5"/>
        <v>846</v>
      </c>
      <c r="P84" s="26"/>
      <c r="Q84" s="26">
        <f t="shared" si="6"/>
        <v>1</v>
      </c>
      <c r="R84" s="26">
        <f t="shared" si="7"/>
        <v>1</v>
      </c>
      <c r="S84" s="26">
        <f t="shared" si="9"/>
        <v>2</v>
      </c>
      <c r="T84" s="26"/>
    </row>
    <row r="85" spans="1:20" x14ac:dyDescent="0.25">
      <c r="A85" s="26">
        <v>1660</v>
      </c>
      <c r="B85" s="2" t="s">
        <v>9458</v>
      </c>
      <c r="C85" s="3" t="s">
        <v>4040</v>
      </c>
      <c r="D85" s="3" t="s">
        <v>4127</v>
      </c>
      <c r="E85" s="3" t="s">
        <v>4127</v>
      </c>
      <c r="F85" s="3" t="s">
        <v>4128</v>
      </c>
      <c r="G85" s="3" t="s">
        <v>4129</v>
      </c>
      <c r="H85" s="3"/>
      <c r="I85" s="3" t="s">
        <v>3740</v>
      </c>
      <c r="J85" s="3"/>
      <c r="K85" s="3" t="s">
        <v>9459</v>
      </c>
      <c r="L85" s="5" t="s">
        <v>15</v>
      </c>
      <c r="M85" s="2" t="str">
        <f t="shared" si="8"/>
        <v>&gt;amino-g0096_aadA17%ATGAGGGTAGCGGTGACCATCGAAATTTCGAACCAACTATCAGAGGTGCTAA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GCTTTGTGAAAGGCGAGATCATCAAGTCAGTTGGTAAATGA</v>
      </c>
      <c r="O85" s="26">
        <f t="shared" si="5"/>
        <v>792</v>
      </c>
      <c r="P85" s="26" t="s">
        <v>10489</v>
      </c>
      <c r="Q85" s="26">
        <f t="shared" si="6"/>
        <v>1</v>
      </c>
      <c r="R85" s="26">
        <f t="shared" si="7"/>
        <v>1</v>
      </c>
      <c r="S85" s="26">
        <f t="shared" si="9"/>
        <v>2</v>
      </c>
      <c r="T85" s="26"/>
    </row>
    <row r="86" spans="1:20" x14ac:dyDescent="0.25">
      <c r="A86">
        <v>1643</v>
      </c>
      <c r="B86" s="2" t="s">
        <v>9426</v>
      </c>
      <c r="C86" s="3" t="s">
        <v>4040</v>
      </c>
      <c r="D86" s="3" t="s">
        <v>4079</v>
      </c>
      <c r="E86" s="3" t="s">
        <v>4079</v>
      </c>
      <c r="F86" s="3" t="s">
        <v>4080</v>
      </c>
      <c r="G86" s="3" t="s">
        <v>4081</v>
      </c>
      <c r="H86" s="3"/>
      <c r="I86" s="3" t="s">
        <v>3740</v>
      </c>
      <c r="J86" s="3"/>
      <c r="K86" s="3" t="s">
        <v>9427</v>
      </c>
      <c r="L86" s="5" t="s">
        <v>15</v>
      </c>
      <c r="M86" s="2" t="str">
        <f t="shared" si="8"/>
        <v>&gt;amino-g0097_aadA1b%ATGAGGGAAGCGGTGATCGCCGAAGTATCGACTCAACTATCAGAGGTAGTTGGCGTCATCGAGCGCCATCTCGAACCGACGTTGCTGGCCGTACATTTGTACGGCTCCGCAGTGGATGGCGGCCTGAAGCCACACAGTGATATTGATTTGCTGGTTACGGTGACCGTAAGGCTTGATGAAACAACGCGGCGAGCTTTGATCAACGACCTTTTGGAAACGTCGGCTTCCCCTGGAGAGAGCGAGATTCTCCGCGCTGTAGAAGTCACCATTGTTGTGCACGACGACATCATTCCGTGGCGTTATCCAGCTAAGCGCGAACTGCAGTTTGGAGAATGGCAGCGCAATGACATTCTTGCAGGTATCTTCGAGCCAGCCACGATTGACATTGATCTGGCTATCTTGCTGACAAAAGCAAGAGAACATAGCGTTGCCTTGGTAGGTCCAGCGGCGGAGGAACTCTTTGATCCGGTTCCTGAACAGGATCTATTTGAGGCGCTAAATGAAACCTTAACGCTATGGAACTCGCCGCCCGACTGGGCTGGCGATGAGCGAAATGTAGTGCTTACGTTGTCCCGCATTTGGTACAGCGCAGTAACCGGCAGAATCGCGCCGAAGGATGTCGCTGCCGACTGGGCAATGGAGCGCCTGCCGGCCCAGTATCAGCCCGTCATACTTGAAGCTAGACAGGCTTATCTTGGACAAGAAGAAGATCGCTTGGCCTCGCGCGCAGATCAGTTGGAAGAATTTGTTCACTACGTGAAAGGCGAGATCACCAAGGTAGTCGGCAAATAA</v>
      </c>
      <c r="O86" s="26">
        <f t="shared" si="5"/>
        <v>792</v>
      </c>
      <c r="P86" s="26" t="s">
        <v>10488</v>
      </c>
      <c r="Q86" s="26">
        <f t="shared" si="6"/>
        <v>1</v>
      </c>
      <c r="R86" s="26">
        <f t="shared" si="7"/>
        <v>1</v>
      </c>
      <c r="S86" s="26">
        <f t="shared" si="9"/>
        <v>2</v>
      </c>
      <c r="T86" s="26"/>
    </row>
    <row r="87" spans="1:20" x14ac:dyDescent="0.25">
      <c r="A87">
        <v>1644</v>
      </c>
      <c r="B87" s="2" t="s">
        <v>9428</v>
      </c>
      <c r="C87" s="3" t="s">
        <v>4040</v>
      </c>
      <c r="D87" s="3" t="s">
        <v>4082</v>
      </c>
      <c r="E87" s="3" t="s">
        <v>4083</v>
      </c>
      <c r="F87" s="3" t="s">
        <v>4084</v>
      </c>
      <c r="G87" s="3" t="s">
        <v>4085</v>
      </c>
      <c r="H87" s="3"/>
      <c r="I87" s="3" t="s">
        <v>3740</v>
      </c>
      <c r="J87" s="3"/>
      <c r="K87" s="3" t="s">
        <v>9429</v>
      </c>
      <c r="L87" s="5" t="s">
        <v>15</v>
      </c>
      <c r="M87" s="2" t="str">
        <f t="shared" si="8"/>
        <v>&gt;amino-g0098_aadA2%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GCTTTGTGAAAGGCGAGATCATCAAGTCAGTTGGTAAATGA</v>
      </c>
      <c r="O87" s="26">
        <f t="shared" si="5"/>
        <v>780</v>
      </c>
      <c r="P87" s="26" t="s">
        <v>10488</v>
      </c>
      <c r="Q87" s="26">
        <f t="shared" si="6"/>
        <v>1</v>
      </c>
      <c r="R87" s="26">
        <f t="shared" si="7"/>
        <v>1</v>
      </c>
      <c r="S87" s="26">
        <f t="shared" si="9"/>
        <v>2</v>
      </c>
      <c r="T87" s="26"/>
    </row>
    <row r="88" spans="1:20" x14ac:dyDescent="0.25">
      <c r="A88">
        <v>1661</v>
      </c>
      <c r="B88" s="2" t="s">
        <v>9460</v>
      </c>
      <c r="C88" s="3" t="s">
        <v>4040</v>
      </c>
      <c r="D88" s="3" t="s">
        <v>4130</v>
      </c>
      <c r="E88" s="3" t="s">
        <v>4130</v>
      </c>
      <c r="F88" s="3" t="s">
        <v>4131</v>
      </c>
      <c r="G88" s="3" t="s">
        <v>4132</v>
      </c>
      <c r="H88" s="3"/>
      <c r="I88" s="3" t="s">
        <v>3740</v>
      </c>
      <c r="J88" s="3"/>
      <c r="K88" s="3" t="s">
        <v>9461</v>
      </c>
      <c r="L88" s="5" t="s">
        <v>15</v>
      </c>
      <c r="M88" s="2" t="str">
        <f t="shared" si="8"/>
        <v>&gt;amino-g0099_aadA21%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CGCGACTGGGCAATGGAGCGCCTGCCGGCCCAGTATCAGCCCGTCATACTTGAAGCTAGACAGGCTTATCTTGGACAAGAAGAAGATCGCTTGGCCTCGCGCGCAGATCAGTTGGAAGAATTTGTCCACTACGTGAAAGGCGAGATCACCAAGGTAGTCGGCAAATAA</v>
      </c>
      <c r="O88" s="26">
        <f t="shared" si="5"/>
        <v>792</v>
      </c>
      <c r="P88" s="26" t="s">
        <v>10488</v>
      </c>
      <c r="Q88" s="26">
        <f t="shared" si="6"/>
        <v>1</v>
      </c>
      <c r="R88" s="26">
        <f t="shared" si="7"/>
        <v>1</v>
      </c>
      <c r="S88" s="26">
        <f t="shared" si="9"/>
        <v>2</v>
      </c>
      <c r="T88" s="26"/>
    </row>
    <row r="89" spans="1:20" x14ac:dyDescent="0.25">
      <c r="A89">
        <v>1662</v>
      </c>
      <c r="B89" s="2" t="s">
        <v>9462</v>
      </c>
      <c r="C89" s="3" t="s">
        <v>4040</v>
      </c>
      <c r="D89" s="3" t="s">
        <v>4133</v>
      </c>
      <c r="E89" s="3" t="s">
        <v>4133</v>
      </c>
      <c r="F89" s="3" t="s">
        <v>4134</v>
      </c>
      <c r="G89" s="3" t="s">
        <v>4135</v>
      </c>
      <c r="H89" s="3"/>
      <c r="I89" s="3" t="s">
        <v>3740</v>
      </c>
      <c r="J89" s="3"/>
      <c r="K89" s="3" t="s">
        <v>9463</v>
      </c>
      <c r="L89" s="5" t="s">
        <v>15</v>
      </c>
      <c r="M89" s="2" t="str">
        <f t="shared" si="8"/>
        <v>&gt;amino-g0101_aadA22_b%ATGAGGGTAGCG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ATCGGCAAATAA</v>
      </c>
      <c r="O89" s="26">
        <f t="shared" si="5"/>
        <v>792</v>
      </c>
      <c r="P89" s="26" t="s">
        <v>10488</v>
      </c>
      <c r="Q89" s="26">
        <f t="shared" si="6"/>
        <v>1</v>
      </c>
      <c r="R89" s="26">
        <f t="shared" si="7"/>
        <v>1</v>
      </c>
      <c r="S89" s="26">
        <f t="shared" si="9"/>
        <v>2</v>
      </c>
      <c r="T89" s="26"/>
    </row>
    <row r="90" spans="1:20" x14ac:dyDescent="0.25">
      <c r="A90">
        <v>1663</v>
      </c>
      <c r="B90" s="2" t="s">
        <v>9464</v>
      </c>
      <c r="C90" s="3" t="s">
        <v>4040</v>
      </c>
      <c r="D90" s="3" t="s">
        <v>4136</v>
      </c>
      <c r="E90" s="3" t="s">
        <v>4136</v>
      </c>
      <c r="F90" s="3" t="s">
        <v>4137</v>
      </c>
      <c r="G90" s="3" t="s">
        <v>4138</v>
      </c>
      <c r="H90" s="3"/>
      <c r="I90" s="3" t="s">
        <v>3740</v>
      </c>
      <c r="J90" s="3"/>
      <c r="K90" s="3" t="s">
        <v>9465</v>
      </c>
      <c r="L90" s="5" t="s">
        <v>15</v>
      </c>
      <c r="M90" s="2" t="str">
        <f t="shared" si="8"/>
        <v>&gt;amino-g0102_aadA23%GTGACCATCGAAATTTCGAACCAACTATCAGAGGTGCTAAGCGTCATTGAGCGCCATCTGGAATCAACGTTGCTGGCCGTGCATTTGTACGGCTCCGCAGTGGATGGCGGCCTGAAGCCATACAGC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A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v>
      </c>
      <c r="O90" s="26">
        <f t="shared" si="5"/>
        <v>780</v>
      </c>
      <c r="P90" s="26" t="s">
        <v>10488</v>
      </c>
      <c r="Q90" s="26">
        <f t="shared" si="6"/>
        <v>1</v>
      </c>
      <c r="R90" s="26">
        <f t="shared" si="7"/>
        <v>1</v>
      </c>
      <c r="S90" s="26">
        <f t="shared" si="9"/>
        <v>2</v>
      </c>
      <c r="T90" s="26"/>
    </row>
    <row r="91" spans="1:20" x14ac:dyDescent="0.25">
      <c r="A91">
        <v>1664</v>
      </c>
      <c r="B91" s="2" t="s">
        <v>9466</v>
      </c>
      <c r="C91" s="3" t="s">
        <v>4040</v>
      </c>
      <c r="D91" s="3" t="s">
        <v>4139</v>
      </c>
      <c r="E91" s="3" t="s">
        <v>4139</v>
      </c>
      <c r="F91" s="3" t="s">
        <v>4140</v>
      </c>
      <c r="G91" s="3" t="s">
        <v>4141</v>
      </c>
      <c r="H91" s="3"/>
      <c r="I91" s="3" t="s">
        <v>3740</v>
      </c>
      <c r="J91" s="3"/>
      <c r="K91" s="3" t="s">
        <v>9467</v>
      </c>
      <c r="L91" s="5" t="s">
        <v>15</v>
      </c>
      <c r="M91" s="2" t="str">
        <f t="shared" si="8"/>
        <v>&gt;amino-g0103_aadA24%GTGACCATCGAAATTTCGAACCAACTATCAGAGGTGCTAAGCGTCATT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CCGCGCAGATCAGTTGGAAGAATTTGTTCACTACGTGAAAGGCGAGATCACCAAGGTAGTCGGCAAATAA</v>
      </c>
      <c r="O91" s="26">
        <f t="shared" si="5"/>
        <v>780</v>
      </c>
      <c r="P91" s="26" t="s">
        <v>10488</v>
      </c>
      <c r="Q91" s="26">
        <f t="shared" si="6"/>
        <v>1</v>
      </c>
      <c r="R91" s="26">
        <f t="shared" si="7"/>
        <v>1</v>
      </c>
      <c r="S91" s="26">
        <f t="shared" si="9"/>
        <v>2</v>
      </c>
      <c r="T91" s="26"/>
    </row>
    <row r="92" spans="1:20" x14ac:dyDescent="0.25">
      <c r="A92">
        <v>1665</v>
      </c>
      <c r="B92" s="2" t="s">
        <v>9468</v>
      </c>
      <c r="C92" s="3" t="s">
        <v>4040</v>
      </c>
      <c r="D92" s="3" t="s">
        <v>4142</v>
      </c>
      <c r="E92" s="3" t="s">
        <v>4142</v>
      </c>
      <c r="F92" s="3" t="s">
        <v>4143</v>
      </c>
      <c r="G92" s="3" t="s">
        <v>4144</v>
      </c>
      <c r="H92" s="3"/>
      <c r="I92" s="3" t="s">
        <v>3740</v>
      </c>
      <c r="J92" s="3"/>
      <c r="K92" s="3" t="s">
        <v>9469</v>
      </c>
      <c r="L92" s="5" t="s">
        <v>15</v>
      </c>
      <c r="M92" s="2" t="str">
        <f t="shared" si="8"/>
        <v>&gt;amino-g0104_aadA25%ATGAGGGAAGCGGTGACCATCGAAATTTCGAACCAACTATCAGAGGTGCTAAGCGTCATTGAGCGCCATCTGGAATCAACGTTGCTGGCCGTGCATTTGTACGGCTCCGCAGTGGATGGCGGCCTGAAGCCATACAGCGATATTGATTTGTTGGTTACTGTGGCCGTAAAGCTTGATGAAACGACGCGGCGAGCATTGCTCAATGATCTTATGGAGGCTTCGGCTTTCCCTGGCGAGAGCGAGACGCTCCGCGCTATAGAAGTCACCCTTGTCGTGCATGACGACATCATCCCGTGGCGTTATCCGGCTAAGCGCGAGCTGCAATTTGGAGAATGGCAGCGCAATGACATTCTTGCGGGTATCTTCGAGCCAGCCATGATCGACATTGATCTGGCTATCTTGCTGACAAAAGCAAGAGAACATAGCGTTGCCTTGGTAGGTCCAGCGGCGGAGGAACTCTTTGATCCGGTTCCTGAACAGGATCTATTTGAGGCGCTAAATGAAACCTTAACGCTATGGAACTCGCCGCCCGACTGGGCTGGCGATGAGCGAAATGTAGTGCTTACGTTGTCCCGCATTTGGTACAGCGCAATAACCGGCAAAATCGCGCCGAAGGATGTCGCTGCCGACTGGGCAATAAAACGCCTACCTGCCCAGTATCAGCCCGTCTTACTTGAAGCTAGACAGGCTTATCTTGGACAAGAAGAAGATCGCTTGGCCTCGCGCGCAGATCAGTTGGAAGAATTTGTTCACTACGTGAAAGGCGAGATCACCAAGGTAGTCGGCAAATAA</v>
      </c>
      <c r="O92" s="26">
        <f t="shared" si="5"/>
        <v>792</v>
      </c>
      <c r="P92" s="26" t="s">
        <v>10488</v>
      </c>
      <c r="Q92" s="26">
        <f t="shared" si="6"/>
        <v>1</v>
      </c>
      <c r="R92" s="26">
        <f t="shared" si="7"/>
        <v>1</v>
      </c>
      <c r="S92" s="26">
        <f t="shared" si="9"/>
        <v>2</v>
      </c>
      <c r="T92" s="26"/>
    </row>
    <row r="93" spans="1:20" x14ac:dyDescent="0.25">
      <c r="A93">
        <v>1645</v>
      </c>
      <c r="B93" s="2" t="s">
        <v>9430</v>
      </c>
      <c r="C93" s="3" t="s">
        <v>4040</v>
      </c>
      <c r="D93" s="3" t="s">
        <v>4086</v>
      </c>
      <c r="E93" s="3" t="s">
        <v>4086</v>
      </c>
      <c r="F93" s="3" t="s">
        <v>4087</v>
      </c>
      <c r="G93" s="3" t="s">
        <v>4088</v>
      </c>
      <c r="H93" s="3"/>
      <c r="I93" s="3" t="s">
        <v>3740</v>
      </c>
      <c r="J93" s="3"/>
      <c r="K93" s="3" t="s">
        <v>9431</v>
      </c>
      <c r="L93" s="5" t="s">
        <v>15</v>
      </c>
      <c r="M93" s="2" t="str">
        <f t="shared" si="8"/>
        <v>&gt;amino-g0106_aadA3%ATGAGGGTAGCG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AGCTATCCTGCTTACAAAAGCAAGAGAACATAGCGTTGCCTTGGTAGGTCCGGCAGCGGAGGAATTCTTTGACCCGGTTCCTGAACAGGATCTATTCGAGGCGCTGAGGGAAACCTTGAAGCTATGGAACTCGCAGCCCGACTGGGCCGGCGATGAGCGAAATGTAGTGCTTACGTTGTCCCGCATTTGGTACAGCGCAATAACCGGCAAAATCGCGCCGAAGGATGTCGCTGCCGACTGGGCAATAAAACGCCTACCTGCCCAGTATCAGCCCGTCTTACTTGAAGCTAAGCAAGCTTATCTGGGACAAAAAGAAGATCACTTGGCCTCACGCGCAGATCACTTGGAAGAATTTATTCACTACGTGAAAGGCGAGATCACCAAGGTAGTCGGCAAATAA</v>
      </c>
      <c r="O93" s="26">
        <f t="shared" si="5"/>
        <v>792</v>
      </c>
      <c r="P93" s="26" t="s">
        <v>10488</v>
      </c>
      <c r="Q93" s="26">
        <f t="shared" si="6"/>
        <v>1</v>
      </c>
      <c r="R93" s="26">
        <f t="shared" si="7"/>
        <v>1</v>
      </c>
      <c r="S93" s="26">
        <f t="shared" si="9"/>
        <v>2</v>
      </c>
      <c r="T93" s="26"/>
    </row>
    <row r="94" spans="1:20" x14ac:dyDescent="0.25">
      <c r="A94">
        <v>1646</v>
      </c>
      <c r="B94" s="2" t="s">
        <v>9432</v>
      </c>
      <c r="C94" s="3" t="s">
        <v>4040</v>
      </c>
      <c r="D94" s="3" t="s">
        <v>4089</v>
      </c>
      <c r="E94" s="3" t="s">
        <v>4089</v>
      </c>
      <c r="F94" s="3" t="s">
        <v>4090</v>
      </c>
      <c r="G94" s="3" t="s">
        <v>4091</v>
      </c>
      <c r="H94" s="3"/>
      <c r="I94" s="3" t="s">
        <v>3740</v>
      </c>
      <c r="J94" s="3"/>
      <c r="K94" s="3" t="s">
        <v>9433</v>
      </c>
      <c r="L94" s="5" t="s">
        <v>15</v>
      </c>
      <c r="M94" s="2" t="str">
        <f t="shared" si="8"/>
        <v>&gt;amino-g0107_aadA4%ATGGGTGAATTCTTTCCTGCACAAATTTCCGAGCAGCTATCCCACGCTCGCGGGGTGATCGAGCGCCATCTGGCTGCAACGCTGGACACAATCCACCTGTTCGGATCTGCGCTCGATGGAGGGTTGAAGCCGGACAGCGACATCGACTTGCTCGTGACCGTCAGCGCCGCACCTAACGATTCGCTCCGGCAGGCACTAATGCTCGACCTGCTAAAAGTCTCATCACCGCCAGGCGATGGCGGACCATGGCGACCGCTGGAGGTGACTGTTGTCGCTCGAAGCGAAGTAGTGCCCTGGCGCTATCCGGCGATACGTGAGCTTCAGTTCGGTGAGTGGCTCCGCCACGACATCCTCTCCGGAACGTTCGAGCCTTCCGTTCTGGATCACGATCTTGCGATTTTGCTGACCAAGGCGAGGCAACACAGCCTTGCTCTGCTAGGTCCATCCGCAGTCACGTTCTTCGAGCCGGTGCCGAACGAGCATTTTTCCAAGGCGCTTTTCGACACGATTGCCCAGTGGAATTCAGAGTCGGATTGGAAGGGTGACGAGCGGAACGTCGTTCTTGCTCTTGCTCGCATTTGGTACAGTGCTTCAACGGGTCTCATTGCTCCTAAGGACGTTGCTGCCGCATGGGTATCGGAGCGTTTGCCTGCCGAGCATCGGCCCATCATTTGCAAGGCACGCGCGGCGTACCTGGGTAGCGAGGACGACGACCTAGCAATGCGCGTCGAAGAGACGGCTGCGTTCGTTCGATATGCCAAAGCAACGATTGAGAGAATCTTGCGTTGA</v>
      </c>
      <c r="O94" s="26">
        <f t="shared" si="5"/>
        <v>789</v>
      </c>
      <c r="P94" s="26" t="s">
        <v>10490</v>
      </c>
      <c r="Q94" s="26">
        <f t="shared" si="6"/>
        <v>1</v>
      </c>
      <c r="R94" s="26">
        <f t="shared" si="7"/>
        <v>1</v>
      </c>
      <c r="S94" s="26">
        <f t="shared" si="9"/>
        <v>2</v>
      </c>
      <c r="T94" s="26"/>
    </row>
    <row r="95" spans="1:20" x14ac:dyDescent="0.25">
      <c r="A95">
        <v>1647</v>
      </c>
      <c r="B95" s="2" t="s">
        <v>9434</v>
      </c>
      <c r="C95" s="3" t="s">
        <v>4040</v>
      </c>
      <c r="D95" s="3" t="s">
        <v>4092</v>
      </c>
      <c r="E95" s="3" t="s">
        <v>4092</v>
      </c>
      <c r="F95" s="3" t="s">
        <v>4093</v>
      </c>
      <c r="G95" s="3" t="s">
        <v>4094</v>
      </c>
      <c r="H95" s="3"/>
      <c r="I95" s="3" t="s">
        <v>3740</v>
      </c>
      <c r="J95" s="3"/>
      <c r="K95" s="3" t="s">
        <v>9435</v>
      </c>
      <c r="L95" s="5" t="s">
        <v>15</v>
      </c>
      <c r="M95" s="2" t="str">
        <f t="shared" si="8"/>
        <v>&gt;amino-g0108_aadA5%ATGGGTGAATTTTTCCCTGCACAAGTTTTCAAGCAGCTGTCCCACGCTCGCGCGGTGATCGAGCGCCATCTGGCTGCGACACTGGACACAATCCACCTGTTCGGATCTGCGATCGATGGAGGGCTGAAGCCGGACAGCGACATAGACTTGCTCGTGACCGTCAGCGCCGCACCTAACGATTCGCTCCGGCAGGCGCTAATGCTCGATTTGCTGAAAGTCTCATCACCGCCAGGCGATGGCGGAACATGGCGACCGCTGGAGCTAACTGTTGTCGCTCGAAGCGAAGTAGTGCCTTGGCGCTATCCGGCGCGGCGTGAGCTTCAGTTCGGTGAGTGGCTCCGCCACGACATCCTTTCCGGAACGTTCGAGCCTGCCGTTCTGGATCACGATCTTGCGATTTTGCTGACCAAGGCGAGGCAACACAGCCTTGCGCTTCTAGGCCCATCCGCAGCCACGTTTTTCGAGCCGGTGCCGAAGGAGCATTTCTCCAAGGCGCTTTTCGACACTATTGCCCAGTGGAATGCAGAGTCGGATTGGAAGGGTGACGAGCGGAACGTCGTTCTTGCTCTTGCTCGCATTTGGTACAGCGCTTCAACTGGTCTCATTGCTCCTAAGGACGTTGCTGCCGCATGGGTATCGGAGCGTTTGCCTGCCGAGCATCGGCCCCTCATCTGCAAGGCACGCGCGGCGTACCTGGGTAGCGAGGACGACGACCTAGCAATGCGCGTCGAAGAGACGGCCGCGTTCGTTCGATATGCCAAAGCAACGATTGAGAGAATCTTGCGTTGA</v>
      </c>
      <c r="O95" s="26">
        <f t="shared" si="5"/>
        <v>789</v>
      </c>
      <c r="P95" s="26" t="s">
        <v>10490</v>
      </c>
      <c r="Q95" s="26">
        <f t="shared" si="6"/>
        <v>1</v>
      </c>
      <c r="R95" s="26">
        <f t="shared" si="7"/>
        <v>1</v>
      </c>
      <c r="S95" s="26">
        <f t="shared" si="9"/>
        <v>2</v>
      </c>
      <c r="T95" s="26"/>
    </row>
    <row r="96" spans="1:20" x14ac:dyDescent="0.25">
      <c r="A96">
        <v>1648</v>
      </c>
      <c r="B96" s="2" t="s">
        <v>9436</v>
      </c>
      <c r="C96" s="3" t="s">
        <v>4040</v>
      </c>
      <c r="D96" s="3" t="s">
        <v>4095</v>
      </c>
      <c r="E96" s="3" t="s">
        <v>4095</v>
      </c>
      <c r="F96" s="3" t="s">
        <v>4096</v>
      </c>
      <c r="G96" s="3" t="s">
        <v>4097</v>
      </c>
      <c r="H96" s="3"/>
      <c r="I96" s="3" t="s">
        <v>3740</v>
      </c>
      <c r="J96" s="3"/>
      <c r="K96" s="3" t="s">
        <v>9437</v>
      </c>
      <c r="L96" s="5" t="s">
        <v>15</v>
      </c>
      <c r="M96" s="2" t="str">
        <f t="shared" si="8"/>
        <v>&gt;amino-g0109_aadA6%ATGAGTAACGCAGTACCCGCCGAGATTTCGGTACAGCTATCACTGGCTCTCAACGCCATCGAGCGTCATCTGGAATCAACGTTGCTGGCCGTGCATTTGTACGGCTCTGCACTGGACGGTGGCCTGAAGCCATACAGTGATATTGATTTGCTGGTTACTGTGGCTGCACGGCTCGATGAGACTGTCCGACAAGCCCTGGTCGTAGATCTCTTGGAAATTTCTGCCTCCCCTGGCCAAAGTGAA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GGAGCGTCTGCCAGATCAACATAAGCCCGTACTGCTTGAAGCCCGGCAGGCTTATCTTGGACAAGGAGAAGATTGCTTGGCCTCACGCGCGGATCAGTTGGCGGCGTTCGTTCACTTCGTGAAACATGAAGCCACTAAATTGCTTAGTGCCATGCCAGTGATGTCTAACAATTCATTCAAGCCGACGCCGCTTCGCGGCGCGGCTTAA</v>
      </c>
      <c r="O96" s="26">
        <f t="shared" si="5"/>
        <v>846</v>
      </c>
      <c r="P96" s="26"/>
      <c r="Q96" s="26">
        <f t="shared" si="6"/>
        <v>1</v>
      </c>
      <c r="R96" s="26">
        <f t="shared" si="7"/>
        <v>1</v>
      </c>
      <c r="S96" s="26">
        <f t="shared" si="9"/>
        <v>2</v>
      </c>
      <c r="T96" s="26"/>
    </row>
    <row r="97" spans="1:20" x14ac:dyDescent="0.25">
      <c r="A97">
        <v>1666</v>
      </c>
      <c r="B97" s="2" t="s">
        <v>9470</v>
      </c>
      <c r="C97" s="3" t="s">
        <v>4040</v>
      </c>
      <c r="D97" s="3" t="s">
        <v>4145</v>
      </c>
      <c r="E97" s="3" t="s">
        <v>4145</v>
      </c>
      <c r="F97" s="3" t="s">
        <v>4146</v>
      </c>
      <c r="G97" s="3" t="s">
        <v>4147</v>
      </c>
      <c r="H97" s="3"/>
      <c r="I97" s="3" t="s">
        <v>3740</v>
      </c>
      <c r="J97" s="3"/>
      <c r="K97" s="3" t="s">
        <v>9471</v>
      </c>
      <c r="L97" s="5" t="s">
        <v>15</v>
      </c>
      <c r="M97" s="2" t="str">
        <f t="shared" si="8"/>
        <v>&gt;amino-g0110_aadA6_aadA10_a%ATGAGTAACGCAGTACCCGCCGAGATTTCGGTACAGCTATCACTGGCTCTCAACGCCATCGAGCGTCATCTGGAATCAACGTTGCTGGCCGTGCATTTGTACGGCTCTGCACTGGACGGTGGCCTGAAGCCATACAGTGATATTGATTTGCTGGTTACTGTGGCTGCACGGCTCGATGAGACTGTCCGACAAGCCCTGGTCGTAGATCTCTTGGAAATTTCTGCCTCCCCTGGCCAAAGTGAGGCTCTCCGCGCCTTGGAAGTTACCATCGTCGTGCATGGTGATGTTGTCCCTTGGCGTTATCCGGCCAGACGGGAACTGCAATTCGGGGAGTGGCAGCGTAAG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GGAGCGTCTGCCAGATCAACATAAGCCCGTACTGCTTGAAGCCCGGCAGGCTTATCTTGGACAAGGAGAAGATTGCTTGGCCTCACGCGCGGATCAGTTGGCGGCGTTCGTTCACTTCGTGAAACATGAAGCCACTAAATTGCTTAGTGCCATGCCAGTGATGTCTAAAACAAAGTTAGATGCACTAAGCACATAA</v>
      </c>
      <c r="O97" s="26">
        <f t="shared" si="5"/>
        <v>834</v>
      </c>
      <c r="P97" s="26"/>
      <c r="Q97" s="26">
        <f t="shared" si="6"/>
        <v>1</v>
      </c>
      <c r="R97" s="26">
        <f t="shared" si="7"/>
        <v>1</v>
      </c>
      <c r="S97" s="26">
        <f t="shared" si="9"/>
        <v>2</v>
      </c>
      <c r="T97" s="26"/>
    </row>
    <row r="98" spans="1:20" x14ac:dyDescent="0.25">
      <c r="A98" s="3">
        <v>1667</v>
      </c>
      <c r="B98" s="2" t="s">
        <v>10321</v>
      </c>
      <c r="C98" s="3" t="s">
        <v>4040</v>
      </c>
      <c r="D98" s="3" t="s">
        <v>5707</v>
      </c>
      <c r="E98" s="3" t="s">
        <v>5707</v>
      </c>
      <c r="F98" s="3" t="s">
        <v>1977</v>
      </c>
      <c r="G98" s="3" t="s">
        <v>5708</v>
      </c>
      <c r="H98" s="3"/>
      <c r="I98" s="3" t="s">
        <v>3740</v>
      </c>
      <c r="J98" s="3"/>
      <c r="K98" s="3" t="s">
        <v>5709</v>
      </c>
      <c r="L98" s="16" t="s">
        <v>5646</v>
      </c>
      <c r="M98" s="2" t="str">
        <f t="shared" si="8"/>
        <v>&gt;amino-g0111a_aadA6_aadA10_b%ATGACTGAGCATGACCTTGCGATGCTCTATGAGTGGCTAAATCGATCTCATATT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98" s="26">
        <f t="shared" si="5"/>
        <v>519</v>
      </c>
      <c r="P98" s="26"/>
      <c r="Q98" s="26">
        <f t="shared" si="6"/>
        <v>1</v>
      </c>
      <c r="R98" s="26">
        <f t="shared" si="7"/>
        <v>1</v>
      </c>
      <c r="S98" s="26">
        <f t="shared" si="9"/>
        <v>2</v>
      </c>
      <c r="T98" s="26"/>
    </row>
    <row r="99" spans="1:20" x14ac:dyDescent="0.25">
      <c r="A99">
        <v>1649</v>
      </c>
      <c r="B99" s="2" t="s">
        <v>9438</v>
      </c>
      <c r="C99" s="3" t="s">
        <v>4040</v>
      </c>
      <c r="D99" s="3" t="s">
        <v>4098</v>
      </c>
      <c r="E99" s="3" t="s">
        <v>4098</v>
      </c>
      <c r="F99" s="3" t="s">
        <v>4099</v>
      </c>
      <c r="G99" s="3" t="s">
        <v>4100</v>
      </c>
      <c r="H99" s="3"/>
      <c r="I99" s="3" t="s">
        <v>3740</v>
      </c>
      <c r="J99" s="3"/>
      <c r="K99" s="3" t="s">
        <v>9439</v>
      </c>
      <c r="L99" s="5" t="s">
        <v>15</v>
      </c>
      <c r="M99" s="2" t="str">
        <f t="shared" si="8"/>
        <v>&gt;amino-g0112_aadA7%ATGAGTGAAAAAGTGCCCGCCGAGATTTCGGTGCAACTATCACAAGCACTCAACGGCATCGGGCGCCACTTGGAGTCGACGTTGCTGGCCGTGCATTTGTACGGCTCCGCACTGGATGGCGGATTGAAACCGTACAGTGATATTGATTTGCTGGTGACTGTAGCTGCACCGCTCAATGATGCCGTGCGGCAAGCCCTGCTCGTCGATCTCTTGGAGGTTTCAGCTTCCCCTGGCCAAAACAAGGCACTCCGCGCCTTGGAAGTGACCATCGTCGTGCACAGTGACATCGTACCTTGGCGTTATCCGGCCAGGCGGGAACTGCAGTTCGGAGAGTGGCAGCGCAAAGACATCCTTGCGGGCATCTTCGAGCCCGCCACAACCGATTCTGACTTGGCGATTCTGCTAACAAAGGCAAAGCAACATAGCGTCGTCTTGGCAGGTTCAGCAGCGAAGGATCTCTTCAGCTCAGTCCCAGAAAGCGATCTATTCAAGGCACTGGCCGATACTCTGAAGCTATGGAACTCGCCGCCAGATTGGGCGGGCGATGAGCGGAATGTAGTGCTTACTTTGTCTCGTATCTGGTACACCGCAGCAACCGGCAAGATCGCGCCAAAGGATGTTGCTGCCACTTGGGCAATGGCACGCTTGCCAGCTCAACATCAGCCCATCCTGTTGAATGCCAAGCGGGCTTATCTTGGGCAAGAAGAAGATTATTTGCCCGCTCGTGCGGATCAGGTGGCGGCGCTCATTAAATTCGTGAAGTATGAAGCAGTTAAACTGCTTGGTGCCAGCCAATGA</v>
      </c>
      <c r="O99" s="26">
        <f t="shared" si="5"/>
        <v>798</v>
      </c>
      <c r="P99" s="26"/>
      <c r="Q99" s="26">
        <f t="shared" si="6"/>
        <v>1</v>
      </c>
      <c r="R99" s="26">
        <f t="shared" si="7"/>
        <v>1</v>
      </c>
      <c r="S99" s="26">
        <f t="shared" si="9"/>
        <v>2</v>
      </c>
      <c r="T99" s="26"/>
    </row>
    <row r="100" spans="1:20" x14ac:dyDescent="0.25">
      <c r="A100">
        <v>1650</v>
      </c>
      <c r="B100" s="2" t="s">
        <v>9440</v>
      </c>
      <c r="C100" s="3" t="s">
        <v>4040</v>
      </c>
      <c r="D100" s="3" t="s">
        <v>4101</v>
      </c>
      <c r="E100" s="3" t="s">
        <v>4101</v>
      </c>
      <c r="F100" s="3" t="s">
        <v>4102</v>
      </c>
      <c r="G100" s="3" t="s">
        <v>4103</v>
      </c>
      <c r="H100" s="3"/>
      <c r="I100" s="3" t="s">
        <v>3740</v>
      </c>
      <c r="J100" s="3"/>
      <c r="K100" s="3" t="s">
        <v>9441</v>
      </c>
      <c r="L100" s="5" t="s">
        <v>15</v>
      </c>
      <c r="M100" s="2" t="str">
        <f t="shared" si="8"/>
        <v>&gt;amino-g0113_aadA8%ATGAGGGTAGCGGTGACCATCGAAATTTCGAACCAACTATCAGAGGTGCTAAGCGTCATTGAGCGCCATCTGGAATCAACGTTGCTGGCCGTGCATTTGTACGGCTCCGCAGTGGATGGCGGCCTGAAGCCATACAGCGATATTGATTTGTTGGTTACTGTGGCCGTAAAGCTTGATGAAACGACGCGGCGAGCATTGCTCAATGACCTTATGGAGGCTTCGGCTTTCCCTGGCGAGAGCGAGACGCTCCGCGCTATAGAAGTCACCCTTGTCGTGCATGACGACATCATCCCGTGGCGTTATCCGGCTAAGCGCGAGCTGCAATTTGGAGAATGGCAGCGCAATGACATTCTTGCGGGTATCTTCGAGCCAGCCATGATCGACATTGATCTGGCTATCCTGCTTACAAAAGCAAGAGAACATAGCGTTGCCTTGGTAGGTCCGGCAGCGGAGGAATTCTTTGACCCGGTTCCTGAACAGGATCTATTCGAGGCGCTGAGGGAAACCTTGAAGCTATGGAACTCGCAGCCCGACTGGGCCGGCGATGAGCGAAATGTAGTGCTTACGTTGTCCCGCATTTGGTACAGCGCAATAACCGGCAAAATCGCGCCGAAGGATGTCGCTGCCGACTGGGCAATGGAGCGCCTGCCGGCCCAGTATCAGCCCGTCATACTTGAAGCTAGACAGGCTTATCTTGGACAAGAAGAAGATCGCTTGGCCTCGCGCGCAGATCAGTTGGAAGAATTTGTTCACTACGTGAAAGGCGAGATCACCAAGGTAGTCGGCAAATAA</v>
      </c>
      <c r="O100" s="26">
        <f t="shared" si="5"/>
        <v>792</v>
      </c>
      <c r="P100" s="26" t="s">
        <v>10488</v>
      </c>
      <c r="Q100" s="26">
        <f t="shared" si="6"/>
        <v>1</v>
      </c>
      <c r="R100" s="26">
        <f t="shared" si="7"/>
        <v>1</v>
      </c>
      <c r="S100" s="26">
        <f t="shared" si="9"/>
        <v>2</v>
      </c>
      <c r="T100" s="26"/>
    </row>
    <row r="101" spans="1:20" x14ac:dyDescent="0.25">
      <c r="A101" s="26">
        <v>1651</v>
      </c>
      <c r="B101" s="2" t="s">
        <v>9442</v>
      </c>
      <c r="C101" s="3" t="s">
        <v>4040</v>
      </c>
      <c r="D101" s="3" t="s">
        <v>4104</v>
      </c>
      <c r="E101" s="3" t="s">
        <v>4104</v>
      </c>
      <c r="F101" s="3" t="s">
        <v>4105</v>
      </c>
      <c r="G101" s="3" t="s">
        <v>4106</v>
      </c>
      <c r="H101" s="3"/>
      <c r="I101" s="3" t="s">
        <v>3740</v>
      </c>
      <c r="J101" s="3"/>
      <c r="K101" s="3" t="s">
        <v>9443</v>
      </c>
      <c r="L101" s="5" t="s">
        <v>15</v>
      </c>
      <c r="M101" s="2" t="str">
        <f t="shared" si="8"/>
        <v>&gt;amino-g0114_aadA9%ATGAGCAACTCTATACACACCGGAATCTCAAGACAGCTTTCACAGGCACGCGATGTAATTAAACGCCATTTGGCATCAACGCTGAAAGCCATACACTTGTATGGTTCTGCAATTGATGGTGGCCTCAAACCATATAGCGACATTGATCTGCTGGTTACCGTGGATGCACGCTTGGATGAAGCTACCAGACGCTCCCTGATGCTCGATTTCTTGAATATCTCGGCACCACCATGCGAAAGCTCAATACTCCGGCCGCTAGAGGTAACTGTTGTTGCATGCAACGAAGTAGTGCCTTGGCGTTATCCGGCACGACGAGAACTGCAGTTCGGGGAGTGGCTGCGGGAGGATATTCTTGAAGGTGTCTTCGAGCCAGCCGCCTTGGACGCCGACCTTGCAATTCTAATAACGAAAGCTAGGCAACACAGCATCGCTTTAGTAGGTCCAGTGGCTCAAAAAGTCTTCATGCCGGTGCCAGAGCATGACTTTCTCCAGGTGCTTTCCGATACCCTTAAGCTGTGGAATACTCATGAGGATTGGGAAAATGAGGAGCGGAACATCGTACTCACGTTAGCTCGGATCTGGTATAGCACTGAAACTGGAGGAATCGTCCCCAAGGATGTGGCCGCCGAATGGGTTTTAGAGCGCTTGCCAGCTGAGCATAAGCCAATACTGGTTGAGGCGCGGCAAGCCTATCTTGGGCTTTGCAAGGATAGTCTTGCTTTGCGTGCAGATGAGACTTCGGCGTTCATTGGCTATGCAAAGTCTGCGGTCGCTGATTTGCTCGAAAAGCGAAAATCTCAAACTTCGCATATTTGCGATGGCGCCAAGAACGTCTAA</v>
      </c>
      <c r="O101" s="26">
        <f t="shared" si="5"/>
        <v>837</v>
      </c>
      <c r="P101" s="26"/>
      <c r="Q101" s="26">
        <f t="shared" si="6"/>
        <v>1</v>
      </c>
      <c r="R101" s="26">
        <f t="shared" si="7"/>
        <v>1</v>
      </c>
      <c r="S101" s="26">
        <f t="shared" si="9"/>
        <v>2</v>
      </c>
      <c r="T101" s="26"/>
    </row>
    <row r="102" spans="1:20" x14ac:dyDescent="0.25">
      <c r="A102">
        <v>1631</v>
      </c>
      <c r="B102" s="2" t="s">
        <v>9406</v>
      </c>
      <c r="C102" s="3" t="s">
        <v>4040</v>
      </c>
      <c r="D102" s="3" t="s">
        <v>4041</v>
      </c>
      <c r="E102" s="3" t="s">
        <v>4041</v>
      </c>
      <c r="F102" s="3" t="s">
        <v>4042</v>
      </c>
      <c r="G102" s="3" t="s">
        <v>4043</v>
      </c>
      <c r="H102" s="3"/>
      <c r="I102" s="3" t="s">
        <v>3740</v>
      </c>
      <c r="J102" s="3"/>
      <c r="K102" s="3" t="s">
        <v>9407</v>
      </c>
      <c r="L102" s="5" t="s">
        <v>15</v>
      </c>
      <c r="M102" s="2" t="str">
        <f t="shared" si="8"/>
        <v>&gt;amino-g0115_aadK%ATGCGAAGTGAGCAGGAAATGATGGACATTTTTTTGGACTTTGCTTTGAACGATGAGAGAATCCGATTGGTCACTTTGGAAGGGTCACGTACAAACAGAAATATCCCTCCTGACAACTTCCAAGATTATGACATCTCGTATTTTGTAACTGATGTAGAATCTTTTAAAGAAAATGATCAGTGGCTCGAAATCTTTGGGAAGCGCATTATGATGCAAAAACCAGAAGATATGGAGCTTTTTCCTCCCGAATTAGGTAATTGGTTTTCATACATTATTCTTTTTGAGGATGGCAACAAATTAGATCTAACCCTTATTCCAATTCGTGAAGCAGAAGATTATTTTGCTAATAACGATGGTTTGGTTAAGGTATTGCTTGATAAGGATTCGTTCATCAACTATAAAGTGACCCCAAATGATCGCCAATACTGGATAAAAAGGCCGACTGCAAGGGAATTTGATGATTGCTGTAATGAGTTCTGGATGGTTTCGACTTACGTAGTAAAAGGACTAGCAAGAAATGAAATCCTTTTTGCCATTGACCATTTAAATGAAATTGTACGTCCTAATTTATTGAGAATGATGGCCTGGCATATCGCATCTCAGAAAGGGTATTCATTTAGTATGGGGAAGAACTATAAATTTATGAAGCGGTACCTTTCAAATAAAGAATGGGAGGAACTCATGTCTACATATTCTGTGAATGGGTATCAGGAAATGTGGAAGTCTTTATTTACTTGCTATGCATTATTTAGAAAGTATTCAAAAGCTGTATCAGAAGGTCTTGCATATAAGTATCCTGATTACGATGAAGGTATTACTAAGTATACGGAAGGTATTTATTGCTCAGTAAAGTGA</v>
      </c>
      <c r="O102" s="26">
        <f t="shared" si="5"/>
        <v>855</v>
      </c>
      <c r="P102" s="26"/>
      <c r="Q102" s="26">
        <f t="shared" si="6"/>
        <v>1</v>
      </c>
      <c r="R102" s="26">
        <f t="shared" si="7"/>
        <v>1</v>
      </c>
      <c r="S102" s="26">
        <f t="shared" si="9"/>
        <v>2</v>
      </c>
      <c r="T102" s="26"/>
    </row>
    <row r="103" spans="1:20" x14ac:dyDescent="0.25">
      <c r="A103">
        <v>1640</v>
      </c>
      <c r="B103" s="2" t="s">
        <v>9420</v>
      </c>
      <c r="C103" s="3" t="s">
        <v>4040</v>
      </c>
      <c r="D103" s="3" t="s">
        <v>4067</v>
      </c>
      <c r="E103" s="3" t="s">
        <v>4068</v>
      </c>
      <c r="F103" s="3" t="s">
        <v>4069</v>
      </c>
      <c r="G103" s="3" t="s">
        <v>4070</v>
      </c>
      <c r="H103" s="3"/>
      <c r="I103" s="3" t="s">
        <v>3740</v>
      </c>
      <c r="J103" s="3"/>
      <c r="K103" s="3" t="s">
        <v>9421</v>
      </c>
      <c r="L103" s="5" t="s">
        <v>15</v>
      </c>
      <c r="M103" s="2" t="str">
        <f t="shared" si="8"/>
        <v>&gt;amino-g0116_ant2-Ia%ATGCGCTCACGCAACTGGTCCAGAACCTTGACCGAACGCAGCGGTGGTAACGGCGCAGTGGCGGTTTTCATGGCTTGTTATGACTGTTTTTTTGTACAGTCTATGCCTCGGGCATCCAAGCAGCAAGCGCGTTACGCCGTGGGTCGATGTTTGATGTTATGGAGCAGCAACGATGTTACGCAGCAGGGCAGTCGCCCTAAAACAAAGTTAGGCCGCATGGACACAACGCAGGTCACATTGATACACAAAATTCTAGCTGCGGCAGATGAGCGAAATCTGCCGCTCTGGATCGGTGGGGGCTGGGCGATCGATGCACGGCTAGGGCGTGTAACACGCAAGCACGATGATATTGATCTGACGTTTCCCGGCGAGAGGCGCGGCGAGCTCGAGGCAATAGTTGAAATGCTCGGCGGGCGCGTCATGGAGGAGTTGGACTATGGATTCTTAGCGGAGATCGGGGATGAGTTACTTGACTGCGAACCTGCTTGGTGGGCAGACGAAGCGTATGAAATCGCGGAGGCTCCGCAGGGCTCGTGCCCAGAGGCGGCTGAGGGCGTCATCGCCGGGCGGCCAGTCCGTTGTAACAGCTGGGAGGCGATCATCTGGGATTACTTTTACTATGCCGATGAAGTACCACCAGTGGACTGGCCTACAAAGCACATAGAGTCCTACAGGCTCGCATGCACCTCACTCGGGGCGGAAAAGGTTGAGGTCTTGCGTGCCGCTTTCAGGTCGCGATATGCGGCCTAA</v>
      </c>
      <c r="O103" s="26">
        <f t="shared" si="5"/>
        <v>750</v>
      </c>
      <c r="P103" s="26"/>
      <c r="Q103" s="26">
        <f t="shared" si="6"/>
        <v>1</v>
      </c>
      <c r="R103" s="26">
        <f t="shared" si="7"/>
        <v>1</v>
      </c>
      <c r="S103" s="26">
        <f t="shared" si="9"/>
        <v>2</v>
      </c>
      <c r="T103" s="26"/>
    </row>
    <row r="104" spans="1:20" x14ac:dyDescent="0.25">
      <c r="A104">
        <v>1642</v>
      </c>
      <c r="B104" s="2" t="s">
        <v>9424</v>
      </c>
      <c r="C104" s="3" t="s">
        <v>4040</v>
      </c>
      <c r="D104" s="3" t="s">
        <v>4075</v>
      </c>
      <c r="E104" s="3" t="s">
        <v>4076</v>
      </c>
      <c r="F104" s="3" t="s">
        <v>4077</v>
      </c>
      <c r="G104" s="3" t="s">
        <v>4078</v>
      </c>
      <c r="H104" s="3"/>
      <c r="I104" s="3" t="s">
        <v>3740</v>
      </c>
      <c r="J104" s="3"/>
      <c r="K104" s="3" t="s">
        <v>9425</v>
      </c>
      <c r="L104" s="5" t="s">
        <v>15</v>
      </c>
      <c r="M104" s="2" t="str">
        <f t="shared" si="8"/>
        <v>&gt;amino-g0117_ant3-1a%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v>
      </c>
      <c r="O104" s="26">
        <f t="shared" si="5"/>
        <v>792</v>
      </c>
      <c r="P104" s="26" t="s">
        <v>10488</v>
      </c>
      <c r="Q104" s="26">
        <f t="shared" si="6"/>
        <v>1</v>
      </c>
      <c r="R104" s="26">
        <f t="shared" si="7"/>
        <v>1</v>
      </c>
      <c r="S104" s="26">
        <f t="shared" si="9"/>
        <v>2</v>
      </c>
      <c r="T104" s="26"/>
    </row>
    <row r="105" spans="1:20" x14ac:dyDescent="0.25">
      <c r="A105">
        <v>1641</v>
      </c>
      <c r="B105" s="2" t="s">
        <v>9422</v>
      </c>
      <c r="C105" s="3" t="s">
        <v>4040</v>
      </c>
      <c r="D105" s="3" t="s">
        <v>4071</v>
      </c>
      <c r="E105" s="3" t="s">
        <v>4072</v>
      </c>
      <c r="F105" s="3" t="s">
        <v>4073</v>
      </c>
      <c r="G105" s="3" t="s">
        <v>4074</v>
      </c>
      <c r="H105" s="3"/>
      <c r="I105" s="3" t="s">
        <v>3740</v>
      </c>
      <c r="J105" s="3"/>
      <c r="K105" s="3" t="s">
        <v>9423</v>
      </c>
      <c r="L105" s="5" t="s">
        <v>15</v>
      </c>
      <c r="M105" s="2" t="str">
        <f t="shared" si="8"/>
        <v>&gt;amino-g0118_ant3-Ia%GTGGTAACGGCGCAGTGGCGGTTTTCATGGCTTCTTGTTATGACA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v>
      </c>
      <c r="O105" s="26">
        <f t="shared" si="5"/>
        <v>972</v>
      </c>
      <c r="P105" s="26" t="s">
        <v>10491</v>
      </c>
      <c r="Q105" s="26">
        <f t="shared" si="6"/>
        <v>1</v>
      </c>
      <c r="R105" s="26">
        <f t="shared" si="7"/>
        <v>1</v>
      </c>
      <c r="S105" s="26">
        <f t="shared" si="9"/>
        <v>2</v>
      </c>
      <c r="T105" s="26"/>
    </row>
    <row r="106" spans="1:20" x14ac:dyDescent="0.25">
      <c r="A106">
        <v>1624</v>
      </c>
      <c r="B106" s="2" t="s">
        <v>9394</v>
      </c>
      <c r="C106" s="3" t="s">
        <v>4015</v>
      </c>
      <c r="D106" s="3" t="s">
        <v>4016</v>
      </c>
      <c r="E106" s="3" t="s">
        <v>4017</v>
      </c>
      <c r="F106" s="3" t="s">
        <v>4018</v>
      </c>
      <c r="G106" s="3" t="s">
        <v>4019</v>
      </c>
      <c r="H106" s="3"/>
      <c r="I106" s="3" t="s">
        <v>3740</v>
      </c>
      <c r="J106" s="3"/>
      <c r="K106" s="3" t="s">
        <v>9395</v>
      </c>
      <c r="L106" s="5" t="s">
        <v>15</v>
      </c>
      <c r="M106" s="2" t="str">
        <f t="shared" si="8"/>
        <v>&gt;amino-g0119_ant3-II-aac6-IId%ATGAGTAACGCAGTACCCGCCGAGATTTCGGTACAGCTATCACTGGCTCTCAACGCCATCGAGCGTCATCTGGAATCAACGTTGCTGGCCGTGCATTTGTACGGCTCTGCACTGGACGGTGGCCTGAAGCCATACAGTGATATTGATTTGCTGGTTACTGTGGCTGCACAGCTCGATGAGACTGTCCGACAAGCCCTGGTCGTAGATCTCTTGGAAATTTCTGCCTCCCCTGGCCAAAGTGAGGCTCTCCGCGCCTTGGAAGTTACCATCGTCGTGCATGGTGATGTTGTCCCTTGGCGTTATCCGGCCAGACGGGAACTGCAATTCGGGGAGTGGCAGCGTAAAGACATTCTTGCGGGCATCTTCGAGCCCGCCACAACCGATGTTGATCTGGCTATTCTGCTAACTAAAGTAAGGCAGCATAGCCTTGCATTGGCAGGTTCGGCCGCAGAGGATTTCTTTAACCCAGTTCCGGAAGGCGATCTATTCAAGGCATTGAGCGACACTCTGAAACTATGGAATTCGCAGCCGGATTGGGAAGGCGATGAGCGGAATGTAGTGCTTACCTTGTCTCGCATTTGGTACAGCGCAGCAACCGGCAAGATCGCACCGAAGGATATCGTTGCCAACTGGGCAATTGAGCGTCTGCCAGATCAACATAAGCCCGTACTGCTTGAAGCCCGGCAGGCTTATCTTGGACGAGGAGAAGATTGCTTGGCCTCACGCGCGGATCAGTTGGCGGCGTTCGTTCACTTCGTGAAACATGAAGCCACTAAATTGCTTGGTGCCATGCCAGTGATGTCT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106" s="26">
        <f t="shared" si="5"/>
        <v>1392</v>
      </c>
      <c r="P106" s="26"/>
      <c r="Q106" s="26">
        <f t="shared" si="6"/>
        <v>1</v>
      </c>
      <c r="R106" s="26">
        <f t="shared" si="7"/>
        <v>1</v>
      </c>
      <c r="S106" s="26">
        <f t="shared" si="9"/>
        <v>2</v>
      </c>
      <c r="T106" s="26"/>
    </row>
    <row r="107" spans="1:20" x14ac:dyDescent="0.25">
      <c r="A107" s="3">
        <v>1636</v>
      </c>
      <c r="B107" s="2" t="s">
        <v>10297</v>
      </c>
      <c r="C107" s="3" t="s">
        <v>4040</v>
      </c>
      <c r="D107" s="3" t="s">
        <v>5611</v>
      </c>
      <c r="E107" s="3" t="s">
        <v>5612</v>
      </c>
      <c r="F107" s="3" t="s">
        <v>5613</v>
      </c>
      <c r="G107" s="3" t="s">
        <v>5614</v>
      </c>
      <c r="H107" s="3"/>
      <c r="I107" s="3" t="s">
        <v>3740</v>
      </c>
      <c r="J107" s="3"/>
      <c r="K107" s="3" t="s">
        <v>5615</v>
      </c>
      <c r="L107" s="13" t="s">
        <v>5493</v>
      </c>
      <c r="M107" s="2" t="str">
        <f t="shared" si="8"/>
        <v>&gt;amino-g0120_ant4-Ia_a%ATGAAAGAAAGATATGGAACAGTATATAAAGGCTCTCAGAGGCTCATAGACGAGGAAAGTGGAGAAGTAATAGAGGTAGATAAGCTATACCGTAAACAAACGTCTGGTAACTTTGTAAAAGCGTATATCGTCCAATTAATAAGTATGTTAGATATGATAGGCGGTAAAAAGCTCAAGATTGTTAATTATATATTAGATAATGTACATCTAAGTAATAACACAATGATAGCAACTGTTAGAGAAATAGCAGAAGGAACAAATACAAGCACGAAAACCGTAAATACAACGCTTAAAATCTTAGAAGAAGGAAATATCATTAAAAGAAGAACTGGAGCATTAATGCTAAACCCAGAGCTACTCATGAGAGGCGATGACCAAAAACAAAAATACCTCTTACTCGAATTTGGGAACTTTGAGCAAGAGGACGACCAAAAGCAAGAAAATGCTTTATCAGAATATTATTCTTTCAAGGAGTAG</v>
      </c>
      <c r="O107" s="26">
        <f t="shared" si="5"/>
        <v>477</v>
      </c>
      <c r="P107" s="26"/>
      <c r="Q107" s="26">
        <f t="shared" si="6"/>
        <v>1</v>
      </c>
      <c r="R107" s="26">
        <f t="shared" si="7"/>
        <v>1</v>
      </c>
      <c r="S107" s="26">
        <f t="shared" si="9"/>
        <v>2</v>
      </c>
      <c r="T107" s="26"/>
    </row>
    <row r="108" spans="1:20" x14ac:dyDescent="0.25">
      <c r="A108">
        <v>1637</v>
      </c>
      <c r="B108" s="2" t="s">
        <v>9414</v>
      </c>
      <c r="C108" s="3" t="s">
        <v>4040</v>
      </c>
      <c r="D108" s="3" t="s">
        <v>4055</v>
      </c>
      <c r="E108" s="3" t="s">
        <v>4056</v>
      </c>
      <c r="F108" s="3" t="s">
        <v>4057</v>
      </c>
      <c r="G108" s="3" t="s">
        <v>4058</v>
      </c>
      <c r="H108" s="3"/>
      <c r="I108" s="3" t="s">
        <v>3740</v>
      </c>
      <c r="J108" s="3"/>
      <c r="K108" s="3" t="s">
        <v>9415</v>
      </c>
      <c r="L108" s="5" t="s">
        <v>15</v>
      </c>
      <c r="M108" s="2" t="str">
        <f t="shared" si="8"/>
        <v>&gt;amino-g0121_ant4-Ia_b%GTGAATGGACCAATAATAATGACTAGAGAAGAAAGAATGAAGATTGTTCATGAAATTAAGGAACGAATATTGGATAAATATGGGGATGATGTTAAGGCTATTGGTGTTTATGGCTCTCTTGGTCGTCAGACTGATGGGCCCTATTCGGATATTGAGATGATGTGTGTCATGTCAACAGAGGAAGCAGAGTTCAGCCATGAATGGACAACCGGTGAGTGGAAGGTGGAAGTGAATTTTGATAGCGAAGAGATTCTACTAGATTATGCATCTCAGGTGGAATCAGATTGGCCG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v>
      </c>
      <c r="O108" s="26">
        <f t="shared" si="5"/>
        <v>762</v>
      </c>
      <c r="P108" s="26"/>
      <c r="Q108" s="26">
        <f t="shared" si="6"/>
        <v>1</v>
      </c>
      <c r="R108" s="26">
        <f t="shared" si="7"/>
        <v>1</v>
      </c>
      <c r="S108" s="26">
        <f t="shared" si="9"/>
        <v>2</v>
      </c>
      <c r="T108" s="26"/>
    </row>
    <row r="109" spans="1:20" x14ac:dyDescent="0.25">
      <c r="A109" s="26">
        <v>1638</v>
      </c>
      <c r="B109" s="2" t="s">
        <v>9416</v>
      </c>
      <c r="C109" s="3" t="s">
        <v>4040</v>
      </c>
      <c r="D109" s="3" t="s">
        <v>4059</v>
      </c>
      <c r="E109" s="3" t="s">
        <v>4060</v>
      </c>
      <c r="F109" s="3" t="s">
        <v>4061</v>
      </c>
      <c r="G109" s="3" t="s">
        <v>4062</v>
      </c>
      <c r="H109" s="3"/>
      <c r="I109" s="3" t="s">
        <v>3740</v>
      </c>
      <c r="J109" s="3"/>
      <c r="K109" s="3" t="s">
        <v>9417</v>
      </c>
      <c r="L109" s="5" t="s">
        <v>15</v>
      </c>
      <c r="M109" s="2" t="str">
        <f t="shared" si="8"/>
        <v>&gt;amino-g0122_ant4-IIa%ATGCACCTCACCATTACCTACTGGATCGATCGTCTGCGAGAAGCGTATCCCCATGCGGTCGCGATTTTGCTGAAGGGAAGCTATGCCCGGGGCGAGGCGAGTGCGTGGAGCGATATCGATTTCGATGTGCTCGTGAGCGACGAGGAAGTGGAGGAGTATCGCACCTGGATCGAGCCTGTGGGCGAGCGGCTGGTGCATATCTCGGTCGCGGTGGAGTGGGTCACCGGGTGGGAGCGCGATTCGGCAGATCCATCGAGTTGGAGTTATGGCCTGCCTACGCAGGAGACCACCCAGCTGCTTTGGGCAGCTGATGAGAATATTCGCCGACGTCTCGATCGACCGTTCAAGGTGCATCCGGCCGCCGAACCAGAGGTGGAAGACACGGTAGAAGCGCTCGGGAAGATCCGGAATGCGATGGTTCGGGGTGACGACCTTGCGGTCTATCAAGCTGCGCAGGTCGTGGGGAAATTGATTCCGACACTCCTGGTTCCCATCAATCCGCCCACGTACGCACGGTTCGCACGCGAGGCGATCGACAGGATTCTCGCCTTCCCGAATGTACCCGAAGGGTTCGCGGCCGATTGGCTGACGTGCATGGGTCTGGTCGATCGGCGGACGCACGATCCACAGCCGACGCGGCCGAACGAATGGTGCGCGGCACGATCTCGCTTCTGCCGGCGGATGCGGACATCGTCGGTGAGGATATCGCGCGGTTGCTGGAAGCAGGATTGGTACTTGCGTATATCGGCCAGAACGTGA</v>
      </c>
      <c r="O109" s="26">
        <f t="shared" si="5"/>
        <v>759</v>
      </c>
      <c r="P109" s="26"/>
      <c r="Q109" s="26">
        <f t="shared" si="6"/>
        <v>1</v>
      </c>
      <c r="R109" s="26">
        <f t="shared" si="7"/>
        <v>1</v>
      </c>
      <c r="S109" s="26">
        <f t="shared" si="9"/>
        <v>2</v>
      </c>
      <c r="T109" s="26"/>
    </row>
    <row r="110" spans="1:20" x14ac:dyDescent="0.25">
      <c r="A110">
        <v>1639</v>
      </c>
      <c r="B110" s="2" t="s">
        <v>9418</v>
      </c>
      <c r="C110" s="3" t="s">
        <v>4040</v>
      </c>
      <c r="D110" s="3" t="s">
        <v>4063</v>
      </c>
      <c r="E110" s="3" t="s">
        <v>4064</v>
      </c>
      <c r="F110" s="3" t="s">
        <v>4065</v>
      </c>
      <c r="G110" s="3" t="s">
        <v>4066</v>
      </c>
      <c r="H110" s="3"/>
      <c r="I110" s="3" t="s">
        <v>3740</v>
      </c>
      <c r="J110" s="3"/>
      <c r="K110" s="3" t="s">
        <v>9419</v>
      </c>
      <c r="L110" s="5" t="s">
        <v>15</v>
      </c>
      <c r="M110" s="2" t="str">
        <f t="shared" si="8"/>
        <v>&gt;amino-g0123_ant4-IIb%GTGCAACATACTATCGCCCGTTGGGTTGATCGCCTTCGCGAGGAGTACGCCGATGCCGTCGCGATTCTACTGAAGGGCAGTTACGCCCGGGGCGATGCTGCGACGTGGAGCGATATCGATTTCGATGTATTGGTAAGCACGCAGGATGTGGAGGATTACCGCACCTGGATAGAGCCGGTCGGCGATCGGCTGGTGCATATCTCGGCGGCGGTCGAGTGGGTCACCGGTTGGGAGCGCGATACCGTCGATCCATCCAGTTGGAGTTACGGCCTGCCAACGCAGGAAACCACCCGACTTATGTGGGCGATTAATGACGAGACTCGGCGGCGCATGGATCGTCCTTACAAAACGCATCCGGCCGCCGAACCCGAGGTGGAGAATACCGTTGAGGCGCTAGGCAAAATTCGCAATGCCATTGCTCGCGGCGATGACCTGGGCGTGTATCAATCCGCACAGACCGTGGCAAAGTTAGTGCCGACATTGTTGATCCCCATCAATCCACCGGTGACCGTGTCGCACGCACGGCAGGCGATCGAGGCGATTCTCGCGTTTCCCCGCGTGCCCGTGGGGTTTGCAGCAGATTGGCTCACCTGCCTCGGATTGGTGGAAGAGCGAAGTGCGCGCTCGACCGCCGCAGCGGCCGAGCGCATGGTTCGTGGCGTGCTCGAAATGCTCCCTACCGATCCCGACCTCCTAGGCGAGGATATCGCCCGATTGATGAACGCCGGGTTGCTCGAGAAATACGTGCAGCAGTGA</v>
      </c>
      <c r="O110" s="26">
        <f t="shared" si="5"/>
        <v>756</v>
      </c>
      <c r="P110" s="26"/>
      <c r="Q110" s="26">
        <f t="shared" si="6"/>
        <v>1</v>
      </c>
      <c r="R110" s="26">
        <f t="shared" si="7"/>
        <v>1</v>
      </c>
      <c r="S110" s="26">
        <f t="shared" si="9"/>
        <v>2</v>
      </c>
      <c r="T110" s="26"/>
    </row>
    <row r="111" spans="1:20" x14ac:dyDescent="0.25">
      <c r="A111">
        <v>1630</v>
      </c>
      <c r="B111" s="2" t="s">
        <v>9404</v>
      </c>
      <c r="C111" s="3" t="s">
        <v>4027</v>
      </c>
      <c r="D111" s="3" t="s">
        <v>4036</v>
      </c>
      <c r="E111" s="3" t="s">
        <v>4037</v>
      </c>
      <c r="F111" s="3" t="s">
        <v>4038</v>
      </c>
      <c r="G111" s="3" t="s">
        <v>4039</v>
      </c>
      <c r="H111" s="3"/>
      <c r="I111" s="3" t="s">
        <v>3740</v>
      </c>
      <c r="J111" s="3"/>
      <c r="K111" s="3" t="s">
        <v>9405</v>
      </c>
      <c r="L111" s="5" t="s">
        <v>15</v>
      </c>
      <c r="M111" s="2" t="str">
        <f t="shared" si="8"/>
        <v>&gt;amino-g0124_ant6-Ia%ATGAGATCAGAAAAAGAAATGATGGATTTAGTACTTTCTTTAGCAGAACAGGATGAACGTATTCGAATTGTGACCCTTGAGGGGTCACGCGCAAATATTAATATACCTAAAGATGAATTTCAGGATTATGATATTACATATTTTGTAAGTGATATAGAACCGTTTATATCTAATGATGACTGGCTTAATCAATTTGGGAATATTATAATGATGCAAAAACCGGAGGATATGGAACTATTCCCGGCTGAAGAGAAAGGCTACTCCTATATAATACTTTTTGATGATTATAATAAAATAGACCTTACCTTATTGCCCCTGGAAGAGTTGGGAAACTACCTGAATGACGATAAATTGATAAAGATTATTCTGGATAAGGATGGAAGGATTCAGCAAGCTGTAGTTCCGACCGACATGGATTATCATATAAGAAAACCCAGTGCCCGGGAATACGATGACTGCTGCAATGAATTCTGGAACACCACTACCTATGTGGTTAAGGGAC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v>
      </c>
      <c r="O111" s="26">
        <f t="shared" si="5"/>
        <v>909</v>
      </c>
      <c r="P111" s="26"/>
      <c r="Q111" s="26">
        <f t="shared" si="6"/>
        <v>1</v>
      </c>
      <c r="R111" s="26">
        <f t="shared" si="7"/>
        <v>1</v>
      </c>
      <c r="S111" s="26">
        <f t="shared" si="9"/>
        <v>2</v>
      </c>
      <c r="T111" s="26"/>
    </row>
    <row r="112" spans="1:20" x14ac:dyDescent="0.25">
      <c r="A112" s="3">
        <v>1627</v>
      </c>
      <c r="B112" s="2" t="s">
        <v>10295</v>
      </c>
      <c r="C112" s="3" t="s">
        <v>4027</v>
      </c>
      <c r="D112" s="3" t="s">
        <v>5601</v>
      </c>
      <c r="E112" s="3" t="s">
        <v>5602</v>
      </c>
      <c r="F112" s="3" t="s">
        <v>5603</v>
      </c>
      <c r="G112" s="3" t="s">
        <v>5604</v>
      </c>
      <c r="H112" s="3"/>
      <c r="I112" s="3" t="s">
        <v>3740</v>
      </c>
      <c r="J112" s="3"/>
      <c r="K112" s="3" t="s">
        <v>5605</v>
      </c>
      <c r="L112" s="13" t="s">
        <v>5493</v>
      </c>
      <c r="M112" s="2" t="str">
        <f t="shared" si="8"/>
        <v>&gt;amino-g0125_ant6-Ia_a%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v>
      </c>
      <c r="O112" s="26">
        <f t="shared" si="5"/>
        <v>840</v>
      </c>
      <c r="P112" s="26"/>
      <c r="Q112" s="26">
        <f t="shared" si="6"/>
        <v>1</v>
      </c>
      <c r="R112" s="26">
        <f t="shared" si="7"/>
        <v>1</v>
      </c>
      <c r="S112" s="26">
        <f t="shared" si="9"/>
        <v>2</v>
      </c>
      <c r="T112" s="26"/>
    </row>
    <row r="113" spans="1:20" x14ac:dyDescent="0.25">
      <c r="A113">
        <v>1628</v>
      </c>
      <c r="B113" s="2" t="s">
        <v>9400</v>
      </c>
      <c r="C113" s="3" t="s">
        <v>4027</v>
      </c>
      <c r="D113" s="3" t="s">
        <v>4028</v>
      </c>
      <c r="E113" s="3" t="s">
        <v>4029</v>
      </c>
      <c r="F113" s="3" t="s">
        <v>4030</v>
      </c>
      <c r="G113" s="3" t="s">
        <v>4031</v>
      </c>
      <c r="H113" s="3"/>
      <c r="I113" s="3" t="s">
        <v>3740</v>
      </c>
      <c r="J113" s="3"/>
      <c r="K113" s="3" t="s">
        <v>9401</v>
      </c>
      <c r="L113" s="5" t="s">
        <v>15</v>
      </c>
      <c r="M113" s="2" t="str">
        <f t="shared" si="8"/>
        <v>&gt;amino-g0127_ant6-Ia_c%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CAAAGAGATACTGTTTGCAATCGATCATCTGAACCAGATTCTACGGTTTGAACTACTTAGGATGATGTCGTGGAAGGTTGGGATAAAGACAGAATTTTCATTAAGTGTTGGGAAAAATTATAAGTATATTAACAAATACATTGATGAAGATCTATGGAATAGATTATTATCTACATATCGCATGGATTCCTATGAAAATATTTGGAAGTCATTATTTATATGCCACCAATTGTTCAGGGAAGTGTCCAAAGAGGTAGCAGAACTACTGGGGTTTGATTATCCAGAGTATGGTAAGAACATAACAAGATATACCGAGGACATGTATAAAAAATATGTTGAAAATGACTATTTTTAA</v>
      </c>
      <c r="O113" s="26">
        <f t="shared" si="5"/>
        <v>864</v>
      </c>
      <c r="P113" s="26"/>
      <c r="Q113" s="26">
        <f t="shared" si="6"/>
        <v>1</v>
      </c>
      <c r="R113" s="26">
        <f t="shared" si="7"/>
        <v>1</v>
      </c>
      <c r="S113" s="26">
        <f t="shared" si="9"/>
        <v>2</v>
      </c>
      <c r="T113" s="26"/>
    </row>
    <row r="114" spans="1:20" x14ac:dyDescent="0.25">
      <c r="A114">
        <v>1629</v>
      </c>
      <c r="B114" s="2" t="s">
        <v>9402</v>
      </c>
      <c r="C114" s="3" t="s">
        <v>4027</v>
      </c>
      <c r="D114" s="3" t="s">
        <v>4032</v>
      </c>
      <c r="E114" s="3" t="s">
        <v>4033</v>
      </c>
      <c r="F114" s="3" t="s">
        <v>4034</v>
      </c>
      <c r="G114" s="3" t="s">
        <v>4035</v>
      </c>
      <c r="H114" s="3"/>
      <c r="I114" s="3" t="s">
        <v>3740</v>
      </c>
      <c r="J114" s="3"/>
      <c r="K114" s="3" t="s">
        <v>9403</v>
      </c>
      <c r="L114" s="5" t="s">
        <v>15</v>
      </c>
      <c r="M114" s="2" t="str">
        <f t="shared" si="8"/>
        <v>&gt;amino-g0128_ant6-Ia_d%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TA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</v>
      </c>
      <c r="O114" s="26">
        <f t="shared" si="5"/>
        <v>909</v>
      </c>
      <c r="P114" s="26"/>
      <c r="Q114" s="26">
        <f t="shared" si="6"/>
        <v>1</v>
      </c>
      <c r="R114" s="26">
        <f t="shared" si="7"/>
        <v>1</v>
      </c>
      <c r="S114" s="26">
        <f t="shared" si="9"/>
        <v>2</v>
      </c>
      <c r="T114" s="26"/>
    </row>
    <row r="115" spans="1:20" x14ac:dyDescent="0.25">
      <c r="A115">
        <v>1634</v>
      </c>
      <c r="B115" s="2" t="s">
        <v>9410</v>
      </c>
      <c r="C115" s="3" t="s">
        <v>4040</v>
      </c>
      <c r="D115" s="3" t="s">
        <v>4047</v>
      </c>
      <c r="E115" s="3" t="s">
        <v>4048</v>
      </c>
      <c r="F115" s="3" t="s">
        <v>4049</v>
      </c>
      <c r="G115" s="3" t="s">
        <v>4050</v>
      </c>
      <c r="H115" s="3"/>
      <c r="I115" s="3" t="s">
        <v>3740</v>
      </c>
      <c r="J115" s="3"/>
      <c r="K115" s="3" t="s">
        <v>9411</v>
      </c>
      <c r="L115" s="5" t="s">
        <v>15</v>
      </c>
      <c r="M115" s="2" t="str">
        <f t="shared" si="8"/>
        <v>&gt;amino-g0129_ant9-Ia_a%ATGAGCAATTTGATTAACGGAAAAATACCAAATCAAGCGATTCAAACATTAAAAATCGTAAAAGATTTATTTGGAAGTTCAATAGTTGGAGTATATCTATTTGGTTCAGCAGTAAATGGTGGTTTACGCATTAACAGCGATGTAGATGTTCTAGTCGTCGTGAATCATAGTTTACCTCAATTAACTCGAAAAAAACTAACAGAAAGACTAATGACTATATCAGGAAAGATTGGAAATACGGATTCTGTTAGACCACTTGAAGTTACGGTTATAAATAGGAGTGAAGTTGTCCCTTGGCAATATCCTCCAAAAAGAGAATTTATATACGGTGAGTGGCTCAGGGGTGAATTTGAGAATGGACAAATTCAGGAACCAAGCTATGATCCTGATTTGGCTATTGTTTTAGCACAAGCAAGAAAGAATAGTATTTCTCTATTTGGTCCTGATTCTTCAAGTATACTTGTCTCCGTACCTTTGACAGATATTCGAAGAGCAATTAAGGATTCTTTGCCAGAACTAATTGAGGGGATAAAAGGTGATGAGCGTAATGTAATTTTAACCCTAGCTCGAATGTGGCAAACAGTGACTACTGGTGAAATTACCTCGAAAGATGTCGCTGCAGAATGGGCTATACCTCTTTTACCTAAAGAGCATGTAACTTTACTGGATATAGCTAGAAAAGGCTATCGGGGAGAGTGTGATGATAAGTGGGAAGGACTATATTCAAAGGTGAAAGCACTCGTTAAGTATATGAAAAATTCTATAGAAACTTCTCTCAATTAG</v>
      </c>
      <c r="O115" s="26">
        <f t="shared" si="5"/>
        <v>783</v>
      </c>
      <c r="P115" s="26"/>
      <c r="Q115" s="26">
        <f t="shared" si="6"/>
        <v>1</v>
      </c>
      <c r="R115" s="26">
        <f t="shared" si="7"/>
        <v>1</v>
      </c>
      <c r="S115" s="26">
        <f t="shared" si="9"/>
        <v>2</v>
      </c>
      <c r="T115" s="26"/>
    </row>
    <row r="116" spans="1:20" x14ac:dyDescent="0.25">
      <c r="A116">
        <v>1635</v>
      </c>
      <c r="B116" s="2" t="s">
        <v>9412</v>
      </c>
      <c r="C116" s="3" t="s">
        <v>4040</v>
      </c>
      <c r="D116" s="3" t="s">
        <v>4051</v>
      </c>
      <c r="E116" s="3" t="s">
        <v>4052</v>
      </c>
      <c r="F116" s="3" t="s">
        <v>4053</v>
      </c>
      <c r="G116" s="3" t="s">
        <v>4054</v>
      </c>
      <c r="H116" s="3"/>
      <c r="I116" s="3" t="s">
        <v>3740</v>
      </c>
      <c r="J116" s="3"/>
      <c r="K116" s="3" t="s">
        <v>9413</v>
      </c>
      <c r="L116" s="5" t="s">
        <v>15</v>
      </c>
      <c r="M116" s="2" t="str">
        <f t="shared" si="8"/>
        <v>&gt;amino-g0130_ant9-Ia_b%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</v>
      </c>
      <c r="O116" s="26">
        <f t="shared" si="5"/>
        <v>768</v>
      </c>
      <c r="P116" s="26"/>
      <c r="Q116" s="26">
        <f t="shared" si="6"/>
        <v>1</v>
      </c>
      <c r="R116" s="26">
        <f t="shared" si="7"/>
        <v>1</v>
      </c>
      <c r="S116" s="26">
        <f t="shared" si="9"/>
        <v>2</v>
      </c>
      <c r="T116" s="26"/>
    </row>
    <row r="117" spans="1:20" x14ac:dyDescent="0.25">
      <c r="A117">
        <v>1691</v>
      </c>
      <c r="B117" s="2" t="s">
        <v>9513</v>
      </c>
      <c r="C117" s="3" t="s">
        <v>4148</v>
      </c>
      <c r="D117" s="3" t="s">
        <v>4233</v>
      </c>
      <c r="E117" s="3" t="s">
        <v>4234</v>
      </c>
      <c r="F117" s="3" t="s">
        <v>4235</v>
      </c>
      <c r="G117" s="3" t="s">
        <v>4236</v>
      </c>
      <c r="H117" s="3"/>
      <c r="I117" s="3" t="s">
        <v>3740</v>
      </c>
      <c r="J117" s="3"/>
      <c r="K117" s="3" t="s">
        <v>9514</v>
      </c>
      <c r="L117" s="5" t="s">
        <v>15</v>
      </c>
      <c r="M117" s="2" t="str">
        <f t="shared" si="8"/>
        <v>&gt;amino-g0132_aph2-Ie%ATGACAACTTATACTTTCGACCAGGTAGAAGAGGCAATAGAGCAGTTATATCCTGATTTTACTATCAATACAATAGAGATTTCAGGAGAAGGCAATGACTGTATTGCATATGAAATAAACGGGAATTTTATTTTTAAATTTCCAAAGCATTCAAGAGCTTCGATTAATCTCTTGAATGAAGTAACCGTACTCAAAACAATCCACAATGAATTATCACTACCCATTCCCGAGGTGGTTTTTACAGGAATGCCATCAGAAATGTGCCAAATGTCTTTCGCAGGTTTTACAAAAATTAAAGGAGTACCTTTGACACCTCTTCTACTCAAAAATCTGCCGAAGCAATCTCAAGATCAGGCAGCTAAGGACCTGGCCCGATTTTTAAGTGAACTTCACAGCATAAATATCTCTGGATTCAAAAGTAATCTGGTATTAGATTTTCGAGAGAAGATAAATGAAGATAATAAAAAAATCAAAAAGTTACTATCCAGGGAATTAAAGGGTCACCAGATGAAGAAAGTGGATGATTTTTACAGGGATATTCTAGACAACGAAATCTACTTCAAATACTATCCTTGTCTTATTCATAACGATTTCAGCAGCGATCATATTTTATTTGATACCGAAAAAAATACCATTTGTGGAATAATCGATTTTGGAGATGCAGCTATTTCTGATCCCGACAATGATTTTATAAGTTTGATGGAAGATGATGAAGAGTACGGCATGGAATTCGTATCAAAAATATTGAACCATTACAAACATAAGGATATACCGACAGTTTTGGAAAAATATATGATGAAAGAAAAATACTGGTCGTTCGAAAAGATTATCTATGGAAAGGAATATGGTTATATGGATTGGTATGAAGAGGGATTAAATGAAATCAGAAGCATTAAAATTAAATAG</v>
      </c>
      <c r="O117" s="26">
        <f t="shared" si="5"/>
        <v>906</v>
      </c>
      <c r="P117" s="26"/>
      <c r="Q117" s="26">
        <f t="shared" si="6"/>
        <v>1</v>
      </c>
      <c r="R117" s="26">
        <f t="shared" si="7"/>
        <v>1</v>
      </c>
      <c r="S117" s="26">
        <f t="shared" si="9"/>
        <v>2</v>
      </c>
      <c r="T117" s="26"/>
    </row>
    <row r="118" spans="1:20" x14ac:dyDescent="0.25">
      <c r="A118">
        <v>1688</v>
      </c>
      <c r="B118" s="2" t="s">
        <v>9507</v>
      </c>
      <c r="C118" s="3" t="s">
        <v>4148</v>
      </c>
      <c r="D118" s="3" t="s">
        <v>4221</v>
      </c>
      <c r="E118" s="3" t="s">
        <v>4222</v>
      </c>
      <c r="F118" s="3" t="s">
        <v>4223</v>
      </c>
      <c r="G118" s="3" t="s">
        <v>4224</v>
      </c>
      <c r="H118" s="3"/>
      <c r="I118" s="3" t="s">
        <v>3740</v>
      </c>
      <c r="J118" s="3"/>
      <c r="K118" s="3" t="s">
        <v>9508</v>
      </c>
      <c r="L118" s="5" t="s">
        <v>15</v>
      </c>
      <c r="M118" s="2" t="str">
        <f t="shared" si="8"/>
        <v>&gt;amino-g0133_aph2-IIa%ATGGTTAACTTGGACGCTGAGATATATGAGCACTTAAATAAACAGATAAAAATAAATGAACTCCGTTATTTATCGTCCGGCGATGATAGTGATACTTTTTTGTGTAATGAACAATATGTTGTGAAAGTTCCTAAACGAGATTCTGTTAGAATTTCTCAGAAACGAGAGTTTGAATTGTATCGTTTTTTAGAAAACTGTAAGCTATCTTATCAAATCCCTGCGGTAGTGTATCAAAGTGACCGATTTAATATTATGAAATATATTAAAGGGGAACGTATTACTTATGAGCAGTATCATAAGTTGAGTGAAAAGGAAAAGGATGCCCTTGCATATGATGAAGCGACGTTTTTGAAAGAGTTACATTCCATAGAGATTGATTGTTCTGTCAGTTTGTTTTCAGATGCTCTGGTGAATAAGAAAGATAAGTTTTTGCAAGATAAAAAATTACTTATAAGTATTCTGGAAAAGGAGCAGCTGTTAACTGATGAGATGTTGGAACATATCGAAACAATATATGAAAACATATTAAACAATGCTGTTTTATTTAAATATACCCCTTGTTTGGTACATAATGATTTCAGTGCAAATAACATGATTTTTAGAAATAATAGACTGTTTGGAGTTATTGATTTTGGCGATTTTAATGTAGGTGACCCGGATAATGATTTTTTGTGCTTGCTGGATTGTAGTACAGATGATTTCGGGAAAGAATTTGGCAGGAAGGTATTAAAATACTATCAGCATAAGGCGCCGGAAGTAGCAGAAAGAAAAGCAGAGCTTAATGATGTATATTGGTCGATAGACCAAATTATTTATGGTTATGAAAGAAAAGATAGGGAAATGTTGATTAAGGGTGTTTCTGAATTGCTACAAACACAAGCAGAGATGTTTATATTTTAG</v>
      </c>
      <c r="O118" s="26">
        <f t="shared" si="5"/>
        <v>900</v>
      </c>
      <c r="P118" s="26"/>
      <c r="Q118" s="26">
        <f t="shared" si="6"/>
        <v>1</v>
      </c>
      <c r="R118" s="26">
        <f t="shared" si="7"/>
        <v>1</v>
      </c>
      <c r="S118" s="26">
        <f t="shared" si="9"/>
        <v>2</v>
      </c>
      <c r="T118" s="26"/>
    </row>
    <row r="119" spans="1:20" x14ac:dyDescent="0.25">
      <c r="A119" s="26">
        <v>1689</v>
      </c>
      <c r="B119" s="2" t="s">
        <v>9509</v>
      </c>
      <c r="C119" s="3" t="s">
        <v>4148</v>
      </c>
      <c r="D119" s="3" t="s">
        <v>4225</v>
      </c>
      <c r="E119" s="3" t="s">
        <v>4226</v>
      </c>
      <c r="F119" s="3" t="s">
        <v>4227</v>
      </c>
      <c r="G119" s="3" t="s">
        <v>4228</v>
      </c>
      <c r="H119" s="3"/>
      <c r="I119" s="3" t="s">
        <v>3740</v>
      </c>
      <c r="J119" s="3"/>
      <c r="K119" s="3" t="s">
        <v>9510</v>
      </c>
      <c r="L119" s="5" t="s">
        <v>15</v>
      </c>
      <c r="M119" s="2" t="str">
        <f t="shared" si="8"/>
        <v>&gt;amino-g0134_aph2-IIIa%ATGAAACAAAATAAACTTCACTATACCACAATGATAATGACTCAGTTCCCAGATATAAGCATACAATCCGTCGAGTCGCTTGGTGAGGGCTTTAGGAATTACGCGATCCTCGTCAATGGAGATTGGGTTTTTCGTTTTCCCAAGAGTCAACAAGGTGCAGACGAATTGAACAAAGAAATCCAATTGCTACCTCTGTTGGTCGGTTGTGTTAAGGTGAATATTCCACAGTATGTATATATCGGAAAGCGAAGTGATGGAAATCCCTTCGTGGGCTACCGTAAAGTCCAAGGCCAAATCTTGGGTGAAGACGGGATGGCCGTTTTTCCCGATGATGCAAAAGATCGACTGGCGCTGCAACTTGCTGAGTTCATGAATGAGCTAAGCGCATTTCCTGTTGAAACTGCCATATCAGCCGGGGTTCCTGTTACAAACCTGAAAAATAAAATTCTCTTGCTATCGGAAGCTGTGGAGGATCAGGTGTTCCCTCTTCTTGATGAGTCTTTAAGGGACTATCTCACGCTGCGCTTCCAATCCTATATGACTCATCCGGTATATACACGATATACGCCGAGACTAATTCACGGCGATTTGTCACCTGATCATTTTTTGACGAATTTGAATTCACGTCAGACCCCATTAACAGGCATTATCGATTTTGGTGATGCCGCAATAAGTGATCCCGATTATGATTATGTATACCTTTTGGAAGATTGCGGCGAGCTGTTTACTCGGCAAGTGATGGCTTATAGAGGCGAGGTTGACTTGGATACTCACATCAGAAAAGTCTCCTTGTTCGTAACGTTCGATCAAGTCAGTTACCTGTTAGAAGGCTTAAGGGCAAGGGATCAGGACTGGATTTCTGAAGGGTTAGAGCTTTTGGAAGAGGATAAGGCCAACAATTTTGGTGCGAACAGTGCTTAA</v>
      </c>
      <c r="O119" s="26">
        <f t="shared" si="5"/>
        <v>921</v>
      </c>
      <c r="P119" s="26"/>
      <c r="Q119" s="26">
        <f t="shared" si="6"/>
        <v>1</v>
      </c>
      <c r="R119" s="26">
        <f t="shared" si="7"/>
        <v>1</v>
      </c>
      <c r="S119" s="26">
        <f t="shared" si="9"/>
        <v>2</v>
      </c>
      <c r="T119" s="26"/>
    </row>
    <row r="120" spans="1:20" x14ac:dyDescent="0.25">
      <c r="A120">
        <v>1690</v>
      </c>
      <c r="B120" s="2" t="s">
        <v>9511</v>
      </c>
      <c r="C120" s="3" t="s">
        <v>4148</v>
      </c>
      <c r="D120" s="3" t="s">
        <v>4229</v>
      </c>
      <c r="E120" s="3" t="s">
        <v>4230</v>
      </c>
      <c r="F120" s="3" t="s">
        <v>4231</v>
      </c>
      <c r="G120" s="3" t="s">
        <v>4232</v>
      </c>
      <c r="H120" s="3"/>
      <c r="I120" s="3" t="s">
        <v>3740</v>
      </c>
      <c r="J120" s="3"/>
      <c r="K120" s="3" t="s">
        <v>9512</v>
      </c>
      <c r="L120" s="5" t="s">
        <v>15</v>
      </c>
      <c r="M120" s="2" t="str">
        <f t="shared" si="8"/>
        <v>&gt;amino-g0135_aph2-IVa%ATGAGAACTTATACTTTCGACCAGGTAGAAAAGGCAATAGAGCAGTTATATCCTGATTTTACTATCAATACAATAGAGATTTCAGGAGAAGGCAATGACTGTATTGCATATGAAATAAACAGGGATTTCATTTTTAAATTTCCAAAGCATTCAAGAGGATCTACTAATCTTTTTAATGAAGTAAATATACTCAAAAGAATCCACAATAAATTACCCCTCCCCATTCCGGAGGTGGTTTTTACAGGAATGCCATCAGAAACGTACCAAATGTCTTTCGCAGGTTTTACAAAAATTAAAGGAGTACCATTGACACCTCTTCTACTCAATAATCTGCCGAAGCAATCTCAAAATCAGGCAGCTAAGGACCTGGCCCGATTTCTAAGTGAACTTCACAGCATAAACATCTCTGGATTCAAAAGTAATCTGGTATTAGATTTTCGAGAGAAGATAAATGAAGATAATAAAAAAATCAAAAAGTTACTATCCAGGGAATTAAAGGGTCCCCAGATGAAGAAAGTGGATGATTTTTACAGGGATATTCTAGAGAACGAAATCTACTTCAAATACTATCCTTGTCTTATTCATAACGATTTTAGCAGTGATCATATTTTATTTGATACCGAAAAAAATACTATTTGTGGAATAATCGATTTTGGAGATGCAGCTATTTCTGATCCCGACAATGATTTTATAAGTTTGATGGAAGATGATGAAGAATACGGCATGGAATTTGTATCAAAAATATTGAACCATTACAAACATAAGGATATACCGACAGTTTTGGAAAAATATAGGATGAAAGAAAAATACTGGTCGTTCGAAAAGATTATCTATGGAAAGGAATATGGTTATATGGATTGGTATGAAGAGGGATTAAATGAAATCAGAAGCATTAAAATTAAATAG</v>
      </c>
      <c r="O120" s="26">
        <f t="shared" si="5"/>
        <v>906</v>
      </c>
      <c r="P120" s="26"/>
      <c r="Q120" s="26">
        <f t="shared" si="6"/>
        <v>1</v>
      </c>
      <c r="R120" s="26">
        <f t="shared" si="7"/>
        <v>1</v>
      </c>
      <c r="S120" s="26">
        <f t="shared" si="9"/>
        <v>2</v>
      </c>
      <c r="T120" s="26"/>
    </row>
    <row r="121" spans="1:20" x14ac:dyDescent="0.25">
      <c r="A121">
        <v>1676</v>
      </c>
      <c r="B121" s="2" t="s">
        <v>9485</v>
      </c>
      <c r="C121" s="3" t="s">
        <v>4148</v>
      </c>
      <c r="D121" s="3" t="s">
        <v>4177</v>
      </c>
      <c r="E121" s="3" t="s">
        <v>4178</v>
      </c>
      <c r="F121" s="3" t="s">
        <v>4179</v>
      </c>
      <c r="G121" s="3" t="s">
        <v>4180</v>
      </c>
      <c r="H121" s="3"/>
      <c r="I121" s="3" t="s">
        <v>3740</v>
      </c>
      <c r="J121" s="3"/>
      <c r="K121" s="3" t="s">
        <v>9486</v>
      </c>
      <c r="L121" s="5" t="s">
        <v>15</v>
      </c>
      <c r="M121" s="2" t="str">
        <f t="shared" si="8"/>
        <v>&gt;amino-g0136_aph3-Ia%ATGAGCCATATTCAACGGGAAACGTCTTGCTCG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A</v>
      </c>
      <c r="O121" s="26">
        <f t="shared" si="5"/>
        <v>816</v>
      </c>
      <c r="P121" s="26" t="s">
        <v>10648</v>
      </c>
      <c r="Q121" s="26">
        <f t="shared" si="6"/>
        <v>1</v>
      </c>
      <c r="R121" s="26">
        <f t="shared" si="7"/>
        <v>1</v>
      </c>
      <c r="S121" s="26">
        <f t="shared" si="9"/>
        <v>2</v>
      </c>
      <c r="T121" s="26"/>
    </row>
    <row r="122" spans="1:20" x14ac:dyDescent="0.25">
      <c r="A122">
        <v>1692</v>
      </c>
      <c r="B122" s="2" t="s">
        <v>9515</v>
      </c>
      <c r="C122" s="3" t="s">
        <v>4148</v>
      </c>
      <c r="D122" s="3" t="s">
        <v>4237</v>
      </c>
      <c r="E122" s="3" t="s">
        <v>4238</v>
      </c>
      <c r="F122" s="3" t="s">
        <v>4239</v>
      </c>
      <c r="G122" s="3" t="s">
        <v>4240</v>
      </c>
      <c r="H122" s="3"/>
      <c r="I122" s="3" t="s">
        <v>3740</v>
      </c>
      <c r="J122" s="3"/>
      <c r="K122" s="3" t="s">
        <v>9516</v>
      </c>
      <c r="L122" s="5" t="s">
        <v>15</v>
      </c>
      <c r="M122" s="2" t="str">
        <f t="shared" si="8"/>
        <v>&gt;amino-g0137_aph3-Ia%ATGAGTGATCACCCCGGGCCGGGGGCCGTCACGCCGGAGCTGTTCGGCGTGGGCGGCGACTGGCTGGCCGTCACCGCGGGCGAATCGGGCGCCTCCGTCTTTCGCGCCGCGGACGCCACCCGGTACGCCAAGTGCGTGCCCGCCGCGGACGCGGCCGGTCTTGAGGCGGAACGCGACCGGATCGCCTGGCTGAGCGGGCAGGGCGTACCGGGCCCCCGCGTCCTCGACTGGTACGCCGGTGACGCGGGCGCCTGCCTGGTCACCCGTGCCGTCCCCGGCGTACCCGCTGATCGGGTGGGCGCCGATGACCTTCGCACTGCCTGGGGGGCCGTCGCGGACGCGGTCCGTCGGCTGCACGAGGTGCCCGTGGCCTCGTGTCCGTTCCGCCGGGGGCTGGACTCCGTGGTCGACGCCGCCCGTGACGTGGTGGCCCGTGGCGCGGTGCATCCGGAGTTCCTGCCGGTGGAGCAGCGGCTCGTTCCCCCGGCGGAGCTGCTGGCCCGGCTCACCGGGGAGCTCGCCCGTCGGCGCGATCAGGAGGCCGCCGACACGGTCGTCTGCCACGGTGATCTCTGCCTGCCCAACATCGTCCTCCATCCGGAGACCCTGGAGGTGTCGGGCTTCATCGACCTGGGACGGCTCGGGGCGGCCGACCGCCACGCCGACCTGGCGCTGCTGCTGGCCAACGCGCGCGAGACCTGGGTGGACGAGGAGCGGGCGCGGTTCGCCGACGCGGCGTTCGCCGAGCGTTACGGCATCGCCCCGGACCCGGAACGGCTGCGCTTCTACCTCCATCTCGATCCGCTCACCTGGGGCTAG</v>
      </c>
      <c r="O122" s="26">
        <f t="shared" si="5"/>
        <v>819</v>
      </c>
      <c r="P122" s="26"/>
      <c r="Q122" s="26">
        <f t="shared" si="6"/>
        <v>1</v>
      </c>
      <c r="R122" s="26">
        <f t="shared" si="7"/>
        <v>1</v>
      </c>
      <c r="S122" s="26">
        <f t="shared" si="9"/>
        <v>2</v>
      </c>
      <c r="T122" s="26"/>
    </row>
    <row r="123" spans="1:20" x14ac:dyDescent="0.25">
      <c r="A123">
        <v>1677</v>
      </c>
      <c r="B123" s="2" t="s">
        <v>9487</v>
      </c>
      <c r="C123" s="3" t="s">
        <v>4148</v>
      </c>
      <c r="D123" s="3" t="s">
        <v>4181</v>
      </c>
      <c r="E123" s="3" t="s">
        <v>4182</v>
      </c>
      <c r="F123" s="3" t="s">
        <v>4183</v>
      </c>
      <c r="G123" s="3" t="s">
        <v>4184</v>
      </c>
      <c r="H123" s="3"/>
      <c r="I123" s="3" t="s">
        <v>3740</v>
      </c>
      <c r="J123" s="3"/>
      <c r="K123" s="3" t="s">
        <v>9488</v>
      </c>
      <c r="L123" s="5" t="s">
        <v>15</v>
      </c>
      <c r="M123" s="2" t="str">
        <f t="shared" si="8"/>
        <v>&gt;amino-g0138_aph3-Ib%GTGAACGATATTGATCGAGAAGAGCCCTGCGCAGCCGCTGCCGTGCCCGAGAGCATGGCGGCTCACGTGATGGGATACAAATGGGCGCGTGATAAGGTTGGTCAGTCCGGCTGCGCGGTCTATCGGCTGCATAGCAAGTCAGGCGGCTCCGACTTGTTTCTGAAGCACGGCAAAGATGCTTTTGCCGACGACGTGACTGATGAAATGGTGAGATTGCGTTGGCTGGCGGGGCACATTTCTGTGCCCTCCGTTGTAAGCTTCGTTCGCACGCCCAATCAGGCATGGCTCCTGACAACAGCAATACATGGAAAAACGGCATATCAAGTGCTGAAATCGGATTTCGGAGCCCGTCTCGTTGTTGTTGACGCATTGGCGGCGTTCATGCGCCGACTGCATGCGATCCCAGTGAGCGAATGCTCCGTTCAACAGTGGACCACGCATGCAGGCTTGCCCGAGCGCGGGAGTATCGAGGCGGGGGTTGTTGATGTCGATGACTTCGATAAGGAGCGCGAAGGGTGGACGGCCGAACAGGTTTGGGAGGCGATGCATCGCCTCCTACCGCTCGCGCCGGACCCAGTCGTGACGCACGGCGATTTTTCACTCGATAATCTACTTATCGTCGAAGGTAAGGTAGTCGGCTGCATCGACGTTGGGCGGGCTGGTATTGCTGATCGATACCAAGACCTTGCCGTGTTATGGAACTGTCTTGAGGAGTTCGAACCTTCGCTTCAGGAGAGGCTTGTTGCGCAATATGGCATTGCCGATCCGGATAGGCGCAAGCTGCAATTTCATCTCCTGCTGGACGAACTTTTCTAA</v>
      </c>
      <c r="O123" s="26">
        <f t="shared" si="5"/>
        <v>816</v>
      </c>
      <c r="P123" s="26"/>
      <c r="Q123" s="26">
        <f t="shared" si="6"/>
        <v>1</v>
      </c>
      <c r="R123" s="26">
        <f t="shared" si="7"/>
        <v>1</v>
      </c>
      <c r="S123" s="26">
        <f t="shared" si="9"/>
        <v>2</v>
      </c>
      <c r="T123" s="26"/>
    </row>
    <row r="124" spans="1:20" x14ac:dyDescent="0.25">
      <c r="A124">
        <v>1693</v>
      </c>
      <c r="B124" s="2" t="s">
        <v>9517</v>
      </c>
      <c r="C124" s="3" t="s">
        <v>4148</v>
      </c>
      <c r="D124" s="3" t="s">
        <v>4241</v>
      </c>
      <c r="E124" s="3" t="s">
        <v>4242</v>
      </c>
      <c r="F124" s="3" t="s">
        <v>4171</v>
      </c>
      <c r="G124" s="3" t="s">
        <v>4243</v>
      </c>
      <c r="H124" s="3"/>
      <c r="I124" s="3" t="s">
        <v>3740</v>
      </c>
      <c r="J124" s="3"/>
      <c r="K124" s="3" t="s">
        <v>10763</v>
      </c>
      <c r="L124" s="5" t="s">
        <v>15</v>
      </c>
      <c r="M124" s="2" t="str">
        <f t="shared" si="8"/>
        <v>&gt;amino-g0139_aph3-Ib_strA%TTGAATCGAACTAATATTTTTTTTGGTGAATCGCATTCTGACTGGTTGCCTGTCAGAGGCGGAGAATCTGGTGATTTTGTTTTTCGACGTGGTGACGGGCATGCCTTCGCGAAAATCGCACCTGCTTCCCGCCGCGGTGAGCTCGCTGGAGAGCGTGACCGCCTCATTTGGCTCAAAGGTCGAGGTGTGGCTTGCCCCGAGGTCATCAACTGGCAGGAGGAACAGGAGGGTGCATGCTTGGTGATAACGGCAATTCCGGGAGTACCGGCGGCTGATCTGTCTGGAGCGGATTTGCTCAAAGCGTGGCCGTCAATGGGGCAGCAACTTGGCGCTGTTCACAGCCTATCGGTTGATCAATGTCCGTTTGAGCGCAGGCTGTCGCGAATGTTCGGACGCGCCGTTGATGTGGTGTCCCGCAATGCCGTCAATCCCGACTTCTTACCGGACGAGGACAAGAGTACGCCGCTGCACGATCTTTTGGCTCGTGTCGAACGAGAGCTACCGGTGCGGCTCGACCAAGAGCGCACCGATATGGTTGTTTGCCATGGTGATCCCTGCATGCCGAACTTCATGGTGGACCCTAAAACTCTTCAATGCACGGGTCTGATCGACCTTGGGCGGCTCGGAACAGCAGATCGCTATGCCGATTTGGCACTCATGATTGCTAACGCCGAAGAGAACTGGGCAGCGCCAGATGAAGCAGAGCGCGCCTTCGCTGTCCTATTCAATGTATTGGGGATCGAAGCCCCCGACCGCGAACGCCTTGCCTTCTATCTGCGATTGGACCCTCTGACTTGGGGTTGA</v>
      </c>
      <c r="O124" s="26">
        <f t="shared" si="5"/>
        <v>804</v>
      </c>
      <c r="P124" s="26" t="s">
        <v>10980</v>
      </c>
      <c r="Q124" s="26">
        <f t="shared" si="6"/>
        <v>1</v>
      </c>
      <c r="R124" s="26">
        <f t="shared" si="7"/>
        <v>1</v>
      </c>
      <c r="S124" s="26">
        <f t="shared" si="9"/>
        <v>2</v>
      </c>
      <c r="T124" s="26"/>
    </row>
    <row r="125" spans="1:20" x14ac:dyDescent="0.25">
      <c r="A125">
        <v>1678</v>
      </c>
      <c r="B125" s="2" t="s">
        <v>9489</v>
      </c>
      <c r="C125" s="3" t="s">
        <v>4148</v>
      </c>
      <c r="D125" s="3" t="s">
        <v>4185</v>
      </c>
      <c r="E125" s="3" t="s">
        <v>4186</v>
      </c>
      <c r="F125" s="3" t="s">
        <v>4187</v>
      </c>
      <c r="G125" s="3" t="s">
        <v>4188</v>
      </c>
      <c r="H125" s="3"/>
      <c r="I125" s="3" t="s">
        <v>3740</v>
      </c>
      <c r="J125" s="3"/>
      <c r="K125" s="3" t="s">
        <v>9490</v>
      </c>
      <c r="L125" s="5" t="s">
        <v>15</v>
      </c>
      <c r="M125" s="2" t="str">
        <f t="shared" si="8"/>
        <v>&gt;amino-g0140_aph3-Ic%ATGAGCCATATTCAACGGGAAACGTCTTGCTCGAGGCCGCGATTAAATTCCAACCTGGATGCTGATTTATATGGGTATAGATGGGCTCGCGATAATGTCGGGCAATCAGGTGCGACAATCTATCGATTGTATGGGAAGCCCAATGCGCCAGAGTTGTTTCTGAAACATGGCAAAGGTAGCGTTGCCAATGATGTTACAGATGAGATGGTCAGACTAAACTGGCTGACGGCATTTATGCCTCTTCCGACCATCAAGCATTTTATCCGTACTCCTGATGATGCATGGTTACTCACCACTGCGATCCCCGGGAAAACAGCATTCCAGGTATTAGAAGAATATCCTGATTCAGGTGAAAATATTGTTGATGCGCTGGCAGTGTTCCTGCGCCGGTTGCATTCGATTCCTGTTTGTAATTGTCCTTTTAACAGCGATCGCGTATTTCGTCTCGCTCAGGCGCAATCACGAATGAATAACGGTTTGGTTGATGCT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GA</v>
      </c>
      <c r="O125" s="26">
        <f t="shared" si="5"/>
        <v>816</v>
      </c>
      <c r="P125" s="26" t="s">
        <v>10648</v>
      </c>
      <c r="Q125" s="26">
        <f t="shared" si="6"/>
        <v>1</v>
      </c>
      <c r="R125" s="26">
        <f t="shared" si="7"/>
        <v>1</v>
      </c>
      <c r="S125" s="26">
        <f t="shared" si="9"/>
        <v>2</v>
      </c>
      <c r="T125" s="26"/>
    </row>
    <row r="126" spans="1:20" x14ac:dyDescent="0.25">
      <c r="A126">
        <v>1694</v>
      </c>
      <c r="B126" s="2" t="s">
        <v>9518</v>
      </c>
      <c r="C126" s="3" t="s">
        <v>4148</v>
      </c>
      <c r="D126" s="3" t="s">
        <v>4244</v>
      </c>
      <c r="E126" s="3" t="s">
        <v>4245</v>
      </c>
      <c r="F126" s="3" t="s">
        <v>4246</v>
      </c>
      <c r="G126" s="3" t="s">
        <v>4247</v>
      </c>
      <c r="H126" s="3"/>
      <c r="I126" s="3" t="s">
        <v>3740</v>
      </c>
      <c r="J126" s="3"/>
      <c r="K126" s="3" t="s">
        <v>9519</v>
      </c>
      <c r="L126" s="5" t="s">
        <v>15</v>
      </c>
      <c r="M126" s="2" t="str">
        <f t="shared" si="8"/>
        <v>&gt;amino-g0141_aph3-Ic%GTGACCGAGTGGCTGCCCGTCACACGCGGTGAATCCGGTGCCGGGGTCTTCAGGAACTCCGACGGTTCGAGCTACGCGAAGGTGGTCGACGCCGCGGCGGTGGCAGACCTGGCCGCGGAGCGTGACCGGGTGTCCTGGGCCCACAGGCACGGTGTCCCCGGGCCCGCGGTCATCGACTGGCGTGTCACCGAAGACGGCGGCGCGTGCTTGATCACGAGCACTGTGCGCGGTGTCGCTGCCGATCGGCTTTCCGAATCGGCGCTGCGGGCGGCCTGGCCGGCGATTGTGGAGGCGGTCCGGACACTGCACGCCCTTCCGGCCGACGGTTGTCCCTACCGGCGCGATCTCGACGACATGCTGGCCCGGGCCCGCGCGGTCGTCGGCGCCGGTGCCGTGAACCCGGAGTTCCTGTCCGACGAGGACCGCGAGGTACCGGCGGAGGCGCTGCTGGACCGAGTCGAACGGGAAGCCGATCTACGTCGTCGGGAGGAGGCCGCCGACTGGGTGGTGTGCCACGGCGATCTGTGCCTGCCGAACATTTTGGTCGACCCCGACCGTCACACCGTCGAGGGATTCATCGATCTGGGCAGGCTGGGGCTGGCCGACCGGCACGCCGACCTGGCACTGCTGCTGGCCAATACGGCTGATACCGTTCCGGGCTTCGCCGAGGAGGCCACGGCGGGGTTGGCCGCGGGGTATCCGGCGCAGGTGGATCCGGAGCGGCTGCGGTTCTATCTCGCGCTCGATCCGCTGACCTGGGGATGA</v>
      </c>
      <c r="O126" s="26">
        <f t="shared" si="5"/>
        <v>765</v>
      </c>
      <c r="P126" s="26"/>
      <c r="Q126" s="26">
        <f t="shared" si="6"/>
        <v>1</v>
      </c>
      <c r="R126" s="26">
        <f t="shared" si="7"/>
        <v>1</v>
      </c>
      <c r="S126" s="26">
        <f t="shared" si="9"/>
        <v>2</v>
      </c>
      <c r="T126" s="26"/>
    </row>
    <row r="127" spans="1:20" x14ac:dyDescent="0.25">
      <c r="A127">
        <v>1679</v>
      </c>
      <c r="B127" s="2" t="s">
        <v>9491</v>
      </c>
      <c r="C127" s="3" t="s">
        <v>4148</v>
      </c>
      <c r="D127" s="3" t="s">
        <v>4189</v>
      </c>
      <c r="E127" s="3" t="s">
        <v>4190</v>
      </c>
      <c r="F127" s="3" t="s">
        <v>4191</v>
      </c>
      <c r="G127" s="3" t="s">
        <v>4192</v>
      </c>
      <c r="H127" s="3"/>
      <c r="I127" s="3" t="s">
        <v>3740</v>
      </c>
      <c r="J127" s="3"/>
      <c r="K127" s="3" t="s">
        <v>9492</v>
      </c>
      <c r="L127" s="5" t="s">
        <v>15</v>
      </c>
      <c r="M127" s="2" t="str">
        <f t="shared" si="8"/>
        <v>&gt;amino-g0142_aph3-IIa%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</v>
      </c>
      <c r="O127" s="26">
        <f t="shared" si="5"/>
        <v>795</v>
      </c>
      <c r="P127" s="26"/>
      <c r="Q127" s="26">
        <f t="shared" si="6"/>
        <v>1</v>
      </c>
      <c r="R127" s="26">
        <f t="shared" si="7"/>
        <v>1</v>
      </c>
      <c r="S127" s="26">
        <f t="shared" si="9"/>
        <v>2</v>
      </c>
      <c r="T127" s="26"/>
    </row>
    <row r="128" spans="1:20" x14ac:dyDescent="0.25">
      <c r="A128" s="3">
        <v>1680</v>
      </c>
      <c r="B128" s="2" t="s">
        <v>10278</v>
      </c>
      <c r="C128" s="3" t="s">
        <v>4148</v>
      </c>
      <c r="D128" s="3" t="s">
        <v>5528</v>
      </c>
      <c r="E128" s="3" t="s">
        <v>5529</v>
      </c>
      <c r="F128" s="3" t="s">
        <v>5530</v>
      </c>
      <c r="G128" s="3" t="s">
        <v>5531</v>
      </c>
      <c r="H128" s="3"/>
      <c r="I128" s="3" t="s">
        <v>3740</v>
      </c>
      <c r="J128" s="3"/>
      <c r="K128" s="3" t="s">
        <v>5532</v>
      </c>
      <c r="L128" s="13" t="s">
        <v>5493</v>
      </c>
      <c r="M128" s="2" t="str">
        <f t="shared" si="8"/>
        <v>&gt;amino-g0143_aph3-IIb%ATGCATGATGCAGCCACCTCCATGCCGCCGCAGGCTCCCTCAACCTGGGCCGACTACCTTGCCGGCTACCGCTGGCGAGGGCAGGGCGAAGGATGTTCCGCGGCCACGGTCCACCGCCTGGAGGCTGCGCGGCGGCCGACCCTGTTCGTCAAGCAGGAAGTGCTGTCCGCACATGCCGAGCTGCCCGCCGAAATCGCCCGCCTGCGCTGGCTGCACGGTGCCGGCATCGATTGCCCGCAGGTGCTGAACGAAACCCAGAGCGACGGCCGGCAATGGCTGCTGATGAGCGCAGTGCCGGGGGACACGCTGTCCGCGCTGGCGCAGCGCGGCGAGCTGGAGCCCGAGCGCCTGGTGCGCCTGGTGGCCGCCGCCCTGCGCCGGCTGCACGATCTCGATCCGGCTGCCTGTCCCTTCGACCATCGCCTGGAGCGGCGTCTGGACACCGTGCGCCAGCGGGTCGAGGCCGGGCTGGTGGACGAGGCGGACTTCGACGACGACCATCGCGGTCGCAGCGCCACGGAGCTGTACCGCCTGCTGCTCGACCGGCGTCCGGCGGTCGAAGACCTGGTGGTCGCCCATGGCGACGCCTGCCTGCCAAATCTGCTGGCGGAGGGGCGGCGCTTCAGCGGCTTCATCGATTGCGGGCGGCTCGGCGTCGCCGACCGGCACCAGGACCTGGCCCTGGCCGCGCGGGACATCGAGGCCGAACTCGGCGCGGCCTGGGCCGAGGCCTTCCTCGTCGAATACGGCGGCGATATCGACGGCGAACGGCTGGCGTACTTCAGGCTATTGGACGAGTTCTTCTAG</v>
      </c>
      <c r="O128" s="26">
        <f t="shared" si="5"/>
        <v>807</v>
      </c>
      <c r="P128" s="26"/>
      <c r="Q128" s="26">
        <f t="shared" si="6"/>
        <v>1</v>
      </c>
      <c r="R128" s="26">
        <f t="shared" si="7"/>
        <v>1</v>
      </c>
      <c r="S128" s="26">
        <f t="shared" si="9"/>
        <v>2</v>
      </c>
      <c r="T128" s="26"/>
    </row>
    <row r="129" spans="1:20" x14ac:dyDescent="0.25">
      <c r="A129">
        <v>1681</v>
      </c>
      <c r="B129" s="2" t="s">
        <v>9493</v>
      </c>
      <c r="C129" s="3" t="s">
        <v>4148</v>
      </c>
      <c r="D129" s="3" t="s">
        <v>4193</v>
      </c>
      <c r="E129" s="3" t="s">
        <v>4194</v>
      </c>
      <c r="F129" s="3" t="s">
        <v>4195</v>
      </c>
      <c r="G129" s="3" t="s">
        <v>4196</v>
      </c>
      <c r="H129" s="3"/>
      <c r="I129" s="3" t="s">
        <v>3740</v>
      </c>
      <c r="J129" s="3"/>
      <c r="K129" s="3" t="s">
        <v>9494</v>
      </c>
      <c r="L129" s="5" t="s">
        <v>15</v>
      </c>
      <c r="M129" s="2" t="str">
        <f t="shared" si="8"/>
        <v>&gt;amino-g0145_aph3-IIIa%ATGGCTAAAATGAGAATATCACCGGAATTGAAAAAACTGATCGAAAAATACCGCTGCGTAAAAGATACGGAAGGAATGTCTCCTGCTAAGGTATATAAGCTGGTGGGAGAAAATGAAAACCTATATTTAAAAATGACGGACAGCCGGTATAAAGGGACCACCTATGATGTGGAACGGGAAAAGGACATGATGCTATGGCTGGAAGGAAAGCTGCCTGTTCCAAAGGTCCTGCACTTTGAACGGCATGATGGCTGGAGCAATCTGCTCATGAGTGAGGCCGATGGCGTCCTTTGCTCGGAAGAGTATGAAGATGAACAAAGCCCTGAAAAGATTATCGAGCTGTATGCGGAGTGCATCAGGCTCTTTCACTCCATCGACATATCGGATTGTCCCTATACGAATAGCTTAGACAGCCGCTTAGCCGAATTGGATTACTTACTGAATAACGATCTGGCCGATGTGGATTGCGAAAACTGGGAAGAAGACACTCCATTTAAAGATCCGCGCGAGCTGTATGATTTTTTAAAGACGGAAAAGCCCGAAGAGGAACTTGTCTTTTCCCACGGCGACCTGGGAGACAGCAACATCTTTGTGAAAGATGGCAAAGTAAGTGGCTTTATTGATCTTGGGAGAAGCGGCAGGGCGGACAAGTGGTATGACATTGCCTTCTGCGTCCGGTCGATCAGGGAGGATATCGGGGAAGAACAGTATGTCGAGCTATTTTTTGACTTACTGGGGATCAAGCCTGATTGGGAGAAAATAAAATATTATATTTTACTGGATGAATTGTTTTAG</v>
      </c>
      <c r="O129" s="26">
        <f t="shared" ref="O129:O192" si="10">LEN(G129)</f>
        <v>795</v>
      </c>
      <c r="P129" s="26"/>
      <c r="Q129" s="26">
        <f t="shared" ref="Q129:Q156" si="11">IF(OR(LEFT(G129,3)="ATG",LEFT(G129,3)="GTG",LEFT(G129,3)="TTG"),1,"bad")</f>
        <v>1</v>
      </c>
      <c r="R129" s="26">
        <f t="shared" ref="R129:R192" si="12">IF(OR(RIGHT(G129,3)="TAG",RIGHT(G129,3)="TAA",RIGHT(G129,3)="TGA"),1,"bad")</f>
        <v>1</v>
      </c>
      <c r="S129" s="26">
        <f t="shared" si="9"/>
        <v>1</v>
      </c>
      <c r="T129" s="26"/>
    </row>
    <row r="130" spans="1:20" x14ac:dyDescent="0.25">
      <c r="A130">
        <v>1682</v>
      </c>
      <c r="B130" s="2" t="s">
        <v>9495</v>
      </c>
      <c r="C130" s="3" t="s">
        <v>4148</v>
      </c>
      <c r="D130" s="3" t="s">
        <v>4197</v>
      </c>
      <c r="E130" s="3" t="s">
        <v>4198</v>
      </c>
      <c r="F130" s="3" t="s">
        <v>4199</v>
      </c>
      <c r="G130" s="3" t="s">
        <v>4200</v>
      </c>
      <c r="H130" s="3"/>
      <c r="I130" s="3" t="s">
        <v>3740</v>
      </c>
      <c r="J130" s="3"/>
      <c r="K130" s="3" t="s">
        <v>9496</v>
      </c>
      <c r="L130" s="5" t="s">
        <v>15</v>
      </c>
      <c r="M130" s="2" t="str">
        <f t="shared" ref="M130:M193" si="13">"&gt;"&amp;K130&amp;IF(J130="yes","_Chr","")&amp;"%"&amp;G130</f>
        <v>&gt;amino-g0146_aph3-IVa%ATGAACGAAAGTACGCGTAATTGGCCGGAGGAACTTCTTGAGCTTCTCGGGCAGACGGAACTAACCGTCAACAAAATCGGATATTCCGGAGATCACGTCTATCACGTGAAAGAGTACAGGGGCACCCCCGCATTTCTGAAAATCGCCCCCAGTGTATGGTGGAGAACGCTCCGGCCCGAAATTGAAGCGCTCGCTTGGCTGGACGGGAAGCTCCCGGTTCCCAAAATTTTGTACACGGCCGAACACGGCGGGATGGACTACTTGCTGATGGAGGCGCTAGGCGGAAAAGACGGCTCCCACGAAACGATCCAGGCGAAGCGGAAACTGTTTGTGAAGCTGTACGCGGAAGGGCTCCGAAGCGTGCATGGCCTCGATATCCGCGAATGTCCGCTGTCGAACGGGCTGGAGAAGAAGCTCCGGGATGCGAAAAGAATAGTCGATGAGAGCCTGGTGGACCCGGCCGATATAAAAGAGGAGTACGATTGCACGCCGGAGGAATTGTACGGGCTATTGCTTGAGAGTAAGCCGGTAACCGAAGATCTGGTTTTTGCGCACGGAGATTACTGTGCTCCGAATCTGATTATCGACGGTGAGAAGCTGTCGGGATTTATCGATCTCGGACGTGCGGGCGTGGCGGACCGTTATCAGGACATCAGCCTGGCGATCCGCAGCCTCCGGCACGATTACGGCGACGACCGCTACAAAGCGCTCTTCCTGGAACTTTACGGGCTGGACGGGCTTGACGAGGACAAGGTCCGGTATTACATCCGGCTGGATGAATTTTTTTGA</v>
      </c>
      <c r="O130" s="26">
        <f t="shared" si="10"/>
        <v>789</v>
      </c>
      <c r="P130" s="26"/>
      <c r="Q130" s="26">
        <f t="shared" si="11"/>
        <v>1</v>
      </c>
      <c r="R130" s="26">
        <f t="shared" si="12"/>
        <v>1</v>
      </c>
      <c r="S130" s="26">
        <f t="shared" ref="S130:S193" si="14">IF(MID(G130,10,3)="ATG",1,2)</f>
        <v>2</v>
      </c>
      <c r="T130" s="26"/>
    </row>
    <row r="131" spans="1:20" x14ac:dyDescent="0.25">
      <c r="A131">
        <v>1683</v>
      </c>
      <c r="B131" s="2" t="s">
        <v>9497</v>
      </c>
      <c r="C131" s="3" t="s">
        <v>4148</v>
      </c>
      <c r="D131" s="3" t="s">
        <v>4201</v>
      </c>
      <c r="E131" s="3" t="s">
        <v>4202</v>
      </c>
      <c r="F131" s="3" t="s">
        <v>4203</v>
      </c>
      <c r="G131" s="3" t="s">
        <v>4204</v>
      </c>
      <c r="H131" s="3"/>
      <c r="I131" s="3" t="s">
        <v>3740</v>
      </c>
      <c r="J131" s="3"/>
      <c r="K131" s="3" t="s">
        <v>9498</v>
      </c>
      <c r="L131" s="5" t="s">
        <v>15</v>
      </c>
      <c r="M131" s="2" t="str">
        <f t="shared" si="13"/>
        <v>&gt;amino-g0147_aph3-Va%ATGGACGACAGCACGTTGCGCCGGAAGTACCCGCACCACGAGTGGCACGCAGTGAACGAAGGAGACTCGGGCGCCTTCGTCTACCAGCTCACCGGCGGCCCCGAGCCCCAGCCCGAGCTCTACGCGAAGATCGCCCCCCGCGCCCCCGAGAACTCCGCCTTCGACCTGTCCGGCGAGGCCGACCGGCTGGAGTGGCTCCACCGCCACGGGATCCCCGTCCCCCGCGTCGTCGAGCGCGGTGCCGACGACACCGCCGCGTGGCTCGTCACGGAGGCCGTCCCCGGCGTCGCGGCGGCCGAGGAGTGGCCCGAGCACCAGCGGTTCGCCGTGGTCGAGGCGATGGCGGAGCTGGCCCGCGCCCTCCACGAGCTGCCCGTGGAGGACTGCCCCTCCGACCGGCGCCTCGACGCGGCGGTCGCCGAGGCCCGGCGGAACGTCGCCGAGGGCTTGGTGGACCTCGACGACCTGCAGGAGGAGCGGGCCGGGTGGACCGGCGACCAGCTCCTGGCGGAGCTCGACCGCACCCGTCCCGAGAAGGAGGACCTGGTCGTCTGCCATGGCGACCTGTGCCCCAACAACGTCCTGCTCGACCCCGGGACCTGCCGGGTCACCGGCGTGATCGACGTCGGCCGCCTCGGGGTCGCCGACCGCCACGCCGACATCGCCTTGGCCGCCCGCGAGCTGGAGATCGACGAGGACCCCTGGTTCGGCCCCGCCTACGCCGAGCGGTTCCTGGAGCGGTACGGCGCCCACCGCGTCGACAAGGAGAAGCTGGCCTTCTACCAGCTTCTCGACGAGTTCTTCTAG</v>
      </c>
      <c r="O131" s="26">
        <f t="shared" si="10"/>
        <v>807</v>
      </c>
      <c r="P131" s="26"/>
      <c r="Q131" s="26">
        <f t="shared" si="11"/>
        <v>1</v>
      </c>
      <c r="R131" s="26">
        <f t="shared" si="12"/>
        <v>1</v>
      </c>
      <c r="S131" s="26">
        <f t="shared" si="14"/>
        <v>2</v>
      </c>
      <c r="T131" s="26"/>
    </row>
    <row r="132" spans="1:20" x14ac:dyDescent="0.25">
      <c r="A132">
        <v>1684</v>
      </c>
      <c r="B132" s="2" t="s">
        <v>9499</v>
      </c>
      <c r="C132" s="3" t="s">
        <v>4148</v>
      </c>
      <c r="D132" s="3" t="s">
        <v>4205</v>
      </c>
      <c r="E132" s="3" t="s">
        <v>4206</v>
      </c>
      <c r="F132" s="3" t="s">
        <v>4207</v>
      </c>
      <c r="G132" s="3" t="s">
        <v>4208</v>
      </c>
      <c r="H132" s="3"/>
      <c r="I132" s="3" t="s">
        <v>3740</v>
      </c>
      <c r="J132" s="3"/>
      <c r="K132" s="3" t="s">
        <v>9500</v>
      </c>
      <c r="L132" s="5" t="s">
        <v>15</v>
      </c>
      <c r="M132" s="2" t="str">
        <f t="shared" si="13"/>
        <v>&gt;amino-g0148_aph3-Vb%ATGGAAAGCACGTTGCGCCGGACATACCCGCACCACACTTGGCACCTCGTGAACGAAGGAGACTCGGGCGCCTTCGTCTACCGCCTCACCGGACACGGGCCCGAGCTCTACGCGAAGATCGCCCCCCGCACCCCCGAGAACTCCGCCTTCCACCTCGACGGCGAGGCCGACCGCCTCGACTGGCTCGCCCGCCATGGCATCTCGGTCCCCCGTGTCGTCGAGCGCGGTGCCGACGACACCACCGCCTGGCTCGTCACCGAGGCCGTGCCCGGCGCCGCGGCCTCCGAGGAGTGGCCCGAGGACGAGCGGGCGGCCGTTGTCGACGCGATCGCCGAAATGGCCCGCACCCTCCATGAACTCCCCGTGTCCGAGTGCCCCTTCGACCGCCGCCTCGACGTCACCGGCGAGGCCCGGCACAACGTCCGCGAGGGCCTGGTCGACCTCGACGACCTCCAGGAGGAGCCGGCCGGCTGGACCGGCGACCAACTCCTGGCCGAACTCGACCTGACGCGGCCCGAGAAGGAGGACTTGGTCGTCTGCCATGGCGACCTGTGCCCCAACAACGTGCTGCTCGACCCCGAGACCCACCGGATCACCGGGCTGATCGACGTCGGCCGCCTCCGGCTCGCCACCTGCCACGCCGACCTCGCCCTCGCCGCCCGCGAACTGGCGATCGACGAGGACCCGTGGTTCGGCCCCGCATACGCCGAACGGTTCCTCGAACGGTACGGGGCCCACCACGTCGACCAGGAGAAGATGGCCTTCTACCAGCTGCTCGACGAGTTCTTCTAG</v>
      </c>
      <c r="O132" s="26">
        <f t="shared" si="10"/>
        <v>792</v>
      </c>
      <c r="P132" s="26"/>
      <c r="Q132" s="26">
        <f t="shared" si="11"/>
        <v>1</v>
      </c>
      <c r="R132" s="26">
        <f t="shared" si="12"/>
        <v>1</v>
      </c>
      <c r="S132" s="26">
        <f t="shared" si="14"/>
        <v>2</v>
      </c>
      <c r="T132" s="26"/>
    </row>
    <row r="133" spans="1:20" x14ac:dyDescent="0.25">
      <c r="A133">
        <v>1685</v>
      </c>
      <c r="B133" s="2" t="s">
        <v>9501</v>
      </c>
      <c r="C133" s="3" t="s">
        <v>4148</v>
      </c>
      <c r="D133" s="3" t="s">
        <v>4209</v>
      </c>
      <c r="E133" s="3" t="s">
        <v>4210</v>
      </c>
      <c r="F133" s="3" t="s">
        <v>4211</v>
      </c>
      <c r="G133" s="3" t="s">
        <v>4212</v>
      </c>
      <c r="H133" s="3"/>
      <c r="I133" s="3" t="s">
        <v>3740</v>
      </c>
      <c r="J133" s="3"/>
      <c r="K133" s="3" t="s">
        <v>9502</v>
      </c>
      <c r="L133" s="5" t="s">
        <v>15</v>
      </c>
      <c r="M133" s="2" t="str">
        <f t="shared" si="13"/>
        <v>&gt;amino-g0149_aph3-Vc%ATGTACGCCATGTTGCGCCGGAAATACCAGCACTACGAATGGACCTCCGTGAACGAAGGAGATTCGGGCGCCTCCGTTTACCGCCTCGCCGGACAGCAGCCCGAGCTCTATGTGAAATTCGCTCCGCGCGAACCGGAAAATTCCGCGTTCGACCTGGCGGGCGAGGCCGACCGGCTCACCTGGCTCACCCGCCACGGCATCCCGGTTCCGTGCATTGTCGAGTGCGGCGGCGACGACACCTCGGTTTTCCTCGTCACCGAGGCCGTCACCGGCGTATCGGCCGCCGAGGAGTGGCCGGAGCACCAGCGCTTCGCCGTCGTCGAGGCGATGGCCGACCTCGCCCGCACCCTGCACGAACTGCCCGTTGGTGGCTGCCCCTTCGATCGCAGCCTGGCGGTGACGGTTGCCGAAGCCCGCCACAACCTACGCGAGGGCCTCGTGGACCTGGACGACCTCCAAGAGGAGCACGCCAACTGGTCCGGTGACCAGCTTCTCGCCGAGCTCGACCGAACGCGGCCCGAGAAAGAGGATCTGGTCCTCTGCCACGGGGACCTGTGCCCCAACAACGTGCTGCTCGATCCCGAGACATGCCGAGTCACCGGAATGATCGATGTGGGCCGCCTCGGCCGCGCCGATCGCCACGCCGACCTGGCCCTCGCCGCCCGCGAGCTGGAGATCGACGAGGATCCCTGGTTTGGCCCCGAGTACGCCCAGCGGTTCCTCGAACGCTACGGCGCGCACCACGTCGACGAGAACAAGATGGCCTTTTACCAGCTGCTCGACGAGTTTTTCTAG</v>
      </c>
      <c r="O133" s="26">
        <f t="shared" si="10"/>
        <v>795</v>
      </c>
      <c r="P133" s="26"/>
      <c r="Q133" s="26">
        <f t="shared" si="11"/>
        <v>1</v>
      </c>
      <c r="R133" s="26">
        <f t="shared" si="12"/>
        <v>1</v>
      </c>
      <c r="S133" s="26">
        <f t="shared" si="14"/>
        <v>1</v>
      </c>
      <c r="T133" s="26"/>
    </row>
    <row r="134" spans="1:20" x14ac:dyDescent="0.25">
      <c r="A134">
        <v>1686</v>
      </c>
      <c r="B134" s="2" t="s">
        <v>9503</v>
      </c>
      <c r="C134" s="3" t="s">
        <v>4148</v>
      </c>
      <c r="D134" s="3" t="s">
        <v>4213</v>
      </c>
      <c r="E134" s="3" t="s">
        <v>4214</v>
      </c>
      <c r="F134" s="3" t="s">
        <v>4215</v>
      </c>
      <c r="G134" s="3" t="s">
        <v>4216</v>
      </c>
      <c r="H134" s="3"/>
      <c r="I134" s="3" t="s">
        <v>3740</v>
      </c>
      <c r="J134" s="3"/>
      <c r="K134" s="3" t="s">
        <v>9504</v>
      </c>
      <c r="L134" s="5" t="s">
        <v>15</v>
      </c>
      <c r="M134" s="2" t="str">
        <f t="shared" si="13"/>
        <v>&gt;amino-g0150_aph3-VIa%ATGGAATTGCCCAATATTATTCAACAATTTATCGGAAACAGCGTTTTAGAGCCAAATAAAATTGGTCAGTCGCCATCGGATGTTTATTCTTTTAATCGAAATAATGAAACTTTTTTTCTTAAGCGATCTAGCACTTTATATACAGAGACCACATACAGTGTCTCTCGTGAAGCGAAAATGTTGAGTTGGCTCTCTGAGAAATTAAAGGTGCCTGAACTCATCATGACTTTTCAGGATGAGCAGTTTGAATTCATGATCACTAAAGCGATCAATGCAAAACCAATTTCAGCGCTTTTTTTAACAGACCAAGAATTGCTTGCTATCTATAAGGAGGCACTCAATCTGTTAAATTCAATTGCTATTATTGATTGTCCATTTATTTCAAACATTGATCATCGGTTAAAAGAGTCAAAATTTTTTATTGATAACCAACTCCTTGACGATATAGATCAAGATGATTTTGACACTGAATTATGGGGAGACCATAAAACTTACCTAAGTCTATGGAATGAGTTAACCGAGACTCGTGTTGAAGAAAGATTGGTTTTTTCTCATGGCGATATCACGGATAGTAATATTTTTATAGATAAATTCAATGAAATTTATTTTTTAGATCTTGGTCGTGCTGGGTTAGCAGATGAATTTGTAGATATATCCTTTGTTGAACGTTGCCTAAGAGAGGATGCATCGGAGGAAACTGCGAAAATATTTTTAAAGCATTTAAAAAATGATAGACCTGACAAAAGGAATTATTTTTTAAAACTTGATGAATTGAATTGA</v>
      </c>
      <c r="O134" s="26">
        <f t="shared" si="10"/>
        <v>780</v>
      </c>
      <c r="P134" s="26"/>
      <c r="Q134" s="26">
        <f t="shared" si="11"/>
        <v>1</v>
      </c>
      <c r="R134" s="26">
        <f t="shared" si="12"/>
        <v>1</v>
      </c>
      <c r="S134" s="26">
        <f t="shared" si="14"/>
        <v>2</v>
      </c>
      <c r="T134" s="26"/>
    </row>
    <row r="135" spans="1:20" x14ac:dyDescent="0.25">
      <c r="A135" s="26">
        <v>1687</v>
      </c>
      <c r="B135" s="2" t="s">
        <v>9505</v>
      </c>
      <c r="C135" s="3" t="s">
        <v>4148</v>
      </c>
      <c r="D135" s="3" t="s">
        <v>4217</v>
      </c>
      <c r="E135" s="3" t="s">
        <v>4218</v>
      </c>
      <c r="F135" s="3" t="s">
        <v>4219</v>
      </c>
      <c r="G135" s="3" t="s">
        <v>4220</v>
      </c>
      <c r="H135" s="3"/>
      <c r="I135" s="3" t="s">
        <v>3740</v>
      </c>
      <c r="J135" s="3"/>
      <c r="K135" s="3" t="s">
        <v>9506</v>
      </c>
      <c r="L135" s="5" t="s">
        <v>15</v>
      </c>
      <c r="M135" s="2" t="str">
        <f t="shared" si="13"/>
        <v>&gt;amino-g0152_aph3-VIIa%ATGAAATATATCGATGAAATTCAAATTCTGGGAAAATGTTCAGAGGGTATGTCTCCAGCAGAAGTATATAAATGCCAGCTTAAAAATACTGTATGCTATCTGAAAAAAATTGACGATATATTTTCAAAAACCACATACAGCGTGAAAAGAGAAGCTGAGATGATGATGTGGTTATCCGATAAACTGAAAGTACCAGATGTAATCGAATACGGAGTACGAGAACATTCAGAATATTTGATCATGAGTGAGTTAAGGGGGAAACACATAGATTGCTTTATTGATCATCCAATAAAATATATTGAGTGCTTGGTAAACGCACTTCATCAGCTACAAGCAATAGATATAAGAAACTGCCCATTTTCATCCAAAATAGATGTTCGATTAAAAGAACTAAAATATCTTTTGGATAACAGAATTGCCGATATTGATGTATCGAATTGGGAAGATACAACAGAATTTGATGATCCAATGACGTTATATCAGTGGCTTTGCGAAAATCAACCTCAAGAAGAACTGTGTCTCTCTCATGGAGATATGAGCGCTAATTTTTTTGTATCTCATGATGGAATATATTTTTATGATTTGGCAAGATGTGGAGTTGCAGACAAATGGTTGGATATAGCATTTTGTGTCAGAGAGATTCGAGAATATTATCCTGATTCTGATTATGAAAAATTCTTTTTTAACATGTTGGGACTTGAACCGGATTATAAAAAAATTAACTATTACATTTTATTAGATGAGATGTTTTAG</v>
      </c>
      <c r="O135" s="26">
        <f t="shared" si="10"/>
        <v>753</v>
      </c>
      <c r="P135" s="26"/>
      <c r="Q135" s="26">
        <f t="shared" si="11"/>
        <v>1</v>
      </c>
      <c r="R135" s="26">
        <f t="shared" si="12"/>
        <v>1</v>
      </c>
      <c r="S135" s="26">
        <f t="shared" si="14"/>
        <v>2</v>
      </c>
      <c r="T135" s="26"/>
    </row>
    <row r="136" spans="1:20" x14ac:dyDescent="0.25">
      <c r="A136" s="26">
        <v>1668</v>
      </c>
      <c r="B136" s="2" t="s">
        <v>9472</v>
      </c>
      <c r="C136" s="3" t="s">
        <v>4148</v>
      </c>
      <c r="D136" s="3" t="s">
        <v>4149</v>
      </c>
      <c r="E136" s="3" t="s">
        <v>4150</v>
      </c>
      <c r="F136" s="3" t="s">
        <v>4151</v>
      </c>
      <c r="G136" s="3" t="s">
        <v>4152</v>
      </c>
      <c r="H136" s="3"/>
      <c r="I136" s="3" t="s">
        <v>3740</v>
      </c>
      <c r="J136" s="3"/>
      <c r="K136" s="3" t="s">
        <v>9473</v>
      </c>
      <c r="L136" s="5" t="s">
        <v>15</v>
      </c>
      <c r="M136" s="2" t="str">
        <f t="shared" si="13"/>
        <v>&gt;amino-g0153_aph4-Ia%ATGAAAAAGCCTGAACTCACCGCGACGTCTGTCGAGAAGTTTCTGATCGAAAAGTTCGACAGCGTCTCCGACCTGATGCAGCTCTCGGAGGGCGAAGAATCTCGTGCTTTCAGCTTCGATGTAGGAGGGCGTGGATATGTCCTGCGGGTAAATAGCTGCGCCGATGGTTTCTACAAAGATCGTTATGTTTATCGGCACTTTGCATCGGCCGCGCTCCCGATTCCGGAAGTGCTTGACATTGGGGAATTCAGCGAGAGCCTGACCTATTGCATCTCCCGCCGTGCACAGGGTGTCACGTTGCAAGACCTGCCTGAAACCGAACTGCCCGCTGTTCTGCAGCCGGTCGCGGAGGCC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G</v>
      </c>
      <c r="O136" s="26">
        <f t="shared" si="10"/>
        <v>1026</v>
      </c>
      <c r="P136" s="26" t="s">
        <v>10485</v>
      </c>
      <c r="Q136" s="26">
        <f t="shared" si="11"/>
        <v>1</v>
      </c>
      <c r="R136" s="26">
        <f t="shared" si="12"/>
        <v>1</v>
      </c>
      <c r="S136" s="26">
        <f t="shared" si="14"/>
        <v>2</v>
      </c>
      <c r="T136" s="26"/>
    </row>
    <row r="137" spans="1:20" x14ac:dyDescent="0.25">
      <c r="A137" s="26">
        <v>1669</v>
      </c>
      <c r="B137" s="2" t="s">
        <v>9474</v>
      </c>
      <c r="C137" s="3" t="s">
        <v>4148</v>
      </c>
      <c r="D137" s="3" t="s">
        <v>4153</v>
      </c>
      <c r="E137" s="3" t="s">
        <v>4154</v>
      </c>
      <c r="F137" s="3" t="s">
        <v>4155</v>
      </c>
      <c r="G137" s="3" t="s">
        <v>4156</v>
      </c>
      <c r="H137" s="3"/>
      <c r="I137" s="3" t="s">
        <v>3740</v>
      </c>
      <c r="J137" s="3"/>
      <c r="K137" s="3" t="s">
        <v>9475</v>
      </c>
      <c r="L137" s="5" t="s">
        <v>15</v>
      </c>
      <c r="M137" s="2" t="str">
        <f t="shared" si="13"/>
        <v>&gt;amino-g0154_aph4-Ib%GTGACACAAGAATCCCTGTTACTTCTCGACCGTATTGATTCGGATGATTCCTACGCGAGCCTGCGGAACGACCAGGAATTCTGGGAGCCGCTGGCCCGCCGAGCCCTGGAGGAGCTCGGGCTGCCGGTGCCGCCGGTGCTGCGGGTGCCCGGCGAGAGCACCAACCCCGTACTGGTCGGCGAGCCCGACCCGGTGATCAAGCTGTTCGGCGAGCACTGGTGCGGTCCGGAGAGCCTCGCGTCGGAGTCGGAGGCGTACGCGGTCCTGGCGGACGCCCCGGTGCCGGTGCCCCGCCTCCTCGGCCGCGGCGAGCTGCGGCCCGGCACCGGAGCCTGGCCGTGGCCCTACCTGGTGATGAGCCGGATGACCGGCACCACCTGGCGGTCCGCGATGGACGGCACGACCGACCGGAACGCGCTGCTCGCCCTGGCCCGCGAACTCGGCCGGGTGCTCGGCCGGCTGCACAGGGTGCCGCTGACCGGGAACACCGTGCTCACCCCCCATTCCGAGGTCTTCCCGGAACTGCTGCGGGAACGCCGCGCGGCGACCGTCGAGGACCACCGCGGGTGGGGCTACCTCTCGCCCCGGCTGCTGGACCGCCTGGAGGACTGGCTGCCGGACGTGGACACGCTGCTGGCCGGCCGCGAACCCCGGTTCGTCCACGGCGACCTGCACGGGACCAACATCTTCGTGGACCTGGCCGCGACCGAGGTCACCGGGATCGTCGACTTCACCGACGTCTATGCGGGAGACTCCCGCTACAGCCTGGTGCAACTGCATCTCAACGCCTTCCGGGGCGACCGCGAGATCCTGGCCGCGCTGCTCGACGGGGCGCAGTGGAAGCGGACCGAGGACTTCGCCCGCGAACTGCTCGCCTTCACCTTCCTGCACGACTTCGAGGTGTTCGAGGAGACCCCGCTGGATCTCTCCGGCTTCACCGATCCGGAGGAACTGGCGCAGTTCCTCTGGGGGCCGCCGGACACCGCCCCCGGCGCCTGA</v>
      </c>
      <c r="O137" s="26">
        <f t="shared" si="10"/>
        <v>999</v>
      </c>
      <c r="P137" s="26"/>
      <c r="Q137" s="26">
        <f t="shared" si="11"/>
        <v>1</v>
      </c>
      <c r="R137" s="26">
        <f t="shared" si="12"/>
        <v>1</v>
      </c>
      <c r="S137" s="26">
        <f t="shared" si="14"/>
        <v>2</v>
      </c>
      <c r="T137" s="26"/>
    </row>
    <row r="138" spans="1:20" x14ac:dyDescent="0.25">
      <c r="A138" s="26">
        <v>1670</v>
      </c>
      <c r="B138" s="2" t="s">
        <v>9476</v>
      </c>
      <c r="C138" s="3" t="s">
        <v>4148</v>
      </c>
      <c r="D138" s="3" t="s">
        <v>4157</v>
      </c>
      <c r="E138" s="3" t="s">
        <v>4158</v>
      </c>
      <c r="F138" s="3" t="s">
        <v>4159</v>
      </c>
      <c r="G138" s="3" t="s">
        <v>4160</v>
      </c>
      <c r="H138" s="3"/>
      <c r="I138" s="3" t="s">
        <v>3740</v>
      </c>
      <c r="J138" s="3"/>
      <c r="K138" s="3" t="s">
        <v>9477</v>
      </c>
      <c r="L138" s="5" t="s">
        <v>15</v>
      </c>
      <c r="M138" s="2" t="str">
        <f t="shared" si="13"/>
        <v>&gt;amino-g0155_aph6-Ia%ATGAGTTCGTCGGACCACATCCACGTCCCGGACGGCCTGGCCGAGTCGTACAGCAGAAGCGGTGGCGAGGAAGGGCGCGCCTGGATCGCCGGACTTCCCGCTCTCGTCGCGCGATGCGTCGACCGCTGGGAGCTGAAGAGGGACGGCGGCGTCCGCTCCGGTGAGGCCTCCCTCGTGGTGCCGGTGCTGCGTGCTGACGGCACCCGGGCGGCGCTCAAACTCCAGATGCCCCGGGAAGAGACGACGGCCGCGCTGATCGGCCTGCGAGCCTGGGGCGGGGACGGCATGGTGCGGCTGCTCGACCACGACGAGGAGAGCAGCACGATGCTGCTGGAACGCCTGGACGGTTCGCGGACGCTGGCGTCGGTCGAGGACGACGACGAGGCCATGGGCGTCCTCGCCGGGCTGCTGAACCGGCTGCACTCCGTTCCGGCACCTCCGGGGCTGCGGGGTCTGGGAGAGATCGCCGGCGCCATGGTGGAGGAAGTTCCCTCCGCTGTCGACTCGTTGGCGGATCCGGAGGACCGTAGCCGGTTGCGCGGCTGGGCGTCGGCCGTGGCCGAGCTGGTGGGCGAGCCCGGTGACCGCGTCCTGCACTGGGACCTGCACTACGAGAACGTGCTGGCCGCCGAGCGCGAACCGTGGCTGGCCATCGACCCCGAGCCGCTGGTCGGCGACCCGGGGTTCGACCTGTGGCCGGCCCTGGACACCGGTTGGGAGCGGATCGAGGCCACCGGTGACGCGCGGCGGGTGGTCCGGCGGCGCTTCGACCTGCTGACGGAATCGCTGGAGCTGGACCGCGGGAGGGCGGCCGGGTGGACCCTGGCCCGGCTCCTGCAGAACACCCTGTGGGACATCGAGGACGGGCTGACGGCGATCGCCCCCTCCCAGATCGCCGTGGCCGAAGCGCTGGCGAAGCCCTGA</v>
      </c>
      <c r="O138" s="26">
        <f t="shared" si="10"/>
        <v>924</v>
      </c>
      <c r="P138" s="26"/>
      <c r="Q138" s="26">
        <f t="shared" si="11"/>
        <v>1</v>
      </c>
      <c r="R138" s="26">
        <f t="shared" si="12"/>
        <v>1</v>
      </c>
      <c r="S138" s="26">
        <f t="shared" si="14"/>
        <v>2</v>
      </c>
      <c r="T138" s="26"/>
    </row>
    <row r="139" spans="1:20" x14ac:dyDescent="0.25">
      <c r="A139" s="26">
        <v>1671</v>
      </c>
      <c r="B139" s="2" t="s">
        <v>9478</v>
      </c>
      <c r="C139" s="3" t="s">
        <v>4148</v>
      </c>
      <c r="D139" s="3" t="s">
        <v>4161</v>
      </c>
      <c r="E139" s="3" t="s">
        <v>4162</v>
      </c>
      <c r="F139" s="3" t="s">
        <v>4163</v>
      </c>
      <c r="G139" s="3" t="s">
        <v>4164</v>
      </c>
      <c r="H139" s="3"/>
      <c r="I139" s="3" t="s">
        <v>3740</v>
      </c>
      <c r="J139" s="3"/>
      <c r="K139" s="3" t="s">
        <v>9479</v>
      </c>
      <c r="L139" s="5" t="s">
        <v>15</v>
      </c>
      <c r="M139" s="2" t="str">
        <f t="shared" si="13"/>
        <v>&gt;amino-g0156_aph6-Ib%ATGAGCACGTCAAAACTGGTGGAGATCCCGGAACCCCTGGCGGCGTCGTACGCCCGCGCCTTCGGCGAGGAGGGACAGGCATGGATCGCCGCCCTGCCCGCGCTGGTCGAGGAATTACTGGACCGCTGGGAGCTGACGGCGGACGGCGCCTCCGCGTCGGGCGAGGCCTCCCTCGTGCTGCCGGTGCTGCGCACCGACGGCACCCGCGCCGTCCTCAAGCTCCAGCTGCCCAGGGAGGAGACCTCCGCCGCCATCACCGGACTGCGCACCTGGAACGGGCACGGCGTCGTGCGGCTGCTCGACCACGACCCGCGCAGCAGCACCATGCTCCTGGAGCGGCTGGACGCGTCCCGCACGCTGGCCTCGGTCGAGGACGACGACGCCGCCATGGGCGTACTCGCCGGGCTGCTGGCCCGGCTGGTGTCCGTCCCCGCGCCGCGGGGGCTGCGCGGCCTCGGCGACATCGCCGGCGCCATGCTGGAGGAGGTGCCGCGGGCGGTCGCGGCGCTGGCCGACCCGGCCGACCGGCGGCTGCTGAACGACTGGGCGTCGGCGGTGGCCGAACTGGTCGGCGAACCCGGCGACCGGATGCTGCACTGGGACCTGCACTACGGCAACGTCCTCGCCGCCGAGCGCGAACCCTGGCTCGCCATCGACCCCGAACCGCTCGCCGGTGACCCCGGCTTCGACCTGTGGCCCGCCCTGGACAGCCGGTGGGACGACATCGTCGCACAGCGGGACGTCGTACGCGTCGTGCGACGCCGCTTCGACCTGCTGACCGAGGTCCTCGGCCTGGACCGGGCACGGGCGGCCGGCTGGACGTACGGCAGGCTGCTGCAGAACGCCCTGTGGGACATCGAGGACGGCAGTGCCGCCCTCGACCCCGCCGCCGTCACGCTCGCACAGGCGCTGCGGGGCCACTGA</v>
      </c>
      <c r="O139" s="26">
        <f t="shared" si="10"/>
        <v>924</v>
      </c>
      <c r="P139" s="26"/>
      <c r="Q139" s="26">
        <f t="shared" si="11"/>
        <v>1</v>
      </c>
      <c r="R139" s="26">
        <f t="shared" si="12"/>
        <v>1</v>
      </c>
      <c r="S139" s="26">
        <f t="shared" si="14"/>
        <v>2</v>
      </c>
      <c r="T139" s="26"/>
    </row>
    <row r="140" spans="1:20" x14ac:dyDescent="0.25">
      <c r="A140" s="26">
        <v>1672</v>
      </c>
      <c r="B140" s="2" t="s">
        <v>9480</v>
      </c>
      <c r="C140" s="3" t="s">
        <v>4148</v>
      </c>
      <c r="D140" s="3" t="s">
        <v>4165</v>
      </c>
      <c r="E140" s="3" t="s">
        <v>4166</v>
      </c>
      <c r="F140" s="3" t="s">
        <v>4167</v>
      </c>
      <c r="G140" s="3" t="s">
        <v>4168</v>
      </c>
      <c r="H140" s="3"/>
      <c r="I140" s="3" t="s">
        <v>3740</v>
      </c>
      <c r="J140" s="3"/>
      <c r="K140" s="3" t="s">
        <v>9481</v>
      </c>
      <c r="L140" s="5" t="s">
        <v>15</v>
      </c>
      <c r="M140" s="2" t="str">
        <f t="shared" si="13"/>
        <v>&gt;amino-g0157_aph6-Ic%ATGGAGCGCTGGCGCCTGCTGCGCGACGGCGAGCTGCTCACCACCCACTCGAGCTGGATACTTCCCGTCCGCCAGGGGGACATGCCGGCGATGCTGAAGGTCGCGCGCATTCCCGATGAAGAGGCCGGTTACCGCCTGTTGACCTGGTGGGACGGGCAGGGCGCCGCCCGAGTCTTCGCCTCGGCGGCGGGCGCTCTGCTCATGGAGCGCGCGTCCGGGGCCGGGGACCTTGCACAGATAGCGTGGTCCGGCCAGGACGACGAGGCTTGCAGGATCCTCTGCGACACCGCCGCTCGTCTGCACGCGCCGCGGTCCGGACCGCCGCCCGATCTCCATCCGCTACAGGAATGGTTCCAGCCGCTTTTCCGGTTGGCCGCTGAGCACGCGGCACTTGCGCCCGCCGCCAGCGTAGCGCGCCAACTTCTGGCGGCGCCGCGCGAGGTGTGCCCGCTCCACGGCGACCTGCACCACGAGAACGTGCTCGACTTCGGCGACCGCGGCTGGCTGGCCATCGACCCGCACGGACTGCTCGGCGAGCGCACCTTCGACTATGCCAACATCTTCACGAATCCCGATCTCAGCGACCCCGGTCGCCCGCTTGCGATCCTGCCGGGCAGGCTGGAGGCTCGACTCAGCATTGTGGTCGCGACGACCGGGTTTGAGCCCGAACGGCTTCTTCGCTGGATCATTGCATGGACGGGCTTGTCGGCAGCCTGGTTCATCGGCGACGGCGACGGCGAGGGCGAGGGCGCTGCGATTGATCTGGCCGTAAACGCCATGGCACGCCGGTTGCTTGACTAG</v>
      </c>
      <c r="O140" s="26">
        <f t="shared" si="10"/>
        <v>801</v>
      </c>
      <c r="P140" s="26"/>
      <c r="Q140" s="26">
        <f t="shared" si="11"/>
        <v>1</v>
      </c>
      <c r="R140" s="26">
        <f t="shared" si="12"/>
        <v>1</v>
      </c>
      <c r="S140" s="26">
        <f t="shared" si="14"/>
        <v>2</v>
      </c>
      <c r="T140" s="26"/>
    </row>
    <row r="141" spans="1:20" x14ac:dyDescent="0.25">
      <c r="A141" s="26">
        <v>1673</v>
      </c>
      <c r="B141" s="2" t="s">
        <v>9482</v>
      </c>
      <c r="C141" s="3" t="s">
        <v>4148</v>
      </c>
      <c r="D141" s="3" t="s">
        <v>4169</v>
      </c>
      <c r="E141" s="3" t="s">
        <v>4170</v>
      </c>
      <c r="F141" s="3" t="s">
        <v>4171</v>
      </c>
      <c r="G141" s="3" t="s">
        <v>4172</v>
      </c>
      <c r="H141" s="3"/>
      <c r="I141" s="3" t="s">
        <v>3740</v>
      </c>
      <c r="J141" s="3"/>
      <c r="K141" s="3" t="s">
        <v>10764</v>
      </c>
      <c r="L141" s="5" t="s">
        <v>15</v>
      </c>
      <c r="M141" s="2" t="str">
        <f t="shared" si="13"/>
        <v>&gt;amino-g0158_aph6-Id_strB%ATGTTCATGCCGCCTGTTTTTCCTGCTCATTGGCACGTTTCGCAACCTGTTCTCATTGCGGACACCTTTTCCAGCCTCGTTTGGAAAGTTTCATTGCCAGACGGGACTCCTGCAATCGTCAAGGGATTGAAACCTATAGAAGACATTGCTGATGAACTGCGCGGGGCCGACTATCTGGTATGGCGCAATGGGAGGGGAGCAGTCCGGTTGCTCGGTCGTGAGAACAATCTGATGTTGCTCGAATATGCCGGGGAGCGAATGCTCTCTCACATCGTTGCCGAGCACGGCGACTACCAGGCGACCGAAATTGCAGCGGAACTAATGGCGAAGCTGTATGCCGCATCTGAGGAACCCCTGCCTTCTGCCCTTCTCCCGATCCGGGATCGCTTTGCAGCTTTGTTTCAGCGGGCGCGCGATGATCAAAACGCAGGTTGTCAAACTGACTACGTCCACGCGGCGATTATAGCCGATCAAATGATGAGCAATGCCTCGGAACTGCGTGGGCTACATGGCGATCTGCATCATGAAAACATCATGTTCTCCAGTCGCGGCTGGCTGGTGATAGATCCCGTCGGTCTGGTCGGTGAAGTGGGCTTTGGCGCCGCCAATATGTTCTACGATCCGGCTGACAGAGACGACCTTTGTCTCGATCCTAGACGCATTGCACAGATGGCGGACGCATTCTCTCGTGCGCTGGACGTCGATCCGCGTCGCCTGCTCGACCAGGCGTACGCTTATGGGTGCCTTTCCGCAGCTTGGAACGCGGATGGAGAAGAGGAGCAACGCGATCTAGCTATCGCGGCCGCGATCAAGCAGGTGCGACAGACGTCATACTAG</v>
      </c>
      <c r="O141" s="26">
        <f t="shared" si="10"/>
        <v>837</v>
      </c>
      <c r="P141" s="26" t="s">
        <v>10492</v>
      </c>
      <c r="Q141" s="26">
        <f t="shared" si="11"/>
        <v>1</v>
      </c>
      <c r="R141" s="26">
        <f t="shared" si="12"/>
        <v>1</v>
      </c>
      <c r="S141" s="26">
        <f t="shared" si="14"/>
        <v>2</v>
      </c>
      <c r="T141" s="26"/>
    </row>
    <row r="142" spans="1:20" x14ac:dyDescent="0.25">
      <c r="A142" s="26">
        <v>1674</v>
      </c>
      <c r="B142" s="2" t="s">
        <v>9483</v>
      </c>
      <c r="C142" s="3" t="s">
        <v>4148</v>
      </c>
      <c r="D142" s="3" t="s">
        <v>4173</v>
      </c>
      <c r="E142" s="3" t="s">
        <v>4174</v>
      </c>
      <c r="F142" s="3" t="s">
        <v>4175</v>
      </c>
      <c r="G142" s="3" t="s">
        <v>4176</v>
      </c>
      <c r="H142" s="3"/>
      <c r="I142" s="3" t="s">
        <v>3740</v>
      </c>
      <c r="J142" s="3"/>
      <c r="K142" s="3" t="s">
        <v>9484</v>
      </c>
      <c r="L142" s="5" t="s">
        <v>15</v>
      </c>
      <c r="M142" s="2" t="str">
        <f t="shared" si="13"/>
        <v>&gt;amino-g0160_aph9-Ia%ATGCTAAAACAACCAATTCAAGCTCAACAACTTATCGAACTTTTGAAAGTGCATTATGGAATTGATATTCATACAGCACAATTCATCCAGGGTGGTGCTGATACGAATGCATTTGCATATCAAGCAGATTCAGAATCCAAGTCTTATTTCATAAAGCTAAAATACGGCTATCATGATGAAATTAATTTATCGATAATCCGTCTTTTACATGATTCTGGAATAAAAGAAATTATTTTTCCTATCCATACACTTGAAGCAAAATTATTCCAGCAACTAAAGCATTTTAAAATAATTGCGTATCCATTTATTCATGCGCCCAATGGTTTCACCCAAAATTTAACAGGAAAACAGTGGAAACAGCTTGGAAAAGTATTAAGACAAATTCATGAAACATCAGTTCCCATCTCGATTCAACAACAATTAAGAAAAGAAATATACTCCCCTAAATGGCGTGAAATAGTCAGATCCTTTTATAATCAAATTGAATTTGATAATTCAGATGATAAGCTCACGGCTGCCTTTAAATCTTTTTTTAACCAAAATAGTGCTGCAATTCATCGATTAGTTGATACTTCAGAAAAACTATCTAAAAAAATTCAACCTGATTTAGATAAATACGTACTATGTCATTCTGATATACATGCGGGCAATGTGTTAGTCGGTAATGAAGAGTCGATTTACATTATTGATTGGGATGAGCCTATGTTAGCTCCAAAAGAACGTGATTTGATGTTCATAGGTGGTGGCGTTGGTAATGTATGGAATAAACCCCATGAAATCCAATATTTTTATGAAGGTTATGGTGAAATAAATGTCGATAAAACAATTTTGTCTTATTACAGGCATGAACGAATTGTCGAAGATATCGCAGTATACGGGCAAGACTTGCTTTCACGTAATCAAAACAATCAGTCCAGACTTGAAAGTTTTAAATATTTTAAAGAAATGTTTGATCCAAACAACGTTGTTGAAATAGCTTTTGCTACAGAGCAGTAA</v>
      </c>
      <c r="O142" s="26">
        <f t="shared" si="10"/>
        <v>996</v>
      </c>
      <c r="P142" s="26"/>
      <c r="Q142" s="26">
        <f t="shared" si="11"/>
        <v>1</v>
      </c>
      <c r="R142" s="26">
        <f t="shared" si="12"/>
        <v>1</v>
      </c>
      <c r="S142" s="26">
        <f t="shared" si="14"/>
        <v>2</v>
      </c>
      <c r="T142" s="26"/>
    </row>
    <row r="143" spans="1:20" x14ac:dyDescent="0.25">
      <c r="A143" s="3">
        <v>1675</v>
      </c>
      <c r="B143" s="2" t="s">
        <v>10296</v>
      </c>
      <c r="C143" s="3" t="s">
        <v>4148</v>
      </c>
      <c r="D143" s="3" t="s">
        <v>5606</v>
      </c>
      <c r="E143" s="3" t="s">
        <v>5607</v>
      </c>
      <c r="F143" s="3" t="s">
        <v>5608</v>
      </c>
      <c r="G143" s="3" t="s">
        <v>5609</v>
      </c>
      <c r="H143" s="3"/>
      <c r="I143" s="3" t="s">
        <v>3740</v>
      </c>
      <c r="J143" s="3"/>
      <c r="K143" s="3" t="s">
        <v>5610</v>
      </c>
      <c r="L143" s="13" t="s">
        <v>5493</v>
      </c>
      <c r="M143" s="2" t="str">
        <f t="shared" si="13"/>
        <v>&gt;amino-g0161_aph9-Ib%ATGGAAGATCTTCCTGAGAACCTGGACCAGGAAAGCCTATTTCAGGGACTACGAGAATTCGGTATCTCCACGACCAGTGCGTCGTACGCGCCGCTCGGCTTCGGCGACTATCACTGGCACATCACCGGTGACGACGGGCAGCGGTGGTTCGCCACCGTCTCCGACCTCGAACACAAGGAGCACTGCGGGCACGGTGCCCCGGCGGCACTGCGAGGTCTGCGGAGAGCCATGGACACCGCGGTGCACTTGCGTGAGCAGGGCGGCCTGCCGTTCGTGGTGGCACCCCGGACCACGAGTGACGGCGCTTCACTGGTCCCGCTGGACTCGCGGTACGCGTTGACCGTATTTCCCCATGTCTCGGCCCGACCCGGGGAGTTCGGCCAGAAGCTGACGGAGCGGGAGCGGGACCAGGTGCTGGTGCTGCTCGCAGAATTGCACGGCCAGGCACCGCCGAAGTGCACCCCGACCACCGACATGGTGCCGACCGGACTGGATGGCGTGCACACCGCGCTGGCCGAGCCGTCCGGAACCTGGACGGGCGGGCCGTTCTCCGAGCCGGCCCGCGAGTTGCTGGCCGAGCACGAGGCGACGCTCCGCGGGCGGATGGCGGAGTTCGGCGAACTGGTGGCGCGGGTACGGGGCCGCGGCGCCCCGCTGGTCGTCACACACGGCGAGCCGCACCCGGGGAACCTGATCCTTGGTGAGGACGGCTATGTGCTGGTGGACTGGGACACGGTGGGCCTCGCGATACCCGAACGGGACCTCTCCCTGATCTCGGACGACCCGGCAGCTCTCGCCCGCTACACCGAACTGACCGGGCACACGCCCGACCCGGCCGCGCTGGCGCTCTACCGGCTGCGGTGGAGCCTGCTGGACGTCGCCGAGTTCGTCGAGTGGTTCCGCGGGGAACACCAGCGCACCTCCGACACCGAAGCCGCTTGGCAGAGCTTCGCCGAGACTCTCGACCATCTGAACTCCGAAGTACCGAGCTGA</v>
      </c>
      <c r="O143" s="26">
        <f t="shared" si="10"/>
        <v>993</v>
      </c>
      <c r="P143" s="26"/>
      <c r="Q143" s="26">
        <f t="shared" si="11"/>
        <v>1</v>
      </c>
      <c r="R143" s="26">
        <f t="shared" si="12"/>
        <v>1</v>
      </c>
      <c r="S143" s="26">
        <f t="shared" si="14"/>
        <v>2</v>
      </c>
      <c r="T143" s="26"/>
    </row>
    <row r="144" spans="1:20" x14ac:dyDescent="0.25">
      <c r="A144" s="26">
        <v>1695</v>
      </c>
      <c r="B144" s="2" t="s">
        <v>9520</v>
      </c>
      <c r="C144" s="3" t="s">
        <v>4248</v>
      </c>
      <c r="D144" s="3" t="s">
        <v>4248</v>
      </c>
      <c r="E144" s="3" t="s">
        <v>4248</v>
      </c>
      <c r="F144" s="3" t="s">
        <v>4249</v>
      </c>
      <c r="G144" s="3" t="s">
        <v>4250</v>
      </c>
      <c r="H144" s="3"/>
      <c r="I144" s="3" t="s">
        <v>3740</v>
      </c>
      <c r="J144" s="3"/>
      <c r="K144" s="3" t="s">
        <v>9521</v>
      </c>
      <c r="L144" s="5" t="s">
        <v>15</v>
      </c>
      <c r="M144" s="2" t="str">
        <f t="shared" si="13"/>
        <v>&gt;amino-g0162_armA%ATGGATAAGAATGATGTTGTTAAGAAGATACTTGAATCAAAAAAGTACGAAAACCTTGATTCAGATATTGTTGAAAAGGTTGTTTCCATTTCTGAGAAGAAATATAAATTAAAGGAAGTTGAGAATTATTCTAAAAAGAAATTGCATCAAATATGGGGGTCTTACTATTCTGCCTATCCTAATTGGGATAAATTATTAAAAAAGTACAATCAGGGGCAGTTATCAATAGAAGATTTACTAAAGATTCATTCTTCGACGAATGAAAGAGTCGCAACATTAAATGACTTTTACACTTATGTATTTGGAAATATCAAACATGTCTCATCTATTTTAGATTTTGGTTGTGGCTTCAATCCATTAGCTTTATACCAATGGAATGAAAATGAAAAAATAATATATCATGCATACGATATTGATAGAGCTGAGATAGCTTTTTTGAGTAGCATTATTGGGAAGTTAAAGACGACGATAAAGTATAGGTTTTTGAATAAAGAGAGTGATGTCTACAAAGGTACTTATGATGTAGTATTCCTTTTAAAGATGCTTCCTGTGCTAAAACAGCAAGATGTAAATATCTTGGATTTCCTACAGCTTTTTCATACTCAAAACTTTGTAATATCTTTTCCAATAAAGTCTTTATCTGGAAAGGAGAAGGGAATGGAAGAGAATTACCAGCTATGGTTTGAATCTTTTACAAAAGGTTGGATAAAAATCCTTGATTCGAAGGTTATAGGGAATGAGTTAGTATATATTACTAGTGGATTTCAGAAATAA</v>
      </c>
      <c r="O144" s="26">
        <f t="shared" si="10"/>
        <v>774</v>
      </c>
      <c r="P144" s="26"/>
      <c r="Q144" s="26">
        <f t="shared" si="11"/>
        <v>1</v>
      </c>
      <c r="R144" s="26">
        <f t="shared" si="12"/>
        <v>1</v>
      </c>
      <c r="S144" s="26">
        <f t="shared" si="14"/>
        <v>2</v>
      </c>
      <c r="T144" s="26"/>
    </row>
    <row r="145" spans="1:20" x14ac:dyDescent="0.25">
      <c r="A145" s="26">
        <v>1702</v>
      </c>
      <c r="B145" s="2" t="s">
        <v>9532</v>
      </c>
      <c r="C145" s="3" t="s">
        <v>4267</v>
      </c>
      <c r="D145" s="3" t="s">
        <v>4267</v>
      </c>
      <c r="E145" s="3" t="s">
        <v>4267</v>
      </c>
      <c r="F145" s="3" t="s">
        <v>4268</v>
      </c>
      <c r="G145" s="3" t="s">
        <v>4269</v>
      </c>
      <c r="H145" s="3"/>
      <c r="I145" s="3" t="s">
        <v>3740</v>
      </c>
      <c r="J145" s="3"/>
      <c r="K145" s="3" t="s">
        <v>9533</v>
      </c>
      <c r="L145" s="5" t="s">
        <v>15</v>
      </c>
      <c r="M145" s="2" t="str">
        <f t="shared" si="13"/>
        <v>&gt;amino-g0163_grm%ATGCGTGATCCGTTGTTTGAAAAGCTGGCGGCTTCGAAGAAATACCGCGATGTGTGTCCGGATACGATCGCGCGCATTTTAACGGAATGCCGCGCGAAGTACCGGCGGGAAAAGGAAATCGATAAAGCGGCGCGCGAAAAGCTGCACGGCATCACCGCTGCGTTCATGACGGATGCGGAATACAGGCGCGCGATGGAAATTGCAGTGCGGGGCGGCGAACTGGCTGAATTGATGGAATGCCACGCCTCCACGCGCGAACGGCTGCCGCTGGAAGAAACAGATGCCGTGTATGCGCGTCTGTTGGGTGCGCCCGACGAATCGGCGCTGGATCTGGCGTGCGGGCTGAATCCCGCGTATCTGCAAAATCGATACCCCGAAATGCGCGTTACCGGAATCGATATCAGCGGCCAATGCGTGCGCGTGCTGCGCGCGCTGGGCGTGGATGCGCGCCTCGGCGATCTGCTTGCGGAGAACGCGATTCCGCGGGCGCGGTATTCCGTCGCGCTGCTGTTTAAAATTCTGCCGCTGCTGGATCGCCAGTCGGCGGGCGCGGCGCGGCGCATCCTGGAAGCGGTGAACGCCGATGCGCTGATCTGTTCGTTCCCCACGCGCAGCCTGTCCGGCAGAAATGTGGGCATGGCGGTGCATTACGCCGCGTGGATGCGGGATCAGCTGCCCGAAAAATGGCGAATCGAACGCACCGTGGAAACGGATAACGAGCTATATTACGTTCTGAAGGAGAAACAGGATGGCGAAGCTGTACGTGGTGGCGACTCCCATCGGGAATCTGAATGA</v>
      </c>
      <c r="O145" s="26">
        <f t="shared" si="10"/>
        <v>795</v>
      </c>
      <c r="P145" s="26"/>
      <c r="Q145" s="26">
        <f t="shared" si="11"/>
        <v>1</v>
      </c>
      <c r="R145" s="26">
        <f t="shared" si="12"/>
        <v>1</v>
      </c>
      <c r="S145" s="26">
        <f t="shared" si="14"/>
        <v>2</v>
      </c>
      <c r="T145" s="26"/>
    </row>
    <row r="146" spans="1:20" x14ac:dyDescent="0.25">
      <c r="A146" s="26">
        <v>1701</v>
      </c>
      <c r="B146" s="2" t="s">
        <v>9530</v>
      </c>
      <c r="C146" s="3" t="s">
        <v>4264</v>
      </c>
      <c r="D146" s="3" t="s">
        <v>4264</v>
      </c>
      <c r="E146" s="3" t="s">
        <v>4264</v>
      </c>
      <c r="F146" s="3" t="s">
        <v>4265</v>
      </c>
      <c r="G146" s="3" t="s">
        <v>4266</v>
      </c>
      <c r="H146" s="3"/>
      <c r="I146" s="3" t="s">
        <v>3740</v>
      </c>
      <c r="J146" s="3"/>
      <c r="K146" s="3" t="s">
        <v>9531</v>
      </c>
      <c r="L146" s="5" t="s">
        <v>15</v>
      </c>
      <c r="M146" s="2" t="str">
        <f t="shared" si="13"/>
        <v>&gt;amino-g0164_npmA%ATGAAGATACTTAGGAGTAGCAAGGAAATTGAGTTAAGTAGAGAGGAATTTTTAAATAAAATAAAATCATATGATGATTTGGTAATTGATTTGGGAACAGGACAAGGAGCATTTGTATATTTCAGTGCTTTAGAGAATAAAAATAAATTTTATGTAGGATTAGATTCTTGTGGAGATTCTATGAAGAAGTATGCGATTAAACAATATAAAAATAAGTTAGAGAATTTGGTTTATATAATTATGAATGCTCAAAATATAGATAATTTATTATATAATATGTTTTCAGAAGTTTACATAAATTTACCGTGGGGTAGTTTGCTTGAAGGTATATTTAAAGAAGAGCTAGGTATTATATACAACATATCTAAGTTGCTTGTAGATAGTGGAAAAATGAAAATATGTTTTTCATATAATGATAAATTTGAGAAAATGGAGATAGAGAAGAGAAATTTGCCAGATTTAAATGAGAGTTATTTTGATGATTTTAAAATGCTATATTCTAAATATAATATAGAAATACATGATATTAATTTGGTGTTAAAAGATGAAATTCCTTTTGAAAGTAAATGGGTTAAGGTTTTAGGAGAGAGTAATAGGAGGGAGTTTTATATTATAAATGGATATAAAAAAAGAGTGCAGTAG</v>
      </c>
      <c r="O146" s="26">
        <f t="shared" si="10"/>
        <v>642</v>
      </c>
      <c r="P146" s="26"/>
      <c r="Q146" s="26">
        <f t="shared" si="11"/>
        <v>1</v>
      </c>
      <c r="R146" s="26">
        <f t="shared" si="12"/>
        <v>1</v>
      </c>
      <c r="S146" s="26">
        <f t="shared" si="14"/>
        <v>2</v>
      </c>
      <c r="T146" s="26"/>
    </row>
    <row r="147" spans="1:20" x14ac:dyDescent="0.25">
      <c r="A147" s="26">
        <v>1572</v>
      </c>
      <c r="B147" s="2" t="s">
        <v>9292</v>
      </c>
      <c r="C147" s="3" t="s">
        <v>3735</v>
      </c>
      <c r="D147" s="3" t="s">
        <v>3809</v>
      </c>
      <c r="E147" s="3" t="s">
        <v>3810</v>
      </c>
      <c r="F147" s="3" t="s">
        <v>3811</v>
      </c>
      <c r="G147" s="3" t="s">
        <v>3812</v>
      </c>
      <c r="H147" s="3"/>
      <c r="I147" s="3" t="s">
        <v>3740</v>
      </c>
      <c r="J147" s="3"/>
      <c r="K147" s="3" t="s">
        <v>9293</v>
      </c>
      <c r="L147" s="5" t="s">
        <v>15</v>
      </c>
      <c r="M147" s="2" t="str">
        <f t="shared" si="13"/>
        <v>&gt;amino-g0165_putative_aac2%ATGGGCCTGGACACACATTCATTCGACGAAGATAGGGCAATGCGCGTTCAGGTATGCCGCTGGCAAAGCGTAGCGCCGCAACACCGTCAGCAGGCGGTGGATCTGCTCCGCCAGGCTTTCCCGGACATGCAGGGCGAGGGCTACGCCATCCCGGGGCCGGTCGCTCTGGTCCTGGCGATGGGAGGTGATCACGTTGTCGCACATCTCGCGCTGTACGAACGCAACGTACTGCTGGACGGCGAGCCGGAACGCATGGGCTTGATTGGCGGCGTGGTGGTGCGTGCCGACGTTCGCCGGCAGGGCGTTGCCTCGCGGTTGATTGAAGCGGCCCATGCAGAGCTGCGCCGGCACGGTATCGATTTCGCCGTGCTGTTCGCCCTGGATCATCGGCACTATGCCTCTGTGGGCTATGTGCCGATGCAGAACGAGACCTGCTTCATTGAAGACGGCCACGTACGCAGGTTCGTCTACCGCGGCGGCATGGTGGCCACGCTGGGAGCGCGCCGCTGGGCCACGGCCTTGCTCGATCTGCAGGGCGAAACGGTCTGA</v>
      </c>
      <c r="O147" s="26">
        <f t="shared" si="10"/>
        <v>549</v>
      </c>
      <c r="P147" s="26"/>
      <c r="Q147" s="26">
        <f t="shared" si="11"/>
        <v>1</v>
      </c>
      <c r="R147" s="26">
        <f t="shared" si="12"/>
        <v>1</v>
      </c>
      <c r="S147" s="26">
        <f t="shared" si="14"/>
        <v>2</v>
      </c>
      <c r="T147" s="26"/>
    </row>
    <row r="148" spans="1:20" x14ac:dyDescent="0.25">
      <c r="A148" s="26">
        <v>1697</v>
      </c>
      <c r="B148" s="2" t="s">
        <v>9524</v>
      </c>
      <c r="C148" s="3" t="s">
        <v>4251</v>
      </c>
      <c r="D148" s="3" t="s">
        <v>4255</v>
      </c>
      <c r="E148" s="3" t="s">
        <v>4255</v>
      </c>
      <c r="F148" s="3" t="s">
        <v>4256</v>
      </c>
      <c r="G148" s="3" t="s">
        <v>4257</v>
      </c>
      <c r="H148" s="3"/>
      <c r="I148" s="3" t="s">
        <v>3740</v>
      </c>
      <c r="J148" s="3"/>
      <c r="K148" s="3" t="s">
        <v>9525</v>
      </c>
      <c r="L148" s="5" t="s">
        <v>15</v>
      </c>
      <c r="M148" s="2" t="str">
        <f t="shared" si="13"/>
        <v>&gt;amino-g0166_rmtA%ATGAGCTTTGACGATGCCCTAGCGTCCATCCTTTCCTCAAAAAAATATCGTTCCCTCTGCCCGGATACCGTACGGCGGATTTTAGATCAGGAATGGGGGCGGCACAAATCGCCTAAGCTGGCAGTGGAGGCCACTCGCACCCGGCTGCACGGGATTTGCGGGGCCTATGTCACGCCGGAATCGCTCAAGGCTGCAGCAGCGGCATTATCGGTTGGCGATGTGCAAAAGGCACTGTCGCTGCACGCCTCTACCAAGGAGCGGTTGGCCGAATTGGACTGCCTCTACGATTTTATCTTTTCTGGCGGGGTGCCCCATCGTGTGTTGGATATCGCTTGCGGCCTAAACCCGCTGGCCCTCTTTATACGTGACATAACATCTGTATGGGCGTGCGACATCCATCAGGGGTTGGGCGATGTGATCACCCCCTTTGCCCATCATCAGGGATTGGACTTCACGTTCGCCCTGCAGGATGTGATGTGTACGCCGCCCACTGAGACGGGGGATTTGGCACTGGTATTTAAATTACTGCCTTTGCTGGAGCGAGAGCAAGCTGGCGCCGCCATGGCGCTACTGCAGGCACTAGCTACCCCTCGGATTGCCGTCAGCTTCCCCACCCGCAGTTTAGGCGGGCGCGGCAAGGGCATGGAAGCAAACTATTCCGCATGGTTCGAGGGGGCACTGCCTGATGAATTTGAAATTGAGGATACCAAGACCATTGGAATAGAGCTTGTGTACATGATAAAAAGGAATAAGTGA</v>
      </c>
      <c r="O148" s="26">
        <f t="shared" si="10"/>
        <v>756</v>
      </c>
      <c r="P148" s="26"/>
      <c r="Q148" s="26">
        <f t="shared" si="11"/>
        <v>1</v>
      </c>
      <c r="R148" s="26">
        <f t="shared" si="12"/>
        <v>1</v>
      </c>
      <c r="S148" s="26">
        <f t="shared" si="14"/>
        <v>2</v>
      </c>
      <c r="T148" s="26"/>
    </row>
    <row r="149" spans="1:20" x14ac:dyDescent="0.25">
      <c r="A149" s="3">
        <v>1698</v>
      </c>
      <c r="B149" s="2" t="s">
        <v>10325</v>
      </c>
      <c r="C149" s="3" t="s">
        <v>4251</v>
      </c>
      <c r="D149" s="3" t="s">
        <v>5722</v>
      </c>
      <c r="E149" s="3" t="s">
        <v>5722</v>
      </c>
      <c r="F149" s="3" t="s">
        <v>5723</v>
      </c>
      <c r="G149" s="3" t="s">
        <v>5724</v>
      </c>
      <c r="H149" s="3"/>
      <c r="I149" s="3" t="s">
        <v>3740</v>
      </c>
      <c r="J149" s="3"/>
      <c r="K149" s="3" t="s">
        <v>5725</v>
      </c>
      <c r="L149" s="16" t="s">
        <v>5646</v>
      </c>
      <c r="M149" s="2" t="str">
        <f t="shared" si="13"/>
        <v>&gt;amino-g0167a_rmtB%ATGAACATCAACGATGCCCTCACCTCCATCCTGGCCTCAAAAAAATACCGCGCCCTTTGCCCGGATACCGTGCGGCGCATCCTGACTGAGGAATGGGGGCGGCATAAATCCCCCAAACAGACCGTAGAGGCTGCACGCACCCGGCTGCATGGAATTTGCGGGGCATATGTCACCCCGGAATCGCTCAAGGCTGCTGCCGCCGCGCTTTCTGCGGGCGATGTAAAAAAGGCATTGTCGCTGCATGCCTCCACCAAGGAGCGACTGGCCGAGCTGGATACCCTGTACGATTTTATCTTTTCAGCCGAAACTCCCCGCCGCGTGCTGGATATCGCCTGCGGTCTTAACCCCTTGGCGCTATACGAGCGCGGCATTGCATCCGTGTGGGGCTGTGATATCCACCAGGGATTGGGGGATGTCATCACCCCCTTTGCTAGGGAAAAAGATTGGGATTTTACCTTTGCCCTGCAGGATGTGCTGTGTGCGCCGCCCGCCGAAGCCGGCGACCTGGCGCTGATTTTTAAGCTTTTGCCCCTGCTGGAGCGGGAGCAGGCCGGTTCTGCCATGGCACTTTTACAATCCCTCAATACCCCGCGCATGGCTGTCAGCTTTCCCACGCGTAGTTTAGGCGGGCGTGGAAAAGGCATGGAGGCGAACTACGCCGCATGGTTCGAGGGCGGCTTGCCCGCCGAGTTTGAGATTGAGGATAAAAAGACCATCGGAACAGAACTTATATACTTGATAAAAAAGAATGGATAA</v>
      </c>
      <c r="O149" s="26">
        <f t="shared" si="10"/>
        <v>756</v>
      </c>
      <c r="P149" s="26"/>
      <c r="Q149" s="26">
        <f t="shared" si="11"/>
        <v>1</v>
      </c>
      <c r="R149" s="26">
        <f t="shared" si="12"/>
        <v>1</v>
      </c>
      <c r="S149" s="26">
        <f t="shared" si="14"/>
        <v>2</v>
      </c>
      <c r="T149" s="26"/>
    </row>
    <row r="150" spans="1:20" x14ac:dyDescent="0.25">
      <c r="A150" s="26">
        <v>1696</v>
      </c>
      <c r="B150" s="2" t="s">
        <v>9522</v>
      </c>
      <c r="C150" s="3" t="s">
        <v>4251</v>
      </c>
      <c r="D150" s="3" t="s">
        <v>4252</v>
      </c>
      <c r="E150" s="3" t="s">
        <v>4252</v>
      </c>
      <c r="F150" s="3" t="s">
        <v>4253</v>
      </c>
      <c r="G150" s="3" t="s">
        <v>4254</v>
      </c>
      <c r="H150" s="3"/>
      <c r="I150" s="3" t="s">
        <v>3740</v>
      </c>
      <c r="J150" s="3"/>
      <c r="K150" s="3" t="s">
        <v>9523</v>
      </c>
      <c r="L150" s="5" t="s">
        <v>15</v>
      </c>
      <c r="M150" s="2" t="str">
        <f t="shared" si="13"/>
        <v>&gt;amino-g0168_rmtC%GTGGAATTTAGGATTAAAATAATCCTTTTTCACAGACCATATATGAAAACCAACGATAATTATATCGAAGAAGTAACAGCCAAAGTACTCACAAGTGGTAAATACTCCACACTTTATCCACCAACTGTACGACGTGTAACTGAGAGGCTTTTCGATCGATACCCTCCCAAGCAGCTAGAGAAGGAGGTTCGCAAGAAATTGCATCAAGCATATGGTGCTTATATTGGTGGGATCGATGGGAAAAGGTTGGAGAAGAAGATTGAGAAGATAATTCATGAGATACCAAATCCAACTACGGATGAAGCAACTCGTACGGAGTGGGAAAAAGAGATCTGCCTGAAAATATTGAACTTGCACACTTCAACAAATGAGCGAACGGTGGCTTACGATGAGCTTTACCAAAAGATCTTTGAGGTAACAGGGGTTCCAACAAGTATCACCGATGCAGGTTGCGCTTTGAATCCATTTTCTTTTCCATTCTTTACGGAGGCTGGCATGCTTGGGCAATACATAGGTTTCGATCTTGATAAAGGTATGATCGAAGCGATCGAACACTCGTTGAGAACGCTTAACGCCCCAGAGGGTATTGTTGTCAAACAGGGAGATATATTATCCGATCCGTCAGGCGAGAGTGATCTTCTACTTATGTTCAAGCTATATACTCTACTCGATCGGCAGGAAGAGGCCTCTGGTTTGAAAATTCTTCAAGAGTGGAAATACAAAAATGCTGTGATCTCTTTTCCTATTAAAACTATAAGTGGGAGAGATGTTGGGATGGAAGAGAATTACACTGTTAAGTTCGAGAATGATCTTGTTGGGTCAGATCTGAGAATCATGCAAAAATTGAAATTAGGAAACGAGATGTATTTTATCGTATCGAGATTGTAA</v>
      </c>
      <c r="O150" s="26">
        <f t="shared" si="10"/>
        <v>888</v>
      </c>
      <c r="P150" s="26"/>
      <c r="Q150" s="26">
        <f t="shared" si="11"/>
        <v>1</v>
      </c>
      <c r="R150" s="26">
        <f t="shared" si="12"/>
        <v>1</v>
      </c>
      <c r="S150" s="26">
        <f t="shared" si="14"/>
        <v>2</v>
      </c>
      <c r="T150" s="26"/>
    </row>
    <row r="151" spans="1:20" x14ac:dyDescent="0.25">
      <c r="A151" s="26">
        <v>1699</v>
      </c>
      <c r="B151" s="2" t="s">
        <v>9526</v>
      </c>
      <c r="C151" s="3" t="s">
        <v>4251</v>
      </c>
      <c r="D151" s="3" t="s">
        <v>4258</v>
      </c>
      <c r="E151" s="3" t="s">
        <v>4258</v>
      </c>
      <c r="F151" s="3" t="s">
        <v>4259</v>
      </c>
      <c r="G151" s="3" t="s">
        <v>4260</v>
      </c>
      <c r="H151" s="3"/>
      <c r="I151" s="3" t="s">
        <v>3740</v>
      </c>
      <c r="J151" s="3"/>
      <c r="K151" s="3" t="s">
        <v>9527</v>
      </c>
      <c r="L151" s="5" t="s">
        <v>15</v>
      </c>
      <c r="M151" s="2" t="str">
        <f t="shared" si="13"/>
        <v>&gt;amino-g0169_rmtD%ATGAGCGAACTGAAGGAAAAACTGCTCGCTTCGAAAAAATATCGCGACGTTTGCCCGGACACGATCGAGCGCATATGGCGTGAATGCAGCGCGAAATTCAAAAAGGAAAAGGACGTGGACAAGGCGGCGCGCGAAGCGCTTCACGGCGTGACCGGCGCGTTCATGACCGAGCGCGAATACAAACGCGCAATGGAAATGGCGGCGGCACGCGATTGGGAAGCGCTGCTTGGAATGCACGCGTCCACGCGCGAACGGCTGCCTGTGGAATCGATGGATCGCGTGTTCGATCAGCTGTTTGAAGCCAGCGGAACGCCGGCGCGAATCCTCGATCTCGCGTGCGGGCTGAATCCTGTCTACCTCGCGCATCGATTGCCAAATGCGGCGATTACCGGCGTGGATATCAGCGGTCAGTGCGTAAACGTAATTCGTGCGTTTGGCGGCGCGGAAGCGCGTTTGGGCGATTTGCTGTGCGAAATCCCGGAAGACGAGGCGAATGCGGCGCTGCTGTTTAAGGTGCTGCCGCTTTTGGAGCGCCAGCGTGCGGGCGCGGCGATGGATGCGCTAATGCGCGTGAATGCGGAATGGATCGTCGCATCGTTTCCGACGCGTTCGCTCGGCGGGCGCAACGTCGGCATGGAAAAGCACTATTCCGAATGGATGGAGGCGCACGTGCCGGAAAATCGCGCGATTGCCGCGCGGCTGACCGGCGAAAACGAGCTGTTTTACGTGCTGAAACGAAAATGA</v>
      </c>
      <c r="O151" s="26">
        <f t="shared" si="10"/>
        <v>744</v>
      </c>
      <c r="P151" s="26"/>
      <c r="Q151" s="26">
        <f t="shared" si="11"/>
        <v>1</v>
      </c>
      <c r="R151" s="26">
        <f t="shared" si="12"/>
        <v>1</v>
      </c>
      <c r="S151" s="26">
        <f t="shared" si="14"/>
        <v>2</v>
      </c>
      <c r="T151" s="26"/>
    </row>
    <row r="152" spans="1:20" x14ac:dyDescent="0.25">
      <c r="A152" s="26">
        <v>1700</v>
      </c>
      <c r="B152" s="2" t="s">
        <v>9528</v>
      </c>
      <c r="C152" s="3" t="s">
        <v>4251</v>
      </c>
      <c r="D152" s="3" t="s">
        <v>4261</v>
      </c>
      <c r="E152" s="3" t="s">
        <v>4261</v>
      </c>
      <c r="F152" s="3" t="s">
        <v>4262</v>
      </c>
      <c r="G152" s="3" t="s">
        <v>4263</v>
      </c>
      <c r="H152" s="3"/>
      <c r="I152" s="3" t="s">
        <v>3740</v>
      </c>
      <c r="J152" s="3"/>
      <c r="K152" s="3" t="s">
        <v>9529</v>
      </c>
      <c r="L152" s="5" t="s">
        <v>15</v>
      </c>
      <c r="M152" s="2" t="str">
        <f t="shared" si="13"/>
        <v>&gt;amino-g0170_rmtD2%ATGAGCGAACTGAAGGAAAAACTGCTCGCTTCGAAAAAATATCGCGACGTTTGCCCGGACACGATCGAGCGCATATGGCGTGAATGCAGCGCGAAATTCAAAAAGGAAAAGGACGCGGACAAGGCGGCGCGCGAAGCGCTTCACGGTGTGACCGGCGCGTTCATGACCGAGCGCGAATACAAACGCGCGATGGAACTGGCGGCGACACGCGATTGGGAAGCGCTGCTTGGAATGCACGCGTCCACGCGCGAACGGCTGCCGGTGGAATCGATGGATCGCGTGTTCGATCAGCTGTTTGAAGCCATCGGAACGCCGGCGCGAATTCTCGATCTCGCGTGCGGGCTGAATCCGGTCTACCTCGCGCATCGATTGCCAAATGCGGCGATTGCCGGCGTGGATATCAGCGGTCAGTGCGTAAACGTAATTCGCGCGTTTGGCGGCGCGGAAGCGCGTTTGGGCGATTTGCTGTGCGAAATTCCGGAAGACGAAGCGGATGCGGCGCTGATGTTTAAGGTGCTGCCGCTTTTGGAGCGCCAGCGCACGGGCGCGGCGATGGAAGCGCTAATGCGTGTGAATGCGGAATGGATCGTCGCATCGTTTCCGACGCGTTCACTCGGCGGGCGCAACGTCGGCATGGAAAAGCACTATTCCGAATGGATGGAGGCGCACGTGCCGGAAAATCGCGCGATTGCCGCGCGGCTGACCGGCGAAAACGAGCTGTTTTACGTGCTGAAACGAAAATGA</v>
      </c>
      <c r="O152" s="26">
        <f t="shared" si="10"/>
        <v>744</v>
      </c>
      <c r="P152" s="26"/>
      <c r="Q152" s="26">
        <f t="shared" si="11"/>
        <v>1</v>
      </c>
      <c r="R152" s="26">
        <f t="shared" si="12"/>
        <v>1</v>
      </c>
      <c r="S152" s="26">
        <f t="shared" si="14"/>
        <v>2</v>
      </c>
      <c r="T152" s="26"/>
    </row>
    <row r="153" spans="1:20" x14ac:dyDescent="0.25">
      <c r="A153" s="26">
        <v>1623</v>
      </c>
      <c r="B153" s="2" t="s">
        <v>9392</v>
      </c>
      <c r="C153" s="3" t="s">
        <v>3735</v>
      </c>
      <c r="D153" s="3" t="s">
        <v>4010</v>
      </c>
      <c r="E153" s="3" t="s">
        <v>4011</v>
      </c>
      <c r="F153" s="3" t="s">
        <v>4012</v>
      </c>
      <c r="G153" s="3" t="s">
        <v>4013</v>
      </c>
      <c r="H153" s="3"/>
      <c r="I153" s="3" t="s">
        <v>4014</v>
      </c>
      <c r="J153" s="3"/>
      <c r="K153" s="3" t="s">
        <v>9393</v>
      </c>
      <c r="L153" s="5" t="s">
        <v>15</v>
      </c>
      <c r="M153" s="2" t="str">
        <f t="shared" si="13"/>
        <v>&gt;amino-g0171_aac6-Ib-cr%ATGAGCAACGCAAAAACAAAGTTAGGCATCACAAAGTACAGCATCGTGACCAACAGCAACGATTCCGTCACACTGCGCCTCATGACTGAGCATGACCTTGCGATGCTCTATGAGTGGCTAAATCGATCTCATATCGTCGAGTGGTGGGGCGGAGAAGAAGCACGCCCGACACTTGCTGACGTACAGGAACAGTACTTGCCAAGCGTTTTAGCGCAAGAGTCCGTCACTCCATACATTGCAATGCTGAATGGAGAGCCGATTGGGTATGCCCAGTCGTACGTTGCTCTTGGAAGCGGGGACGGACGGTGGGAAGAAGAAACCGATCCAGGAGTACGCGGAATAGACCAGTTACTGGCGAATGCATCACAACTGGGCAAAGGCTTGGGAACCAAGCTGGTTCGAGCTCTGGTTGAGTTGCTGTTCAATGATCCCGAGGTCACCAAGATCCAAACGGACCCGTCGCCGAGCAACTTGCGAGCGATCCGATGCTACGAGAAAGCGGGGTTTGAGAGGCAAGGTACCGTAACCACCCCATATGGTCCAGCCGTGTACATGGTTCAAACACGCCAGGCATTCGAGCGAACACGCAGTGATGCCTAA</v>
      </c>
      <c r="O153" s="26">
        <f t="shared" si="10"/>
        <v>600</v>
      </c>
      <c r="P153" s="26"/>
      <c r="Q153" s="26">
        <f t="shared" si="11"/>
        <v>1</v>
      </c>
      <c r="R153" s="26">
        <f t="shared" si="12"/>
        <v>1</v>
      </c>
      <c r="S153" s="26">
        <f t="shared" si="14"/>
        <v>2</v>
      </c>
      <c r="T153" s="26"/>
    </row>
    <row r="154" spans="1:20" x14ac:dyDescent="0.25">
      <c r="A154" s="3">
        <v>1557</v>
      </c>
      <c r="B154" s="3" t="s">
        <v>5755</v>
      </c>
      <c r="C154" s="3" t="s">
        <v>3735</v>
      </c>
      <c r="D154" s="3" t="s">
        <v>5756</v>
      </c>
      <c r="E154" s="3" t="s">
        <v>5757</v>
      </c>
      <c r="F154" s="3"/>
      <c r="G154" s="3" t="s">
        <v>5758</v>
      </c>
      <c r="H154" s="3"/>
      <c r="I154" s="3" t="s">
        <v>3740</v>
      </c>
      <c r="J154" s="3"/>
      <c r="K154" s="3" t="s">
        <v>5759</v>
      </c>
      <c r="L154" s="17" t="s">
        <v>5760</v>
      </c>
      <c r="M154" s="2" t="str">
        <f t="shared" si="13"/>
        <v>&gt;amino-g1978_aac3-IId%ATGCATACGCGGAAGGCAATAACGGAGGCGCTTCAAAAACTCGGAGTCCAAACCGGTGACCTCTTGATGGTGCATGCCTCACTTAAAGCGATTGGTCCGGTCGAAGGAGGAGCGGAGACGGTCGTTGCCGCGTTACGCTCCGCGGTTGGGCCGACTGGCACTGTGATGGGATACGCGTCGTGGGACCGATCACCCTACGAGGAGACTCTGAATGGCGCTCGGCTGGATGACGAAGCCCGCCGTACCTGGCTGCCGTTCGATCCCGCAACAGCCGGGACTTACCGTGGGTTCGGCCTGCTGAATCAATTTCTGGTTCAAGCCCCCGGCGCGCGGCGCAGCGCGCACCCCGATGCATCGATGGTCGCGGTTGGTCCGCTGGCTGAAACGCTGACGGAGCCTCACGAACTCGGTCACGCCTTGGGGGAAGGATCGCCCGTCGAGCGGTTCGTTCGCCTTGGCGGGAAGGCCCTGCTGTTGGGTGCGCCGCTAAACTCCGTTACCGCATTGCACTACGCCGAGGCGGTTGCCGATATCCCCAACAAACGGTGGGTGACGTATGAGATGCCGATGCTTGGAAGAGACGGTGAAGTCGCCTGGAAAACGGCATCGGATTACGATTCAAACGGCATTCTCGATTGCTTTGCTATCGAAGGAAAGCCGGATGCGGTTGAAACTATAGCAAATGCTTACGTGAAGCTCGGTCGCCATCGAGAAGGTGTCGTGGGCTTTGCTCAGTGCTACCTGTTCGACGCGCAGGACATCGTGACGTTCGGCGTCACCTATCTTGAGAAGCATTTCGGAACCACTCCGATCGTGCCTCCGCACGAGGCCGTCGAGCGCTCTTGCGAGCCTTCAGGTTAG</v>
      </c>
      <c r="O154" s="26">
        <f t="shared" si="10"/>
        <v>861</v>
      </c>
      <c r="P154" s="26" t="s">
        <v>10532</v>
      </c>
      <c r="Q154" s="26">
        <f t="shared" si="11"/>
        <v>1</v>
      </c>
      <c r="R154" s="26">
        <f t="shared" si="12"/>
        <v>1</v>
      </c>
      <c r="S154" s="26">
        <f t="shared" si="14"/>
        <v>2</v>
      </c>
      <c r="T154" s="26"/>
    </row>
    <row r="155" spans="1:20" x14ac:dyDescent="0.25">
      <c r="A155">
        <v>1</v>
      </c>
      <c r="B155" s="2" t="s">
        <v>6878</v>
      </c>
      <c r="C155" s="3" t="s">
        <v>10</v>
      </c>
      <c r="D155" s="4" t="s">
        <v>11</v>
      </c>
      <c r="E155" s="4" t="s">
        <v>11</v>
      </c>
      <c r="F155" s="4" t="s">
        <v>12</v>
      </c>
      <c r="G155" s="4" t="s">
        <v>13</v>
      </c>
      <c r="H155" s="4"/>
      <c r="I155" s="4" t="s">
        <v>10936</v>
      </c>
      <c r="J155" s="3"/>
      <c r="K155" s="3" t="s">
        <v>6879</v>
      </c>
      <c r="L155" s="5" t="s">
        <v>15</v>
      </c>
      <c r="M155" s="2" t="str">
        <f t="shared" si="13"/>
        <v>&gt;betaL-g0172_ACC-1%ATGCAGAACACATTGAAGCTGTTATCCGTGATTACCTGTCTGGCAGCAACTGTCCAAGGTGCTCTGGCTGCTAATATCGATGAGAGCAAAATTAAAGACACCGTTGATGACCTGATCCAGCCGCTGATGCAGAAGAATAATATTCCCGGTATGTCGGTCGCAGTGACCGTCAACGGTAAAAACTACATTTATAACTATGGGTTAGCGGCAAAACAGCCTCAGCAGCCGGTTACGGAAAATACGTTATTTGAAGTGGGTTCGCTGAGTAAAACGTTTGCTGCCACCTTGGCGTCCTATGCGCAGG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TGAATATGGAGATTTTGGGTAACGAAGCTTATGGTATCAAAACCACCTCCAGCGACTTGTTACGCTACGTGCAAGCCAATATGGGGCAGTTAAAGCTTGATGCTAATGCCAAGATGCAACAGGCTCTGACAGCCACCCACACCGGCTATTTCAAATCGGGTGAGATTACTCAGGATCTGATGTGGGAGCAGCTGCCATATCCGGTTTCTCTGCCGAATTTGCTCACCGGTAACGATATGGCGATGACGAAAAGCGTGGCTACGCCGATTGTTCCGCCGTTACCGCCACAGGAAAATGTGTGGATTAATAAGACCGGATCAACTAACGGCTTCGGTGCCTATATTGCGTTTGTTCCTGCTAAGAAGATGGGGATCGTGATGCTGGCTAACAAAAACTACTCAATCGATCAGCGAGTGACGGTGGCGTATAAAATCCTGAGCTCATTGGAAGGGAATAAGTAG</v>
      </c>
      <c r="O155" s="26">
        <f t="shared" si="10"/>
        <v>1161</v>
      </c>
      <c r="P155" s="26"/>
      <c r="Q155" s="26">
        <f t="shared" si="11"/>
        <v>1</v>
      </c>
      <c r="R155" s="26">
        <f t="shared" si="12"/>
        <v>1</v>
      </c>
      <c r="S155" s="26">
        <f t="shared" si="14"/>
        <v>2</v>
      </c>
      <c r="T155" s="26"/>
    </row>
    <row r="156" spans="1:20" x14ac:dyDescent="0.25">
      <c r="A156">
        <v>2</v>
      </c>
      <c r="B156" s="2" t="s">
        <v>6880</v>
      </c>
      <c r="C156" s="3" t="s">
        <v>10</v>
      </c>
      <c r="D156" s="4" t="s">
        <v>16</v>
      </c>
      <c r="E156" s="4" t="s">
        <v>16</v>
      </c>
      <c r="F156" s="4" t="s">
        <v>17</v>
      </c>
      <c r="G156" s="4" t="s">
        <v>18</v>
      </c>
      <c r="H156" s="4"/>
      <c r="I156" s="4" t="s">
        <v>10936</v>
      </c>
      <c r="J156" s="3"/>
      <c r="K156" s="3" t="s">
        <v>6881</v>
      </c>
      <c r="L156" s="5" t="s">
        <v>15</v>
      </c>
      <c r="M156" s="2" t="str">
        <f t="shared" si="13"/>
        <v>&gt;betaL-g0173_ACC-2%ATGCGTAAAAAAATGCAGAACACCTTGAAGCTGTTATCCGTGATTACCTGTCTGGCAGCAACTGCCCAAGGTGCTATGGCTGCCAATATCGATGAGAGCAAAATTAAAGACACCGTCGATGGCCTAATCCAGCCGCTGATGCAGAAGAATAATATTCCCGGTATGTCGGTCGCAGTGACCATCAGAGGTAGGAACTATATTTATAACTACGGGTTAGCGGCAAAACAGCCTCAGCAGCCGGTGACGGAAAATACGTTATTTGAAGTGGGTTCGCTGAGTAAAACGTTTGCTGCCATCTTGGCGTCCTATGCGCAGGCGAGCGGTAAGCTGTCTTTGGAGCAAAGCGTTAGCCACTATGTTCCAGAACTACGTGGCAGCAGCTTTGACCACGTTAGCGTACTCAATGTGGGTACGCATACCTCAGGTCTACAGCTGTTTATGCCGGAAGATATCAAGAACACCACACAGCTGATGACTTATCTAAAAGCATGGAAACCTGCTGATGCGGCTGGAACCCATCGCGTTTATTCCAATATCGGTACCGGTTTGCTAGGGATGATTGCGGCGAAAAGTCTGGGTGTGAGCTATGAAGATGCGATTGAGCAAACCATCCTTCCTCTATTAGGCATGAATCAAACCTACCTGAAGGTTCCGGCTGACCAGATGGAAAACTATGCGTGGGGCTACAACAAGAAAGATGAGCCAGTGCACGTCAATATGGAGATTTTGGGTAACGAAGCTTATGGTATCAAAACCACCTCCAGCGACTTGTTACGCTACGTGCAAGCCAATATGGGGCAGTTAAAGCTTGATGGTAATGCCAAGATCCAACATGCACTGACAGCCACCCACACCGGCTATTTCAAATCGGGTGAGATTACTCAGGATCTGATGTGGGAGCAGCTGCCATATCCAGTTTCTCTGCCGAATTTGCTCACCGGTAACGATATGGCGATGACGAAAAGCGTGGCTACGCCGATTGTTCCCCCGTTACCGCCACAGGAAAATGTGTGGATTAATAAGACCGGATCAACTAACGGCTTCGGTGCCTATATTGCGTTTGTTCCTGCTAAGAAGATGGGGATCGTGATGCTGGCTAACAAAAACTACTCAATCGATCAACGAGTGACGGTGGCGTATAAAATCCTGAGCTCGTTGGAAGTGAATAAGTAG</v>
      </c>
      <c r="O156" s="26">
        <f t="shared" si="10"/>
        <v>1173</v>
      </c>
      <c r="P156" s="26"/>
      <c r="Q156" s="26">
        <f t="shared" si="11"/>
        <v>1</v>
      </c>
      <c r="R156" s="26">
        <f t="shared" si="12"/>
        <v>1</v>
      </c>
      <c r="S156" s="26">
        <f t="shared" si="14"/>
        <v>2</v>
      </c>
      <c r="T156" s="26"/>
    </row>
    <row r="157" spans="1:20" x14ac:dyDescent="0.25">
      <c r="A157">
        <v>3</v>
      </c>
      <c r="B157" s="2" t="s">
        <v>6882</v>
      </c>
      <c r="C157" s="3" t="s">
        <v>10</v>
      </c>
      <c r="D157" s="4" t="s">
        <v>19</v>
      </c>
      <c r="E157" s="4" t="s">
        <v>19</v>
      </c>
      <c r="F157" s="4" t="s">
        <v>20</v>
      </c>
      <c r="G157" s="4" t="s">
        <v>21</v>
      </c>
      <c r="H157" s="4"/>
      <c r="I157" s="4" t="s">
        <v>10936</v>
      </c>
      <c r="J157" s="3"/>
      <c r="K157" s="3" t="s">
        <v>6883</v>
      </c>
      <c r="L157" s="5" t="s">
        <v>15</v>
      </c>
      <c r="M157" s="2" t="str">
        <f t="shared" si="13"/>
        <v>&gt;betaL-g0174_ACC-3%ATGCGTAAAAAAATGCAGAACACCTTGAAGATGTTATCCGTGATTACCTGTCTGGCTTTAACGGCTCAGGGTGCCATGGCGTCAGAAATGGATCAGGCCAAAATTAAAGACACCGTTGATAGCCTGATCCAGCCGCTGATGCAGAAGAATAATATTCCGGGCATGTCGGTGGCAGTTACGCTGAACGGTAAAAATTATATTTATAACTATGGCTTAGCCTCCAAACAGCCCCAGCAGCCCGTAACGGACAACACGCTATTTGAAGTTGGCTCGCTGAGCAAAACCTTTGCAGCGACGCTGGCGTCTTATGCACAGGTCAGCGGCAAGTTATCGCTGGATAAAAGCATTAGCCATTATGTTCCAGAACTGCGCGGCAGCAGCTTCGATCACATTAGCGTGCTGAATGCGGGAACGCATACCACAGGTTTAGCGCTGTTCATGCCTGAAGAAGTGAAAAACACCGATCAGCTGATGGCTTATCTGAAAGCGTGGAAACCCGCCGATCCTGCGGGGACTCACCGTGTTTATTCCAATATTGGTACCGGCTTGTTGGGCATGATTGCCGCGCAAAGCATGGGAATGACTTACGAAGATGCGATTGAGAAAACGCTCCTTCCGAAGTTGGGCATGACGCACACCTATCTTAATGTTCCAGCAGACCAAGCGGAAAATTATGCTTGGGGCTATAACAAAAAGAATGAGCCGATCCACGTTAATATGGAAGTGTTGGGCAACGAAGCCTATGGCATTAGAACCAATGCGAGTGACCTGATTCGCTATGTGCAAGCCAATATGGGGCAGCTAAAACTTGATGGAAATTCGACGCTGCAAAAAGCGCTCACCGACACGCATATCGGTTACTTCAAGTCAGGCAAAATCACTCAGGATCTGATGTGGGAACAGCTGCCATATCCGGTATCTCTGCCGGATCTGCTCACTGGCAACGATATGGCGATGACAAAAAGCGTTGCTACGCCGATTGTTCCACCGCTGCCACCACAGGAAAATGTATGGATTAACAAAACCGGTTCCACCAATGGTTTTGGTGCCTACATCGCATTTGTTCCGGCTAAAAAGATGGGTATCGTGATGCTGGCGAACAAGAACTACTCTATCGATCAGCGTGTAACG</v>
      </c>
      <c r="O157" s="26">
        <f t="shared" si="10"/>
        <v>1131</v>
      </c>
      <c r="P157" s="26" t="s">
        <v>10986</v>
      </c>
      <c r="Q157" s="26">
        <f t="shared" ref="Q157:Q164" si="15">IF(OR(LEFT(G157,3)="ATG",LEFT(G157,3)="GTG"),1,"bad")</f>
        <v>1</v>
      </c>
      <c r="R157" s="26" t="str">
        <f t="shared" si="12"/>
        <v>bad</v>
      </c>
      <c r="S157" s="26">
        <f t="shared" si="14"/>
        <v>2</v>
      </c>
      <c r="T157" s="26"/>
    </row>
    <row r="158" spans="1:20" x14ac:dyDescent="0.25">
      <c r="A158">
        <v>4</v>
      </c>
      <c r="B158" s="2" t="s">
        <v>6884</v>
      </c>
      <c r="C158" s="3" t="s">
        <v>10</v>
      </c>
      <c r="D158" s="4" t="s">
        <v>22</v>
      </c>
      <c r="E158" s="4" t="s">
        <v>22</v>
      </c>
      <c r="F158" s="4" t="s">
        <v>23</v>
      </c>
      <c r="G158" s="4" t="s">
        <v>24</v>
      </c>
      <c r="H158" s="4"/>
      <c r="I158" s="4" t="s">
        <v>10936</v>
      </c>
      <c r="J158" s="3"/>
      <c r="K158" s="3" t="s">
        <v>6885</v>
      </c>
      <c r="L158" s="5" t="s">
        <v>15</v>
      </c>
      <c r="M158" s="2" t="str">
        <f t="shared" si="13"/>
        <v>&gt;betaL-g0175_ACC-4%ATGCAGAACACATTGAAGCTGTTATCCGTGATTACCTGTCTGGCAGCAACTGTCCAAGGTGCTCTGGCTGCTAATATCGATGAGAGCAAAATTAAAGACACCGTTGATGACCTGATCCAGCCGCTGATGCAGAAGAATAATATTCCCGGTATGTCGGTCGCAGTGACCGTCAACGGTAAAAACTACATTTATAACTATGGGTTAGCGGCAAAACAGCCTCAGCAGCCGGTTACGGAAAATACGTTATTTGAAGTGGGTTCGCTGAGTAAAACGTTTGCTGCCACCTTGGCGTCCTATGCGCAGG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GGAATATGGAGATTTTGGGTAACGAAGCTTATGGTATCAAAACCACCTCCAGCGACTTGTTACGCTACGTGCAAGCCAATATGGGGCAGTTAAAGCTTGATGCTAATGCCAAGATGCAACAGGCTCTGACAGCCACCCACACCGGCTATTTCAAATCGGGTGAGATTACTCAGGATCTGATGTGGGAGCAGCTGCCATATCCGGTTTCTCTGCCGAATTTGCTCACCGGTAACGATATGGCGATGACGAAAAGCGTGGCTACGCCGATTGTTCCGCCGTTACCGCCACAGGAAAATGTGTGGATTAATAAGACCGGATCAACTAACGGCTTCGGTGCCTATATTGCGTTTGTTCCTGCTAAGAAGATGGGGATCGTGATGCTGGCTAACAAAAACTACTCAATCGATCAGCGAGTGACGGTGGCGTATAAAATCCTGAGCTCATTGGAAGGGAATAAGTAG</v>
      </c>
      <c r="O158" s="26">
        <f t="shared" si="10"/>
        <v>1161</v>
      </c>
      <c r="P158" s="26"/>
      <c r="Q158" s="26">
        <f t="shared" ref="Q158:Q163" si="16">IF(OR(LEFT(G158,3)="ATG",LEFT(G158,3)="GTG",LEFT(G158,3)="TTG"),1,"bad")</f>
        <v>1</v>
      </c>
      <c r="R158" s="26">
        <f t="shared" si="12"/>
        <v>1</v>
      </c>
      <c r="S158" s="26">
        <f t="shared" si="14"/>
        <v>2</v>
      </c>
      <c r="T158" s="26"/>
    </row>
    <row r="159" spans="1:20" x14ac:dyDescent="0.25">
      <c r="A159">
        <v>6</v>
      </c>
      <c r="B159" s="2" t="s">
        <v>6886</v>
      </c>
      <c r="C159" s="3" t="s">
        <v>25</v>
      </c>
      <c r="D159" s="4" t="s">
        <v>26</v>
      </c>
      <c r="E159" s="4" t="s">
        <v>26</v>
      </c>
      <c r="F159" s="4" t="s">
        <v>27</v>
      </c>
      <c r="G159" s="4" t="s">
        <v>28</v>
      </c>
      <c r="H159" s="4"/>
      <c r="I159" s="4" t="s">
        <v>10936</v>
      </c>
      <c r="J159" s="3"/>
      <c r="K159" s="3" t="s">
        <v>6887</v>
      </c>
      <c r="L159" s="5" t="s">
        <v>15</v>
      </c>
      <c r="M159" s="2" t="str">
        <f t="shared" si="13"/>
        <v>&gt;betaL-g0176_ACT-1%ATGATGATGACTAAATCCCTTTGCTGCGCCCTGCTGCTCAGCACCTCCTGCTCGGTATTGGCTACCCCGATGTCAGAAAAACAGCTGGCTGAGGTGGTGGAACGGACCGTTACGCCGCTGATGAAAGCGCAGGCCATTCCGGGTATGGCGGTGGCGGTGATTTATGAGGGTCAGCCGCACTACTTCACCTTCGGTAAAGCCGATGTTGCGGCGAACAAACCTGTCACTCCACAAACCTTGTTCGAACTGGGTTCTATAAGTAAAACCTTCACCGGCGTACTCGGTGGCGATGCCATTGCTCGCGGTGAAATATCGCTGGGCGATCCGGTGACAAAATACTGGCCTGAGCTGACAGGCAAGCAGTGGCAGGGGATCCGCATGCTGGATCTGGCAACCTATACCGCAGGAGGTTTGCCGTTACAGGTACCGGATGAGGTCAAGGATAACGCCTCTCTGTTGCGCTTTTATCAAAACTGGCAGCCGCAGTGGAAGCCGGGCACCACGCGTCTTTACGCCAATGCCAGCATCGGTCTTTTTGGCGCGCTGGCGGTCAAACCTTCCGGCATGAGCTATGAGCAGGCCATAACGACGCGGGTCTTTAAGCCGCTCAAGCTGGACCATACGTGGATTAACGTTCCGAAAGCGGAAGAGGCGCATTACGCCTGGGGATACCGCGACGGTAAAGCAGTACACGTTTCGCCAGGAATGCTGGACGCTGAAGCCTATGGCGTAAAAACCAACGTGCAGGATATGGCAAGCTGGGTGATGGTCAACATGAAGCCGGACTCCCTTCAGGATAATTCACTCAGGAAAGGCCTTACCCTGGCGCAGTCTCGCTACTGGCGCGTGGGGGCCATGTATCAGGGGTTAGGCTGGGAAATGCTTAACTGGCCGGTCGATGCCAAAACCGTGGTTGAAGGTAGCGACAATAAGGTTGCACTGGCACCGCTGCCTGCGAGAGAAGTGAATCCACCAGCGCCCCCGGTCAACGCATCCTGGGTCCATAAAACAGGCTCTACCGGCGGGTTTGGCAGCTACGTGGCATTTATTCCTGAAAAGCAGCTCGGTATTGTGATGCTGGCAAATAAAAGCTATCCGAACCCGGCACGCGTTGAGGCGGCATACCGTATTTTGAGCGCGCTGTAG</v>
      </c>
      <c r="O159" s="26">
        <f t="shared" si="10"/>
        <v>1146</v>
      </c>
      <c r="P159" s="26"/>
      <c r="Q159" s="26">
        <f t="shared" si="16"/>
        <v>1</v>
      </c>
      <c r="R159" s="26">
        <f t="shared" si="12"/>
        <v>1</v>
      </c>
      <c r="S159" s="26">
        <f t="shared" si="14"/>
        <v>2</v>
      </c>
      <c r="T159" s="26"/>
    </row>
    <row r="160" spans="1:20" x14ac:dyDescent="0.25">
      <c r="A160">
        <v>7</v>
      </c>
      <c r="B160" s="2" t="s">
        <v>6888</v>
      </c>
      <c r="C160" s="3" t="s">
        <v>25</v>
      </c>
      <c r="D160" s="4" t="s">
        <v>29</v>
      </c>
      <c r="E160" s="4" t="s">
        <v>29</v>
      </c>
      <c r="F160" s="4" t="s">
        <v>30</v>
      </c>
      <c r="G160" s="4" t="s">
        <v>31</v>
      </c>
      <c r="H160" s="4"/>
      <c r="I160" s="4" t="s">
        <v>10936</v>
      </c>
      <c r="J160" s="3"/>
      <c r="K160" s="3" t="s">
        <v>6889</v>
      </c>
      <c r="L160" s="5" t="s">
        <v>15</v>
      </c>
      <c r="M160" s="2" t="str">
        <f t="shared" si="13"/>
        <v>&gt;betaL-g0177_ACT-10%ATGATGAAAAAATCCGTTTGCTGCGCCCTGCTGCTCAGCACCTCCTGCTCGGTATTGGCTGCCCCGATGTCAGAAAAACAGCTGGCTGAGGTGGTGGAACGTACCGTTACGCCGCTGATGAAAGCTCAGGCCATTCCGGGTATAGCGGTGGCGGTGATTTATCAGGGTCAGCCGCACTACTTTACCTTCGGTAAAGCCGATGTTGCGGCGAATAAACCTGTCACCCCACAAACCTTATTCGAGCTGGGCTCTATAAGTAAAACCTTCACCGGCGTACTCGGCGGCGATGCCATTGCTCGGGGTGAAATATCGCTGGGCGATCCGGTGACAAAATACTGGCCTGAGCTGACAGGCAAGCAGTGGAAGGGGATCCGCATGCTGGATCTGGCAACCTATACCGCAGGAGGTTTGCCGTTACAGGTACCGGATGAGGTCACGGATAACGCCTCTCTGCTGCGCTTTTATCAAAACTGGCAGCCGCAGTGGAAGCCGGGCACCACGCGTCTTTACGCCAACGCCAGCATCGGTCTTTTTGGCGCGCTGGCGGTCAAACCTTCCGGCATGAGCTATGAGCAGGCCATAACGACGCGGGTCTTTAAGCCGCTCAAGCTGGACCATACCTGGATTAACGTTCCGAAAACGGAAGAGGCGCATTACGCCTGGGGATACCGCGACGGTAAGGCGGTACACGTTTCGCCAGGAATGCTGGACGCTGAAGCCTATGGCGTAAAAACCAACGTGAAGGATATGGCAAGCTGGGTGATGGTCAACATGAAGCCGGACTCGCTTGAGGATAGTTCACTCAGGAAAGGCTTTACCCTGGCGCAGTCTCGCTACTGGCGCGTGGGTGCCATGTATCAGGGGTTAGGCTGGGAAATGCTTAACTGGCCGGTCGATGCCAAAACCGTGGTTGAAGGTAGCGACAATAAGGTGGCGCTGGCACCGTTGCCTGCGAGAGAAGTGAATCCACCGGCGCCCCCGGTCAACGCATCCTGGGTCCATAAAACCGGCTCTACCGGCGGGTTTGGCAGCTACGTGGCGTTTATTCCCGAAAAGCAGCTCGGCATTGTGATGCTGGCGAATAAAAGCTATCCCAACCCGGCACGCGTTGAGGCGGCATACCGTATCCTCGACGCGCTGCAGTAA</v>
      </c>
      <c r="O160" s="26">
        <f t="shared" si="10"/>
        <v>1146</v>
      </c>
      <c r="P160" s="26"/>
      <c r="Q160" s="26">
        <f t="shared" si="16"/>
        <v>1</v>
      </c>
      <c r="R160" s="26">
        <f t="shared" si="12"/>
        <v>1</v>
      </c>
      <c r="S160" s="26">
        <f t="shared" si="14"/>
        <v>2</v>
      </c>
      <c r="T160" s="26"/>
    </row>
    <row r="161" spans="1:20" x14ac:dyDescent="0.25">
      <c r="A161">
        <v>8</v>
      </c>
      <c r="B161" s="2" t="s">
        <v>6890</v>
      </c>
      <c r="C161" s="3" t="s">
        <v>25</v>
      </c>
      <c r="D161" s="4" t="s">
        <v>32</v>
      </c>
      <c r="E161" s="4" t="s">
        <v>32</v>
      </c>
      <c r="F161" s="4" t="s">
        <v>33</v>
      </c>
      <c r="G161" s="4" t="s">
        <v>34</v>
      </c>
      <c r="H161" s="4"/>
      <c r="I161" s="4" t="s">
        <v>10936</v>
      </c>
      <c r="J161" s="3"/>
      <c r="K161" s="3" t="s">
        <v>6891</v>
      </c>
      <c r="L161" s="5" t="s">
        <v>15</v>
      </c>
      <c r="M161" s="2" t="str">
        <f t="shared" si="13"/>
        <v>&gt;betaL-g0178_ACT-12%ATGATGAAAAAATCCCTGTGCTGCGCCCTGCTGCTCAGCACCTCCTGCGCTGCATTAGCCGCACCTCTGTCAGAAACACAGCTGGCGAAGGTCGTGGAACGTACCGTTACGCCCCTGATGAAAGCGCAGTCTATTCCGGGTATGGCGGTCGCCGTGATCTATCAGGGCCAGCCGCACTACTTCACCTTCGGCAAGGCCGATGTCGCCGCGAACACACCCGTCACTGCACAAACGCTGTTTGAGCTGGGCTCAATCAGCAAAACCTTCACCGGCGTTCTGGGTGGCGATGCTATTGCTCGCGGTGAAATTTCGCTGGGCGATCCGGTGACCAAATACTGGCCTGAACTGACCGGCAAACAGTGGCAGGGCGTTCGCATGCTGGACCTGGCAACCTATACTGCCGGTGGCCTGCCGTTACAGGTGCCCGATGAGGTTACCGATAATGCCTCGCTGCTGCGTTTTTACCAGTCCTGGCAACCACAGTGGGCGCCAGGCACCACGCGTCTTTATGCGAATGCCAGCATCGGTCTGTTTGGGGCTCTGGCAGTGAAACCTTCTGGCATGCGCTTTGAGCAGGCGATGACGGAGCGGGTCCTGAAGCCGCTTAACCTGAACCATACGTGGATTAACGTTCCGAAGGCAGAAGAACAGCATTACGCCTGGGGTTATCGTGACGGTAAAGCGGTTCACGTTTCGCCGGGCATGCTCGATGCCGAAGCATATGGCGTGAAAACCAACGTGAAGGATATGGCGAGCTGGGTGGTGGCTAACATGGCCCCCGATGGGGTACAGGATGCCTCACTGAAGCAGGGCATGGTGCTTGCACAGTCTCGCTACTGGCGCACAGGCTCGATGTACCAGGGCCTGGGCTGGGAGATGCTCAACTGGCCGGTAGAAGCCAAAACCGTGGTGGAGGGCAGCGACAACAAGGTAGCGCTTGCACCGTTGCCCGTGGCAGAAGTGAACCCTCCGGCTCCACCGGTAAAAGCGTCATGGGTACATAAAACAGGCTCGACGGGCGGATTTGGCAGCTACGTGGCATTTATCCCTGAGAAGGAACTCGGCATCGTTATGCTGGCGAACAAGAGCTACCCGAACCCGGCACGCGTGGAAGCGGCATACCGTATTCTGAGCGCTCTGCAGTAA</v>
      </c>
      <c r="O161" s="26">
        <f t="shared" si="10"/>
        <v>1146</v>
      </c>
      <c r="P161" s="26"/>
      <c r="Q161" s="26">
        <f t="shared" si="16"/>
        <v>1</v>
      </c>
      <c r="R161" s="26">
        <f t="shared" si="12"/>
        <v>1</v>
      </c>
      <c r="S161" s="26">
        <f t="shared" si="14"/>
        <v>2</v>
      </c>
      <c r="T161" s="26"/>
    </row>
    <row r="162" spans="1:20" x14ac:dyDescent="0.25">
      <c r="A162">
        <v>10</v>
      </c>
      <c r="B162" s="2" t="s">
        <v>6892</v>
      </c>
      <c r="C162" s="3" t="s">
        <v>25</v>
      </c>
      <c r="D162" s="4" t="s">
        <v>35</v>
      </c>
      <c r="E162" s="4" t="s">
        <v>35</v>
      </c>
      <c r="F162" s="4" t="s">
        <v>36</v>
      </c>
      <c r="G162" s="4" t="s">
        <v>37</v>
      </c>
      <c r="H162" s="4"/>
      <c r="I162" s="4" t="s">
        <v>10936</v>
      </c>
      <c r="J162" s="3"/>
      <c r="K162" s="3" t="s">
        <v>6893</v>
      </c>
      <c r="L162" s="5" t="s">
        <v>15</v>
      </c>
      <c r="M162" s="2" t="str">
        <f t="shared" si="13"/>
        <v>&gt;betaL-g0179_ACT-14%ATGATGAAAAAATCTCTTTGCTGCGCCCTGCTGCTCGGCATCTCTTGCTCTGCTCTCGCCGCGCCAGTGTCAGAAAAACAGCTGGCGGAGGTGGTCGCGAATACGGTTACCCCGCTGATGAAAGCCCAGTCGATTCCAGGCATGGCGGTGGCCGTTATTTATCAGGGTAAACCGCACTATTACACGTTTGGCAAAGCAGATATCGCGGCTAATAAACCCGTTACGCCTCAGACTCTGTTCGAGCTGGGCTCTATAAGTAAAACCTTCACCGGGGTTTTAGGTGGGGATGCCATTGCTCGCGGTGAAATTTCGCTGGACGATCCGGTGACCAGATACTGGCCACAGCTA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GGTTGCTGATGCCTCACTTAAGCAGGGCATCGCGCTGGCGCAGTCGCGCTACTGGCGTATCGGGTCAATGTATCAGGGTCTGGGCTGGGAGATGCTCAACTGGCCCGTGGAGGCCAACACGGTGATCGAGGGCAGCGACAGTAAGGTGGCGCTGGCACCGCTGCCCGTGGCAGAAGTGAATCCACCGGCTCCCCCGGTCAAAGCGTCCTGGGTCCATAAAACGGGCTCTACTGGCGGGTTTGGCAGCTACTTGGCCTTTATTCCTGAAAAGCAGATCGGTATTGTGATGCTCGCGAATAAAAGCTATCCGAACCCGGCACGCGTTGAGGCGGCATACCATATCCTCGACGCGCTACAGTAA</v>
      </c>
      <c r="O162" s="26">
        <f t="shared" si="10"/>
        <v>1146</v>
      </c>
      <c r="P162" s="26"/>
      <c r="Q162" s="26">
        <f t="shared" si="16"/>
        <v>1</v>
      </c>
      <c r="R162" s="26">
        <f t="shared" si="12"/>
        <v>1</v>
      </c>
      <c r="S162" s="26">
        <f t="shared" si="14"/>
        <v>2</v>
      </c>
      <c r="T162" s="26"/>
    </row>
    <row r="163" spans="1:20" x14ac:dyDescent="0.25">
      <c r="A163" s="26">
        <v>11</v>
      </c>
      <c r="B163" s="2" t="s">
        <v>6894</v>
      </c>
      <c r="C163" s="3" t="s">
        <v>25</v>
      </c>
      <c r="D163" s="4" t="s">
        <v>38</v>
      </c>
      <c r="E163" s="4" t="s">
        <v>38</v>
      </c>
      <c r="F163" s="4" t="s">
        <v>39</v>
      </c>
      <c r="G163" s="4" t="s">
        <v>40</v>
      </c>
      <c r="H163" s="4"/>
      <c r="I163" s="4" t="s">
        <v>10936</v>
      </c>
      <c r="J163" s="3"/>
      <c r="K163" s="3" t="s">
        <v>6895</v>
      </c>
      <c r="L163" s="5" t="s">
        <v>15</v>
      </c>
      <c r="M163" s="2" t="str">
        <f t="shared" si="13"/>
        <v>&gt;betaL-g0180_ACT-15%ATGATGAAAAAATCCCTTTGCTGCGCCCTGCTGCTCGGCATT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T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TGTTGAGGCGGCATACCATATCCTCGAGGCGCTACAGTAA</v>
      </c>
      <c r="O163" s="26">
        <f t="shared" si="10"/>
        <v>1146</v>
      </c>
      <c r="P163" s="26"/>
      <c r="Q163" s="26">
        <f t="shared" si="16"/>
        <v>1</v>
      </c>
      <c r="R163" s="26">
        <f t="shared" si="12"/>
        <v>1</v>
      </c>
      <c r="S163" s="26">
        <f t="shared" si="14"/>
        <v>2</v>
      </c>
      <c r="T163" s="26"/>
    </row>
    <row r="164" spans="1:20" x14ac:dyDescent="0.25">
      <c r="A164">
        <v>12</v>
      </c>
      <c r="B164" s="2" t="s">
        <v>6896</v>
      </c>
      <c r="C164" s="3" t="s">
        <v>25</v>
      </c>
      <c r="D164" s="4" t="s">
        <v>41</v>
      </c>
      <c r="E164" s="4" t="s">
        <v>41</v>
      </c>
      <c r="F164" s="4" t="s">
        <v>42</v>
      </c>
      <c r="G164" s="4" t="s">
        <v>43</v>
      </c>
      <c r="H164" s="4"/>
      <c r="I164" s="4" t="s">
        <v>10936</v>
      </c>
      <c r="J164" s="3"/>
      <c r="K164" s="3" t="s">
        <v>6897</v>
      </c>
      <c r="L164" s="5" t="s">
        <v>15</v>
      </c>
      <c r="M164" s="2" t="str">
        <f t="shared" si="13"/>
        <v>&gt;betaL-g0181_ACT-16%ATGATGAAAAAATCC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CGGCGGGTTTGGCAGCTACGTGGCCTTTATTCCTGAAAAGCAGATCGGTATTGTGATGCTCGCGAATAAAAGCTATCCGAACCCGGCACGCGTTGAGGCGGCATACCATATCCTCGAGGCGCTA</v>
      </c>
      <c r="O164" s="26">
        <f t="shared" si="10"/>
        <v>1140</v>
      </c>
      <c r="P164" s="26" t="s">
        <v>10986</v>
      </c>
      <c r="Q164" s="26">
        <f t="shared" si="15"/>
        <v>1</v>
      </c>
      <c r="R164" s="26" t="str">
        <f t="shared" si="12"/>
        <v>bad</v>
      </c>
      <c r="S164" s="26">
        <f t="shared" si="14"/>
        <v>2</v>
      </c>
      <c r="T164" s="26"/>
    </row>
    <row r="165" spans="1:20" x14ac:dyDescent="0.25">
      <c r="A165" s="26">
        <v>31</v>
      </c>
      <c r="B165" s="2" t="s">
        <v>6898</v>
      </c>
      <c r="C165" s="3" t="s">
        <v>25</v>
      </c>
      <c r="D165" s="4" t="s">
        <v>44</v>
      </c>
      <c r="E165" s="4" t="s">
        <v>44</v>
      </c>
      <c r="F165" s="4" t="s">
        <v>45</v>
      </c>
      <c r="G165" s="4" t="s">
        <v>46</v>
      </c>
      <c r="H165" s="4"/>
      <c r="I165" s="4" t="s">
        <v>10936</v>
      </c>
      <c r="J165" s="3"/>
      <c r="K165" s="3" t="s">
        <v>6899</v>
      </c>
      <c r="L165" s="5" t="s">
        <v>15</v>
      </c>
      <c r="M165" s="2" t="str">
        <f t="shared" si="13"/>
        <v>&gt;betaL-g0182_ACT-2%ATGATGATGACTAAATCCCTTTGCTGCGCCCTGCTGCTCAGCACCTCCTGCTCGGTATTGGCTACCCCGATGTCAGAAAAACAGCTGGCTGAGGTGGTGGAACGGACCGTTACGCCGCTGATGAAAGCGCAGGCCATTCCGGGTATGGCGGTGGCGGTGATTTATGAGGGTCAGCCGCACTACTTCACCTTCGGTAAAGCCGATGTTGCGGCGAACAAACCTGTCACTCCACAAACCTTGTTCGAACTGGGTTCTATAAGTAAAACCTTCACCGGCGTACTCGGTGGCGATGCCATTGCTCGCGGTGAAATATCGCTGGGCGATCCGGTGACAAAATACTGGCCTGAGCTGACAGGCAAGCAGTGGCAGGGGATCCGCATGCTGGATCTGGCAACCTATACCGCAGGAGGTTTGCCGTTACAGGTACCGGATGAGGTCACGGATAACGCCTCTCTGTTGCGCTTTTATCAAAACTGGCAGCCGCAGTGGAAGCCGGGCACCACGCGTCTTTACGCCAATGCCAGCATCGGTCTTTTTGGCGCGCTGGCGGTCAAACCTTCCGGCATGAGCTATGAGCAGGCCATAACGACGCGGGTCTTTAAGCCGCTCAAGCTGGACCATACGTGGATTAACGTTCCGAAAGCGGAAGAGGCGCATTACGCCTGGGGATACCGCGACGGTAAAGCGGTACACGTTTCGCCAGGAATGCTGGACGCTGAAGCCTATGGCGTAAAAACCAACGTGCAGGATATGGCAAGCTGGGTGATGGTCAACATGAAGCCGGACTCCCTTCAGGATAATTCACTCAGGAAAGGCCTTACCCTGGCGCAGTCTCGCTACTGGCGCGTGGGGGCCATGTATCAGGGGTTAGGCTGGGAAATGCTTAACTGGCCGGTCGATGCCAAAACCGTGGTTGAAGGTAGCGACAATAAGGTGGCACTGGCACCGCTGCCTGCGAGAGAAGTGAATCCACCGGCGCCCCCGGTCAACGCATCCTGGGTCCATAAAACAGGCTCTACCGGCGGGTTTGGCAGCTACGTGGCATTTATTCCTGAAAAGCAGCTCGGTATTGTGATGCTGGCAAATAAAAGCTATCCGAACCCGGCACGCGTTGAGGCGGCATACCGTATTTTGAGCGCGCTGTAG</v>
      </c>
      <c r="O165" s="26">
        <f t="shared" si="10"/>
        <v>1146</v>
      </c>
      <c r="P165" s="26"/>
      <c r="Q165" s="26">
        <f t="shared" ref="Q165:Q228" si="17">IF(OR(LEFT(G165,3)="ATG",LEFT(G165,3)="GTG",LEFT(G165,3)="TTG"),1,"bad")</f>
        <v>1</v>
      </c>
      <c r="R165" s="26">
        <f t="shared" si="12"/>
        <v>1</v>
      </c>
      <c r="S165" s="26">
        <f t="shared" si="14"/>
        <v>2</v>
      </c>
      <c r="T165" s="26"/>
    </row>
    <row r="166" spans="1:20" x14ac:dyDescent="0.25">
      <c r="A166">
        <v>32</v>
      </c>
      <c r="B166" s="2" t="s">
        <v>6900</v>
      </c>
      <c r="C166" s="3" t="s">
        <v>25</v>
      </c>
      <c r="D166" s="4" t="s">
        <v>47</v>
      </c>
      <c r="E166" s="4" t="s">
        <v>47</v>
      </c>
      <c r="F166" s="4" t="s">
        <v>48</v>
      </c>
      <c r="G166" s="4" t="s">
        <v>49</v>
      </c>
      <c r="H166" s="4"/>
      <c r="I166" s="4" t="s">
        <v>10936</v>
      </c>
      <c r="J166" s="3"/>
      <c r="K166" s="3" t="s">
        <v>6901</v>
      </c>
      <c r="L166" s="5" t="s">
        <v>15</v>
      </c>
      <c r="M166" s="2" t="str">
        <f t="shared" si="13"/>
        <v>&gt;betaL-g0183_ACT-3%ATGATGATGACTAAATCCCTTTGCTGCGCCCTGCTGCTCAGCACCTCCTGCTCGGTATTGGCTACCCCGATGTCAGAAAAACAGCTGGCTGAGGTGGTGGAGCGGACCGTTACGCCGCTGATGAAAGCGCAGGCCATTCCGGGTATGGCGGTGGCGGTGATTTATGAGGGTCAGCCGCACTACTTCACCTTCGGTAAAGCCGATGTTGCGGCGAACAAACCTGTCACTCCACAAACCTTGTTCGAACTGGGTTCTATAAGTAAAACCTTCACCGGCGTACTCGGTGGCGATGCCATTGCTCGGGGTGAAATATCGCTGGGCGATCCGGTGACAAAATACTGGCCTGAGCTGACAGGCAAGCAGTGGCAGGGGATCCGCATGCTGGATCTGGCAACCTATACCGCAGGAGGTTTGCCGTTACAGGTACCGGATGAGGTCACGGATAACGCCTCTCTGTTGCGCTTTTATCAAAACTGGCAGCCGCAGTGGAAGCCGGGCACCACGCGTCTTTACGCCAATGCCAGCATCGGTCTTTTTGGCGCGCTGGCGGTCAAACCTTCCGGCATGAGCTATGAGCAGGCCATAACGACGCGGGTCTTTAAGCCGCTCAAGCTGGACCATACGTGGATTAACGTTCCGAAAGCGGAAGAGGCGCATTACGCCTGGGGATACCGCGACGGTAAAGCGATACACGTTTCGCCAGGAATGCTGGACGCTGAAGCCTATGGCGTAAAAACCAACGTGCAGGATATGGCAAGCTGGGTGATGGTCAACATGAAGCCGGACTCCCTTCAGGATAATTCACTCAGGAAAGGCCTTACCCTGGCGCAGTCTCGCTACTGGCGCGTGGGGGCCATGTATCAGGGGTTAGGCTGGGAAATGCTTAACTGGCCGGTCGATGCCAAAACCGTGGTTGAAGGTAGCGACAATAAGGTTGCACTGGCACCGCTGCCTGCGAGAGAAGTGAATCCACCAGCGCCCCCGGTCAATGCATCCTGGGTCCATAAAACAGGCTCTACCGGCGGGTTTGGCAGCTACGTGGCATTTATTCCTGAAAAGCAGCTCGGTATTGTGATGCTGGCAAATAAAAGCTATCCGAACCCGGCACGCGTTGAGGCGGCATACCGTATTTTGAGCGCGCTGTAG</v>
      </c>
      <c r="O166" s="26">
        <f t="shared" si="10"/>
        <v>1146</v>
      </c>
      <c r="P166" s="26"/>
      <c r="Q166" s="26">
        <f t="shared" si="17"/>
        <v>1</v>
      </c>
      <c r="R166" s="26">
        <f t="shared" si="12"/>
        <v>1</v>
      </c>
      <c r="S166" s="26">
        <f t="shared" si="14"/>
        <v>2</v>
      </c>
      <c r="T166" s="26"/>
    </row>
    <row r="167" spans="1:20" x14ac:dyDescent="0.25">
      <c r="A167">
        <v>33</v>
      </c>
      <c r="B167" s="2" t="s">
        <v>6902</v>
      </c>
      <c r="C167" s="3" t="s">
        <v>25</v>
      </c>
      <c r="D167" s="4" t="s">
        <v>50</v>
      </c>
      <c r="E167" s="4" t="s">
        <v>50</v>
      </c>
      <c r="F167" s="4" t="s">
        <v>51</v>
      </c>
      <c r="G167" s="4" t="s">
        <v>52</v>
      </c>
      <c r="H167" s="4"/>
      <c r="I167" s="4" t="s">
        <v>10936</v>
      </c>
      <c r="J167" s="3"/>
      <c r="K167" s="3" t="s">
        <v>6903</v>
      </c>
      <c r="L167" s="5" t="s">
        <v>15</v>
      </c>
      <c r="M167" s="2" t="str">
        <f t="shared" si="13"/>
        <v>&gt;betaL-g0184_ACT-4%ATGATGACTAAATCCCTTTGCTGCGCCCTGCTGCTCAGCACCTCCTGCTCGGTATTGGCTGCACCGATGTCAGAAAAACAGCTGGCTGAGGTGGTGGAACGGACCGTTACGCCGCTGATGAAAGCGCAGGCCATTCCGGGTATGGCGGTGGCGGTGATTTATCAGGGCCAGCCGCACTACTTTACCTTCGGTAAAGCCGATGTTGCGGCGAACAAACCTGTCACCCCACAAACCTTGTTCGAACTGGGTTCTATAAGTAAAACCTTTACCGGCGTACTGGGTGGCGATGCCATTGCTCGGGGTGAAATATCGCTGGGCGATCCGGTGACAAAATACTGGCCTGAGCTGACGGGCAAGCAGTGGCAGGGGATCCGCATGCTGGATCTGGCAACCTATACCGCAGGCGGTCTGCCGTTACAGGTACCGGATGAGGTCGCGGATAACGCCTCTCTGCTGCGCTTTTATCAAAACTGGCAGCCGCAGTGGAAGCCGGGTACCACGCGTCTTTACGCCAATACCAGCATCGGCCTTTTTGGCGCGCTGGCGGTCAAACCTTCCGGCATGAGCTATGAACAGGCCATAACGACGCGGGTCTTTAAGCCGCTCAAGCTGGACCATACGTGGATTAACGTTCCGAAAGCGGAAGAGGCGCATTACGCCTGGGGATACCGCGACGGTAAAGCGGTACACGTTTCGCCAGGCATGCTGGACGCTGAAGCCTATGGCGTAAAAACCAACGTGCAGGATATGGCAAGCTGGGTGATGGTCAACATGAAGCCGGACTCCCTTCAGGATAATTCACTCAGGCAAGGCATTGCCCTGGCGCAGTCTCGCTACTGGCGCGTAGGGGCCATGTATCAGGGGTTAGGCTGGGAAATGCTTAACTGGCCGGTCGATGCCAAAACCGTGGTTGAAGGTAGCGACAATAAGGTGGCACTGGCACCGCTGCCCGCAAGAGAAGTGAATCCTCCGGCGCCTCCGGTCAACGCGTCCTGGGTCCATAAAACAGGCTCTACCGGCGGGTTTGGCAGCTACGTGGCCTTTATTCCTGAAAAGCAGCTCGGCATTGTGATGCTGGCGAATAAAAGCTATCCCAACCCAGCACGCGTTGAGGCGGCTTACCGTATTTTGAGCGCGCTGTAG</v>
      </c>
      <c r="O167" s="26">
        <f t="shared" si="10"/>
        <v>1143</v>
      </c>
      <c r="P167" s="26"/>
      <c r="Q167" s="26">
        <f t="shared" si="17"/>
        <v>1</v>
      </c>
      <c r="R167" s="26">
        <f t="shared" si="12"/>
        <v>1</v>
      </c>
      <c r="S167" s="26">
        <f t="shared" si="14"/>
        <v>2</v>
      </c>
      <c r="T167" s="26"/>
    </row>
    <row r="168" spans="1:20" x14ac:dyDescent="0.25">
      <c r="A168">
        <v>34</v>
      </c>
      <c r="B168" s="2" t="s">
        <v>6904</v>
      </c>
      <c r="C168" s="3" t="s">
        <v>25</v>
      </c>
      <c r="D168" s="4" t="s">
        <v>53</v>
      </c>
      <c r="E168" s="4" t="s">
        <v>53</v>
      </c>
      <c r="F168" s="4" t="s">
        <v>54</v>
      </c>
      <c r="G168" s="4" t="s">
        <v>55</v>
      </c>
      <c r="H168" s="4"/>
      <c r="I168" s="4" t="s">
        <v>10936</v>
      </c>
      <c r="J168" s="3"/>
      <c r="K168" s="3" t="s">
        <v>6905</v>
      </c>
      <c r="L168" s="5" t="s">
        <v>15</v>
      </c>
      <c r="M168" s="2" t="str">
        <f t="shared" si="13"/>
        <v>&gt;betaL-g0185_ACT-5%ATGATGAAAAAATCTCTTTGCTGCGCCCTGCTGCTCGGCATCTCTTGCTCTGCTCTCGCCGCGCCAGTGTCAGAAAAACAGCTGGCGGAGGTGGTCGCGAATACGGTTACCCCGCTGATGAAAGCCCAGTCGATTCCAGGCATGGCGGTGGCCGTTATTTATCAGGGTAAACCGCACTATTACACGTTTGGCAAAGCCGATATCGCGGCCAGCAAACCCGTTACGCCTCAGACTCTGTTCGAGCTGGGTTCTATAAGTAAAACCTTCACCGGGGTTTTAGGT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CCCTTTGAGCAGGCCATGACGACGCGGGTCCTTAAGCCGCTCAAGCTGGACCATACCTGGATTAACGTTCCGAAAGCGGAAGAGGCGCATTACGCCTGGGGATATCGTGACGGTAAAGCGGTGCGCGTTTCGCCGGGAATGCTGGATGCACAAGCCTATGGCATGAAAACCAACGTGCAGGATATGGCGAACTGGGTCATGGCAAATATGGCGCCGGAGAAC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CTATCCTCGACGCGCTACAGTAA</v>
      </c>
      <c r="O168" s="26">
        <f t="shared" si="10"/>
        <v>1146</v>
      </c>
      <c r="P168" s="26"/>
      <c r="Q168" s="26">
        <f t="shared" si="17"/>
        <v>1</v>
      </c>
      <c r="R168" s="26">
        <f t="shared" si="12"/>
        <v>1</v>
      </c>
      <c r="S168" s="26">
        <f t="shared" si="14"/>
        <v>2</v>
      </c>
      <c r="T168" s="26"/>
    </row>
    <row r="169" spans="1:20" x14ac:dyDescent="0.25">
      <c r="A169">
        <v>35</v>
      </c>
      <c r="B169" s="2" t="s">
        <v>6906</v>
      </c>
      <c r="C169" s="3" t="s">
        <v>25</v>
      </c>
      <c r="D169" s="4" t="s">
        <v>56</v>
      </c>
      <c r="E169" s="4" t="s">
        <v>56</v>
      </c>
      <c r="F169" s="4" t="s">
        <v>57</v>
      </c>
      <c r="G169" s="4" t="s">
        <v>58</v>
      </c>
      <c r="H169" s="4"/>
      <c r="I169" s="4" t="s">
        <v>10936</v>
      </c>
      <c r="J169" s="3"/>
      <c r="K169" s="3" t="s">
        <v>6907</v>
      </c>
      <c r="L169" s="5" t="s">
        <v>15</v>
      </c>
      <c r="M169" s="2" t="str">
        <f t="shared" si="13"/>
        <v>&gt;betaL-g0186_ACT-6%ATGATGACTAAATCCCTTTGCTGCGCCCTGCTGCTCAGCACCTCCTGCTCGGTATTGGCTGCCCCGATGTCAGAAAAACAGCTGGCTGAGGTGGTGGAACGTACCGTTACGCCGCTGATGAAAGCTCAGGCCATTCCGGGTATGGCGGTGGCGGTGATTTATCAGGGTCAGCCGCACTACTTTACCTTCGGTAAAGCCGATGTCGCGGCGAATAAACCCGTCACCCCACAAACCTTATTCGAGCTGGGCTCTATAAGTAAAACCTTCACCGGCGTACTCGGCGGCGATGCCATTGCTCGCGGTGAAATATCGCTGGGCGATCCGGTGACAAAATACTGGCCTGAGCTGACAGGCAAGCAGTGGCAGGGGATCCGCATGCTGGATCTGGCAACCTATACCGCAGGTGGTTTGCCGTTACAGGTACCGGATGAGGTCACGGATAACGCCTCACTGCTGCGCTTTTATCAAAACTGGCAGCCGCAGTGGAAGCCGGGCACCACGCGTCTTTACGCCAACGCCAGCATCGGTCTTTTTGGCGCGCTGGCGGTCAAACCTTCCGGCATGAGCTATGAGCAGGCCATAACGACGCGGGTCTTTAAGCCGCTCAAGCTGGACCATACCTGGATTAACGTTCCGAAAGCGGAAGAGGCGCATTACGCCTGGGGATACCGCGACGGTAAGGCGGTACACGTTTCGCCAGGAATGCTGGACGCTGAAGCCTATGGCGTAAAAACCAACGTGAAGGATATGGCAAACTGGGTGATGGTCAACATGAAGCCGGACTCGCTTCAGGATAGTTCACTCAAGGAAGGCATTACCCTGGCGCAGTCTCGCTACTGGCGCGTGGGTGCCATGTATCAGGGATTAGGCTGGGAAATGCTTAACTGGCCGGTCGATGCCAAAACCGTGGTTGAAGGTAGCGACAATAAGGTGGCGCTGGCACCGCTGCCTGCGAGAGAAGTGAATCCACCGGCGCCCCCGGTCAATGCGTCATGGGTCCATAAAACAGGCTCTACCGGCGGGTTTGGCAGCTACGTGGCATTTATTCCTGAAAAGCAGCTCGGCATTGTGATGCTGGCGAATAAAAGCTATCCGAACCCGGCACGCGTTGAGGCGGCATACCGTATCCTCGACGCGCTGCAGTAA</v>
      </c>
      <c r="O169" s="26">
        <f t="shared" si="10"/>
        <v>1146</v>
      </c>
      <c r="P169" s="26"/>
      <c r="Q169" s="26">
        <f t="shared" si="17"/>
        <v>1</v>
      </c>
      <c r="R169" s="26">
        <f t="shared" si="12"/>
        <v>1</v>
      </c>
      <c r="S169" s="26">
        <f t="shared" si="14"/>
        <v>2</v>
      </c>
      <c r="T169" s="26"/>
    </row>
    <row r="170" spans="1:20" x14ac:dyDescent="0.25">
      <c r="A170">
        <v>36</v>
      </c>
      <c r="B170" s="2" t="s">
        <v>6908</v>
      </c>
      <c r="C170" s="3" t="s">
        <v>25</v>
      </c>
      <c r="D170" s="4" t="s">
        <v>59</v>
      </c>
      <c r="E170" s="4" t="s">
        <v>60</v>
      </c>
      <c r="F170" s="4" t="s">
        <v>61</v>
      </c>
      <c r="G170" s="4" t="s">
        <v>62</v>
      </c>
      <c r="H170" s="4"/>
      <c r="I170" s="4" t="s">
        <v>10936</v>
      </c>
      <c r="J170" s="3"/>
      <c r="K170" s="3" t="s">
        <v>10641</v>
      </c>
      <c r="L170" s="5" t="s">
        <v>15</v>
      </c>
      <c r="M170" s="2" t="str">
        <f t="shared" si="13"/>
        <v>&gt;betaL-g0187_ACT-7%ATGATGAGAAAATCCCTTTGCTGCGCCCTGCTGCTCGGCATCTCTTGCTCTGCTCTCGCCACGCCAGTGTCAGAAAAACAGCTGGCGGAGGTGGTA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A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CAGAAGTGAATCCACCGGCTCCCCCGGTCAAAGCGTCCTGGGTCCATAAAACGGGCTCTACTGGCGGGTTTGGCAGCTACGTGGCCTTTATTCCTGAAAAGCAGATCGGTATTGTGATGCTCGCGAATACAAGCTATCCGAACCCGGCACGCGTTGAGGCGGCATACCATATCCTCGAGGCGCTACAGTAA</v>
      </c>
      <c r="O170" s="26">
        <f t="shared" si="10"/>
        <v>1146</v>
      </c>
      <c r="P170" s="26"/>
      <c r="Q170" s="26">
        <f t="shared" si="17"/>
        <v>1</v>
      </c>
      <c r="R170" s="26">
        <f t="shared" si="12"/>
        <v>1</v>
      </c>
      <c r="S170" s="26">
        <f t="shared" si="14"/>
        <v>2</v>
      </c>
      <c r="T170" s="26"/>
    </row>
    <row r="171" spans="1:20" x14ac:dyDescent="0.25">
      <c r="A171">
        <v>37</v>
      </c>
      <c r="B171" s="2" t="s">
        <v>6909</v>
      </c>
      <c r="C171" s="3" t="s">
        <v>25</v>
      </c>
      <c r="D171" s="4" t="s">
        <v>63</v>
      </c>
      <c r="E171" s="4" t="s">
        <v>63</v>
      </c>
      <c r="F171" s="4" t="s">
        <v>64</v>
      </c>
      <c r="G171" s="4" t="s">
        <v>65</v>
      </c>
      <c r="H171" s="4"/>
      <c r="I171" s="4" t="s">
        <v>10936</v>
      </c>
      <c r="J171" s="3"/>
      <c r="K171" s="3" t="s">
        <v>6910</v>
      </c>
      <c r="L171" s="5" t="s">
        <v>15</v>
      </c>
      <c r="M171" s="2" t="str">
        <f t="shared" si="13"/>
        <v>&gt;betaL-g0188_ACT-9%ATGAAGACAAAATCCCTTTGCTGTGCCCTGCTGCTCAGCACCTCCTGCTCTGTTCTCGCCGCGCCGATGTCAGAGAAACAGCTGTCTGACGTGGTGGAACGTACCGTTACCCCCCTGATGAAAGCGCAAGCCATTCCGGGCATGGCGGTGGCGGTGATTTATCAGGGTCAGCCGCACTACTTTACCTTCGGAAAGGCCGATGTTACGGCGAACAAACCTGTCACCCCGCAAACCCTGTTTGAGCTGGGCTCTATAAGTAAAACCTTCACCGGCGTATTAGGTGGCGATGCGATTGCGCGCGGAGAAATATCGCTGGGCGACCCCGTGACAAAGTACTGGCCCGAGCTAACAGGCAAGCAGTGGCAGGGTATTCGCATGTTGGATCTGGCGACCTACACCGCGGGTGGCCTGCCGCTACAGGTGCCGGATGAGGTCACGGATAACACCTCCCTGCTGCGTTTCTATCAACACTGGCAACCGCAGTGGAAACCAGGCACAACGCGTCTTTATGCGAACGCCAGCATCGGGCTTTTTGGCGCCCTCGCGGTTAAACCCTCCGGTATGAACTTTGAACAGGCCATGACGAAGCGGGTCTTCAAGCCACTCAAACTGGACCATACATGGATTAACGTTCCGAAAGAAGAAGAGGCGCATTACGCCTGGGGATACCGTGATGGTAAAGCAATCCACGTTTCACCGGGAATGCTGGATGCCGAAGCGTATGGTGTCAAAACCAACATCCAGGATATGGCGAGCTGGCTGAAGGCCAACATGAACCCTGACGCCCTTTCGGATTCAACGTTGAAACAGGGTATTGCCCTGGCACAGTCTCGCTACTGGCGCGTGGGTGCCATGTATCAGGGTCTGGGCTGGGAGATGCTCAACTGGCCGGTAGAAGCCAAAACCGTCGTGGAGGGCAGCGATAACAAGGTGGCTCTTGCACCGTTACTGGTGGCAGAAGTGAACCCTCCAGCTCCGCCAGTAAAAGCATCATGGGTACATAAAACAGGCTCGACGGGTGGATTCGGCAGCTATGTCGCATTTATTCCTGAAAAGGAACTCGGCATTGTTATGCTGGCGAACAAGAGCTACCCGAACCCGGCGCGCGTGGAAGCGGCATACCGTATTTTGAGCGCTCTGTAG</v>
      </c>
      <c r="O171" s="26">
        <f t="shared" si="10"/>
        <v>1143</v>
      </c>
      <c r="P171" s="26"/>
      <c r="Q171" s="26">
        <f t="shared" si="17"/>
        <v>1</v>
      </c>
      <c r="R171" s="26">
        <f t="shared" si="12"/>
        <v>1</v>
      </c>
      <c r="S171" s="26">
        <f t="shared" si="14"/>
        <v>2</v>
      </c>
      <c r="T171" s="26"/>
    </row>
    <row r="172" spans="1:20" x14ac:dyDescent="0.25">
      <c r="A172">
        <v>47</v>
      </c>
      <c r="B172" s="2" t="s">
        <v>6923</v>
      </c>
      <c r="C172" s="3" t="s">
        <v>87</v>
      </c>
      <c r="D172" s="4" t="s">
        <v>88</v>
      </c>
      <c r="E172" s="4" t="s">
        <v>88</v>
      </c>
      <c r="F172" s="4" t="s">
        <v>89</v>
      </c>
      <c r="G172" s="4" t="s">
        <v>90</v>
      </c>
      <c r="H172" s="4"/>
      <c r="I172" s="4" t="s">
        <v>10936</v>
      </c>
      <c r="J172" s="3"/>
      <c r="K172" s="3" t="s">
        <v>6924</v>
      </c>
      <c r="L172" s="5" t="s">
        <v>15</v>
      </c>
      <c r="M172" s="2" t="str">
        <f t="shared" si="13"/>
        <v>&gt;betaL-g0189_ADC-1%ATGCGATTTAAAAAAATTTCTTGTCTACTTTTATCC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GTATTGGAAAGAACTAAAAAATACACCGATTGACCAAGTTAACTTACTTCAACTCGCGACGTATACAAGTGGTAACCTTGCCTTGCAATTTCCAGATGAAGTAAAAACAGATCAGCAAGTTTTAACATTTTTTAAAGACTGGAAACCTAAAAACTCAATCGGTGAATATCGACAATATTCAAACCCAAGCATTGGTTTATTTGGAAAAGTTGTAGCTTTGTCTATGAATAAACCTTTCGACCAAGTCTTAGAAAAAACAATTTTTCCGGCCCTTGGCTTAAAACATAGCTATGTAAATGTACCTAAGACCCAGATGCAAAACTATGCTTTTGGCTATAACCAAGAAAATCAGCCGATTCGAGTTAACCCCGGCCCACTCGGTGCCCCAGCATATGGCGTCAAATCGACACTACCCGACATGTTGAGTTTTATTCATGCCAACCTAAATCCACAAAAATATCCAGCAGATATTCAACGGGCAATTAATGAAACACATCAGGGTCGCTATCAAGTAAATACCATGTATCAGGCACTCGGTTGGGAAGAGTTTTCTTATCCGGCAACGTTACAAACTTTATTAGACAGTAATTCAGAACAGATTGTGATGAAACCTAATAAAGTGACTGCTATTTCAAAGGAACCTTCAGTTAAGATGTACCATAAAACTGGCTCAACTAACCGTTTCGGAACATATGTGGTGTTTATTCCTAAAGAAAATATTGGTTTAGTCATGTTAACCAATAAACGTATTCCAAATGAAGAGCGCATTAAGGCAGCTTATGCTGTGCTGAATGCAATAAAGAAATAA</v>
      </c>
      <c r="O172" s="26">
        <f t="shared" si="10"/>
        <v>1152</v>
      </c>
      <c r="P172" s="26"/>
      <c r="Q172" s="26">
        <f t="shared" si="17"/>
        <v>1</v>
      </c>
      <c r="R172" s="26">
        <f t="shared" si="12"/>
        <v>1</v>
      </c>
      <c r="S172" s="26">
        <f t="shared" si="14"/>
        <v>2</v>
      </c>
      <c r="T172" s="26"/>
    </row>
    <row r="173" spans="1:20" x14ac:dyDescent="0.25">
      <c r="A173">
        <v>48</v>
      </c>
      <c r="B173" s="2" t="s">
        <v>6925</v>
      </c>
      <c r="C173" s="3" t="s">
        <v>87</v>
      </c>
      <c r="D173" s="4" t="s">
        <v>91</v>
      </c>
      <c r="E173" s="4" t="s">
        <v>91</v>
      </c>
      <c r="F173" s="4" t="s">
        <v>92</v>
      </c>
      <c r="G173" s="4" t="s">
        <v>93</v>
      </c>
      <c r="H173" s="4"/>
      <c r="I173" s="4" t="s">
        <v>10936</v>
      </c>
      <c r="J173" s="3"/>
      <c r="K173" s="3" t="s">
        <v>6926</v>
      </c>
      <c r="L173" s="5" t="s">
        <v>15</v>
      </c>
      <c r="M173" s="2" t="str">
        <f t="shared" si="13"/>
        <v>&gt;betaL-g0190_ADC-2%ATGCGATTTAAAAAAATTTCTTGTCTACTTTTATCT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GTATTGGAAAGAACTAAAAAATACACCGATTGACCAAGTTAACTTACTTCAACTCGCGACGTATACAAGTGGTAACCTTGCCTTGCAGTTTCCAGATGAAGTACAAACAGACCAACAAGTTTTAACTTTTTTCAAAGACTGGAAACCTAAAAACCCAATCGGTGAATACAGACAATATTCAAATCCAAGTATTGGCCTATTTGGAAAGGTTGTAGCTTTGTCTATGAATAAACCTTTCGACCAAGTCTTAGAAAAAACAATTTTTCCGGCCCTTGGCTTAAAACATAGCTATGTAAATGTACCTAAGACCCAAATGCAAAACTATGCTTTTGGCTATAACCAAGAAAATCAGCCGATTCGAGTTAACCCCGGCCCACTCGATGCCCCAGCATACGGCGTCAAATCCACCTTACCGGATATGTTGAGTTTTATTAATGCCAACCTTAACCCACAAAAATATCCGACAGATATTCAACGGGCAATTAATGAAACACATCAAGGTCGCTATCAAGTAAATACCATGTATCAAGCGCTTGGTTGGGAAGAGTTTTCTTATCCGGCAACGTTACAAACTTTATTAGACAGTAATTCAGAACAGATTGTGATGAAGCCTAATAAAGTGACTGCTATTTCAAAAGAGCCTTCAGTTAAGATGTACCATAAAACTGGCTCAACTAACGGTTTCGGAACATATGTAGTGTTTATTCCTAAAGAAAATATTGGTTTAGTCATGTTAACCAATAAACGTATTCCAAATGAAGAGCGCATTAAGGCAGCTTATGCTGTGCTGAATGCAATAAAGAAATAA</v>
      </c>
      <c r="O173" s="26">
        <f t="shared" si="10"/>
        <v>1152</v>
      </c>
      <c r="P173" s="26"/>
      <c r="Q173" s="26">
        <f t="shared" si="17"/>
        <v>1</v>
      </c>
      <c r="R173" s="26">
        <f t="shared" si="12"/>
        <v>1</v>
      </c>
      <c r="S173" s="26">
        <f t="shared" si="14"/>
        <v>2</v>
      </c>
      <c r="T173" s="26"/>
    </row>
    <row r="174" spans="1:20" x14ac:dyDescent="0.25">
      <c r="A174">
        <v>49</v>
      </c>
      <c r="B174" s="2" t="s">
        <v>6927</v>
      </c>
      <c r="C174" s="3" t="s">
        <v>87</v>
      </c>
      <c r="D174" s="4" t="s">
        <v>94</v>
      </c>
      <c r="E174" s="4" t="s">
        <v>94</v>
      </c>
      <c r="F174" s="4" t="s">
        <v>95</v>
      </c>
      <c r="G174" s="4" t="s">
        <v>96</v>
      </c>
      <c r="H174" s="4"/>
      <c r="I174" s="4" t="s">
        <v>10936</v>
      </c>
      <c r="J174" s="3"/>
      <c r="K174" s="3" t="s">
        <v>6928</v>
      </c>
      <c r="L174" s="5" t="s">
        <v>15</v>
      </c>
      <c r="M174" s="2" t="str">
        <f t="shared" si="13"/>
        <v>&gt;betaL-g0191_ADC-3%ATGCGATTTAAAAAAATTTCTTGTCTACTTTTATCCCCGCTTTTTTTTTTTAGTACCTCAATTTATGCGGGCAATACACCAAAAGACCAAGAAATTAAAAAACTGGTAGATCAAAACTTTAAACCGTTATTAGAAAAATATGATGTGCCGGGTATGGCTGTGGGTGTTATTCAAAATAATAAAAAGTATGAAATGTATTATGGTCTTCAATCTGTTCAAGATAAAAAAGCCGTAAATAGCAGTACCATTTTTGAGCTAGGTTCTGTCAGTAAATTATTTACTGCGACAGCAGGTGGATATGCAAAAAATAAAGGAAAAATCTCTTTTGACGATACGCCTGGTAAATATTGGAAAGAACTAAAAAATACACCGATTGACCAAGTTAACTTACTTCAACTCGCGACGTATACAAGTGGTAACCTTGCCTTGCAGTTCCCAGATGAAGTACAAACAGACCAACAAGTTTTAACTTTTTTCAAAGACTGGAAACCTAAAAACCCAATCGGTGAATACAGACAATATTCAAATCCAAGTATTGGCCTATTTGGAAAGGTTGTAGCTTTGTCTATGAATAAACCCTTCGACCAAGTCTTAGAAAAAACAATTTTTCCGGCCCTTGGCTTAAAACATAGCTATGTAAATGTACCTAAGACCCAAATGCAAAACTATGCTTTTGGCTATAACCAAGAAAATCAGCCGATTCGAGTTAACCCTGGCCCACTCGATGCCCCAGCATACGGCGTCAAATCCACCTTACCGGATATGTTGAGTTTTATTTATGCCAACCTTAACCCACAGAAATATCCGGCTGATATTCAAAGGGCAATTAATGAAACACATCAAGGTCGCTATCAAGTAAATACCATGTATCAAGCGCTTGGTTGGGAAGAGTTTTCTTATCCGGCAACGTTACAAACTTTATTAGACAGTAATTCAGAACAGATTGTGATGAAACCTAATAAAGTGACTGCTATTTCAAAAGAGCCTTCAGTTAAGATGTACCATAAAACTGGCTCAACCAACGGTTTCGGAACATATGTGGTGTTTATTCCTAAAGAAAATATTGGTTTAGTCATGTTAACCAATAAACGTATTCCAAATGAAGAGCGCATTAAGGCAGCTTATGCTGTGCTGAGTGCAATAAAGAAATAA</v>
      </c>
      <c r="O174" s="26">
        <f t="shared" si="10"/>
        <v>1152</v>
      </c>
      <c r="P174" s="26"/>
      <c r="Q174" s="26">
        <f t="shared" si="17"/>
        <v>1</v>
      </c>
      <c r="R174" s="26">
        <f t="shared" si="12"/>
        <v>1</v>
      </c>
      <c r="S174" s="26">
        <f t="shared" si="14"/>
        <v>2</v>
      </c>
      <c r="T174" s="26"/>
    </row>
    <row r="175" spans="1:20" x14ac:dyDescent="0.25">
      <c r="A175">
        <v>50</v>
      </c>
      <c r="B175" s="2" t="s">
        <v>6929</v>
      </c>
      <c r="C175" s="3" t="s">
        <v>87</v>
      </c>
      <c r="D175" s="4" t="s">
        <v>97</v>
      </c>
      <c r="E175" s="4" t="s">
        <v>97</v>
      </c>
      <c r="F175" s="4" t="s">
        <v>98</v>
      </c>
      <c r="G175" s="4" t="s">
        <v>99</v>
      </c>
      <c r="H175" s="4"/>
      <c r="I175" s="4" t="s">
        <v>10936</v>
      </c>
      <c r="J175" s="3"/>
      <c r="K175" s="3" t="s">
        <v>6930</v>
      </c>
      <c r="L175" s="5" t="s">
        <v>15</v>
      </c>
      <c r="M175" s="2" t="str">
        <f t="shared" si="13"/>
        <v>&gt;betaL-g0192_ADC-4%ATGCGATTTAAAAAAATTTCTTGTCTACTTTTATCCCCGCTTTTTATTTTTAGTACCTCAATTTATGCGGGCAATACACCAAAAGACCAAGAAATTAAAAAACTGGTAGATCAAAACTTTAAACCGTTATTAGAAAAATATGATGTGCCGGGTATGGCTGTGGGTGTTATTCAAAATAATAAAAAGTATGAAATGTATTATGGTCTTCAATCTGTTCAAGATAAAAAAGCCGTAAATAGCAGTACCATTTTTGAGCTAGGTTCTGTCAGTAAATTATTTACTGCGACAGCAGGTGGATATGCAAAAAATAAAGGAAAAATCTCTTTTGACGATACGCCTGGTAAATATTGGAAAGAACTAAAAAATACACCGATTGACCAAGTTAACTTACTTCAACTCGCGACGTATACAAGTGGTAACCTTGCCTTGCAGTTCCCAGATGAAGTACAAACAGACCAACAAGTTTTAACTTTTTTCAAAGACTGGAAACCTAAAAACCCAATCGGTGAATACAGACAATATTCAAATCCAAGTATTGGCCTATTTGGAAAGGTTGTAGCTTTGTCTATGAATAAACCTTTCGACCAAGTCTTAGAAAAAACAATTTTTCCGGCCCTTGGCTTAAAACATAGCTATGTAAATGTACCTAAGACCCAAATGCAAAACTATGCTTTTGGCTATAACCAAGAAAATCAGCCGATTCGAGTTAACCCTGGCCCACTCGATGCCCCAGCATACGGCGTCAAATCCACCCTTCCGGATATGTTGAGTTTTATTTATGCCAACCTTAACCCACAGAAATATCCGGCTGATATTCAAAGGGCAATTAATGAAACACATCAAGGTCGCTATCAAGTAAATACCATGTATCAGGCACTCGGTTGGGAAGAGTTTTCTTATCCGGCAACGTTACAAACTTTATTAGACAGTAATTCAGAACAGATTGTGATGAAACCTAATAAAGTGACTGCTATTTCAAAGGAACCTTCAGTTAAGATGTACCATAAAACTGGCTCAACTAACCGTTTCGGAACATATGTGGTGTTTATTCCTAAAGAAAATATTGGTTTAGTCATGTTAACCAATAAACGTATTCCAAATGAAGAGCGCATTAAGGCAGCTTATGCTGTGCTGAATGCAATAAAGAAATAA</v>
      </c>
      <c r="O175" s="26">
        <f t="shared" si="10"/>
        <v>1152</v>
      </c>
      <c r="P175" s="26"/>
      <c r="Q175" s="26">
        <f t="shared" si="17"/>
        <v>1</v>
      </c>
      <c r="R175" s="26">
        <f t="shared" si="12"/>
        <v>1</v>
      </c>
      <c r="S175" s="26">
        <f t="shared" si="14"/>
        <v>2</v>
      </c>
      <c r="T175" s="26"/>
    </row>
    <row r="176" spans="1:20" x14ac:dyDescent="0.25">
      <c r="A176">
        <v>51</v>
      </c>
      <c r="B176" s="2" t="s">
        <v>6931</v>
      </c>
      <c r="C176" s="3" t="s">
        <v>87</v>
      </c>
      <c r="D176" s="4" t="s">
        <v>100</v>
      </c>
      <c r="E176" s="4" t="s">
        <v>100</v>
      </c>
      <c r="F176" s="4" t="s">
        <v>101</v>
      </c>
      <c r="G176" s="4" t="s">
        <v>102</v>
      </c>
      <c r="H176" s="4"/>
      <c r="I176" s="4" t="s">
        <v>10936</v>
      </c>
      <c r="J176" s="3"/>
      <c r="K176" s="3" t="s">
        <v>6932</v>
      </c>
      <c r="L176" s="5" t="s">
        <v>15</v>
      </c>
      <c r="M176" s="2" t="str">
        <f t="shared" si="13"/>
        <v>&gt;betaL-g0193_ADC-5%ATGCGATTTAAAAAAATTTCTTGTCTACTTTTATCCCCGCTTTTTATTTTTAGTACCTCAATTTATGCGGGCAATACACCAAAAGACCAAGAAATTAAAAAACTGGTAGATCAAAATTTTAAACCATTATTAGAAAAATATGATGTACCAGGTATGGCTGTGGGTGTTATTCAAAATAATAAAAAGTATGAAATGTATTATGGTCTTCAATCTGTTCAAGATAAAAAAGCCGTAAATAGCAGTACCATTTTTGAGCTAGGTTCTGTCAGTAAATTATTTACCGCGACAGCAGGTGGATATGCAAAAAATAAAGGAAAAATCTCTTTTGACGATACGCCTGGTAAATATTGGAAAGAGCTAAAAAATACACCGATTGATCAAGTTAACTTACTTCAACTCGCGACGTATACAAGTGGCAACCTCGCTTTACAATTTCCAGATGAAGTACAAACAGATCAACAAGTTTTAACTTTTTTCAAAGACTGGCAACCTAAAAACCCAATCGGTGAATACAGACAATATTCAAATCCAAGTATTGGCCTATTTGGAAAGGTTGTGGCTTTGTCTATGAATAAACCTTTCGACCAAGTCTTAGAAAAAACAATTTTTCCGGCCCTTGGCTTAAAACATAGCTATGTAAATGTACCTAAGACCCAGATGCAAAACTATGCTTTTGGCTATAACCAAGAAAATCAGCCGATTCGAGTTAACCCCGGCCCACTTGATGCCCCAGCATACGGCGTCAAATCGACACTACCCGACATGTTGAGTTTTATTCATGCCAACCTTACCCCACAGAAATATCCGACAGATATTCAACGGGCAATTAATGAAACACATCAAGGGTTCTATCAAGTCGGCACCATGTATCAGGCACTTGGTTGGGAAGAGTTTTCTTATCCGGCAACGTTACAAACTTTATTAGACAGTAATTCAGAACAGATTGTGATGAAACCTAATAAAGTGACTGCTATTTCAAAGGAACCTTCAGTTAAGATGTACCATAAAACTGGCTCAACCAACGGTTTCGGAACATATGTGGTCTTTATTCCTAAAGAAAATATTGGCTTAGTCATGTTAACCAATAAACGTATTCCAAATGAAGAGCGCATTAAGGCAGCTTATGCTGTGCTGAATGCAATAAAGAAATAA</v>
      </c>
      <c r="O176" s="26">
        <f t="shared" si="10"/>
        <v>1152</v>
      </c>
      <c r="P176" s="26"/>
      <c r="Q176" s="26">
        <f t="shared" si="17"/>
        <v>1</v>
      </c>
      <c r="R176" s="26">
        <f t="shared" si="12"/>
        <v>1</v>
      </c>
      <c r="S176" s="26">
        <f t="shared" si="14"/>
        <v>2</v>
      </c>
      <c r="T176" s="26"/>
    </row>
    <row r="177" spans="1:20" x14ac:dyDescent="0.25">
      <c r="A177">
        <v>52</v>
      </c>
      <c r="B177" s="2" t="s">
        <v>6933</v>
      </c>
      <c r="C177" s="3" t="s">
        <v>87</v>
      </c>
      <c r="D177" s="4" t="s">
        <v>103</v>
      </c>
      <c r="E177" s="4" t="s">
        <v>103</v>
      </c>
      <c r="F177" s="4" t="s">
        <v>104</v>
      </c>
      <c r="G177" s="4" t="s">
        <v>105</v>
      </c>
      <c r="H177" s="4"/>
      <c r="I177" s="4" t="s">
        <v>10936</v>
      </c>
      <c r="J177" s="3"/>
      <c r="K177" s="3" t="s">
        <v>6934</v>
      </c>
      <c r="L177" s="5" t="s">
        <v>15</v>
      </c>
      <c r="M177" s="2" t="str">
        <f t="shared" si="13"/>
        <v>&gt;betaL-g0194_ADC-6%ATGCGATTTAAAAAAATTTCTTGTCTACTTTTATCCCCGCTTTTTATTTTTAGTACCTCAATTTATGCGGGCAATACACCAAAAGACCAAGAAATTAAAAAACTGGTAGATCAAAACTTTAAACCGTTATTAGAAAAATATGATGTGCCAGGTATGGCTGTGGGTGTTATTCAAAATAATAAAAAGTATGAAATGTATTATGGTCTTCAATCTGTTCAAGATAAAAAAGCCGTAAATAGCAGTACTATTTTTGAGCTAGGTTCTGTCAGTAAATTATTTACCGCGACAGCAGGTGGATATGCAAAAAATAAAGGAAAAATCTCTTTTGACGATACGCCTGGTAAATATTGGAAAGAGCTAAAAAATACACCGATTGACCAAGTTAACTTACTTCAACTCGCGACGTATACAAGTGGTAACCTTGCCTTGCAGTTCCCAGATGAAGTACAAACAGACCAACAAGTTTTAACTTTGTTCAAAGACTGGAAACCTAAAAACCCAATCGGTGAATACAGACAATATTCAAATCCAAGTATTGGCCTATTTGGAAAGGTTGTAGCTTTGTCTATGAATAAACCTTTCGACCAAGTCTTAGAAAAAACAATTTTTCCGGCCCTTGGCTTAAAACATAGCTATGTAAATGTACCTAAGACCCAAATGCAAAACTATGCTTTTGGCTATAACCAAGAAAATCAGCCGATTCGAGTTAACCCCGGCCCACTCGATGCCCCAGCATATGGCGTCAAATCAACACTACCCGACATGTTGAGTTTTATTCATGCCAACCTAAATCCACAAAAATATCCGGCAGATATTCAACGTGCAATTAATGAAACACATCAGGGTCGCTATCAAGTAAATACCATGTATCAGGCACTCGGTTGGGAAGAGTTTTCTTATCCGGCAATGTTACAAACTTTACTAGACAGTAATTCAGAACAGATTGTGATGAAACCTAATAAAGTGACTGCTATTTCAAAAGAACCTTCAGTTAAGATGTACCATAAAACTGGCTCAACCAACGGTTTCGGAACGTATGTGGTGTTTATTCCTAAAGAAAATATTGGCTTAGTCATGTTAACCAATAAACGTATTCCAAATGAAGAGCGCATTAAGGCAGCGTATGCAGTTTTAAATGCAATAAAGAAATAA</v>
      </c>
      <c r="O177" s="26">
        <f t="shared" si="10"/>
        <v>1152</v>
      </c>
      <c r="P177" s="26"/>
      <c r="Q177" s="26">
        <f t="shared" si="17"/>
        <v>1</v>
      </c>
      <c r="R177" s="26">
        <f t="shared" si="12"/>
        <v>1</v>
      </c>
      <c r="S177" s="26">
        <f t="shared" si="14"/>
        <v>2</v>
      </c>
      <c r="T177" s="26"/>
    </row>
    <row r="178" spans="1:20" x14ac:dyDescent="0.25">
      <c r="A178">
        <v>53</v>
      </c>
      <c r="B178" s="2" t="s">
        <v>6935</v>
      </c>
      <c r="C178" s="3" t="s">
        <v>87</v>
      </c>
      <c r="D178" s="4" t="s">
        <v>106</v>
      </c>
      <c r="E178" s="4" t="s">
        <v>106</v>
      </c>
      <c r="F178" s="4" t="s">
        <v>107</v>
      </c>
      <c r="G178" s="4" t="s">
        <v>108</v>
      </c>
      <c r="H178" s="4"/>
      <c r="I178" s="4" t="s">
        <v>10936</v>
      </c>
      <c r="J178" s="3"/>
      <c r="K178" s="3" t="s">
        <v>6936</v>
      </c>
      <c r="L178" s="5" t="s">
        <v>15</v>
      </c>
      <c r="M178" s="2" t="str">
        <f t="shared" si="13"/>
        <v>&gt;betaL-g0195_ADC-7%ATGCGATTTAAAAAAATTTCTTGTTTACTTTTATCCCCGCTTTTTATTTTTAGTACCTCAATTTATGCGGACAATACACCAAAAGACCAAGAAATTAAAAAACTGGTAGATCAAAATTTTAAACCGTTATTAGAAAAATATGATGTGCCAGGTATGGCTGTGGGTGTTATTCAAAATAATAAAAAGTATGAAATGTATTATGGTCTTCAATCTGTTCAAGATAAAAAAGCTGTAAATAGCAATACCATTTTTGAGCTAGGTTCTGTCAGTAAATTATTTACCGCGACAGCAGGTGGATATGCAAAAAATAAAGGAAAAATCTCTTTTGACGATACGCCTGGTAAGTATTGGAAAGAACTAAAAAATACACCGATTGACCAAGTTAACTTACTTCAACTCGCGACGTATACAAGTGGTAACCTTGCCTTGCAGTTTCCAGATGAAGTACAAACAGACCAACAAGTTTTAACTTTTTTCAAAGACTGGAAACCTAAAAACCCAATCGGTGAATACAGACAATATTCAAATCCAAGTATTGGCCTATTTGGAAAGGTTGTAGCTTTGTCTATGAATAAACCTTTCGACCAAGTCTTAGAAAAAACAATTTTTCCGGCCCTTGGCTTAAAACATAGCTATGTAAATGTACCTAAGACCCAAATGCAAAACTATGCTTTTGGCTATAACCAAGAAAATCAGCCGATTCGAGTTAACCCTGGCCCACTCGATGCCCCAGCATACGGCGTCAAATCCACCTTACCGGATATGTTGAGTTTTATTCATGCCAACCTTAACCCACAGAAATATCCGACAGATATTCAACGGGCAATTAATGAAACACATCAAGGTCGCTATCAAGTAAATACCATGTATCAAGCGCTTGGTTGGGAAGAGTTTTCTTATCCGGCAACGTTACAAACTTTATTAGACAGTAATTCAGAACAGATTGTGATGAAACCTAATAAAGTGACTGCTATTTCAAAGGAACCTTCAGTTAAGATGTACCATAAAACTGGCTCAACCAGCGGTTTCGGAACATATGTAGTGTTTATTCCTAAAGAAAATATTGGCTTAGTCATGTTAACCAATAAACGTATTCCAAATGAAGAGCGCATTAAGGCAGCTTATGTTGTGCTGAATGCAATAAAGAAATAA</v>
      </c>
      <c r="O178" s="26">
        <f t="shared" si="10"/>
        <v>1152</v>
      </c>
      <c r="P178" s="26"/>
      <c r="Q178" s="26">
        <f t="shared" si="17"/>
        <v>1</v>
      </c>
      <c r="R178" s="26">
        <f t="shared" si="12"/>
        <v>1</v>
      </c>
      <c r="S178" s="26">
        <f t="shared" si="14"/>
        <v>2</v>
      </c>
      <c r="T178" s="26"/>
    </row>
    <row r="179" spans="1:20" x14ac:dyDescent="0.25">
      <c r="A179">
        <v>54</v>
      </c>
      <c r="B179" s="2" t="s">
        <v>6937</v>
      </c>
      <c r="C179" s="3" t="s">
        <v>109</v>
      </c>
      <c r="D179" s="4" t="s">
        <v>110</v>
      </c>
      <c r="E179" s="4" t="s">
        <v>110</v>
      </c>
      <c r="F179" s="4" t="s">
        <v>111</v>
      </c>
      <c r="G179" s="4" t="s">
        <v>112</v>
      </c>
      <c r="H179" s="4"/>
      <c r="I179" s="4" t="s">
        <v>10936</v>
      </c>
      <c r="J179" s="3"/>
      <c r="K179" s="3" t="s">
        <v>6938</v>
      </c>
      <c r="L179" s="5" t="s">
        <v>15</v>
      </c>
      <c r="M179" s="2" t="str">
        <f t="shared" si="13"/>
        <v>&gt;betaL-g0196_AER-1%ATGTACGTACTTTCCGTGGAGAAACCTACATTGAGAAACAAATTTGCGGCCGGAATAGGCGTCGTGCTTGTATGTGTCGTTGCCTCGTTTATTCCAACCCCAGTATTCGCCCTAGACACCACGAAGCTGATCCAAGCCGTCCAGTCGGAAGAGAGCGCCTTGCATGCCCGAGTCGGCATGACCGTGTTTGACTCAAACACTGGAACGACTTGGAACTATCGGGGCGATGAGCGGTTTCCATTGAACAGTACGCACAAGACGTTTTCCTGTGCAGCTTTGCTCGCGAAGGTCGATGGGAAGTCCCTCTCTCTGGGCCAATCCGTATCGATCAGCAAGGAAATGCTGGTCACCTATTCGCCGATTACGGAAAAGTCGCTGTCACCCGAAACCGTTACCTTCGGCAAGATTTGTCAGGCAGCGGTGAGCTATAGCGATAACACAGCCGCAAACGTCGTCTTTGATGCCATTGGAGGAGCAACCGGATTCAACGCATACATGCGGTCTATCGGCGATGAAGAAACCCAGCTTGATCGCAAAGAACCCGAGTTGAACGAAGGTACGCCGGGCGATGTGCGTGACACCACCACTCCCAACGCCATGGTCAATAGTCTTAGGAAGATACTTCTTGGCGACGCGTTGTCAGCATCATCCCGATCCCAGCTGACGCAATGGATGCTGGACGATCAGGTTGCTGGTGCGCTCCTGCGTGCCTCACTGCCATCCGATTGGAAGATCGCCGACAAGACCGGCGCGGGGGGTTACGGCTCACGCTCGATCGTCGCAGTAATCTGGCCGCCATCGAAGCAGCCACTGGTGGTTGGCATCTATATCACGCAAACCAAAGCATCCATGCAGGCCAGCAATCAGGCGATTGCAAGGATAGGAGTGGTGCTGAAGGATACGGTCGCTCCTTGA</v>
      </c>
      <c r="O179" s="26">
        <f t="shared" si="10"/>
        <v>915</v>
      </c>
      <c r="P179" s="26"/>
      <c r="Q179" s="26">
        <f t="shared" si="17"/>
        <v>1</v>
      </c>
      <c r="R179" s="26">
        <f t="shared" si="12"/>
        <v>1</v>
      </c>
      <c r="S179" s="26">
        <f t="shared" si="14"/>
        <v>2</v>
      </c>
      <c r="T179" s="26"/>
    </row>
    <row r="180" spans="1:20" x14ac:dyDescent="0.25">
      <c r="A180" s="26">
        <v>2086</v>
      </c>
      <c r="B180" s="2" t="s">
        <v>10264</v>
      </c>
      <c r="C180" s="3" t="s">
        <v>5480</v>
      </c>
      <c r="D180" s="3" t="s">
        <v>5480</v>
      </c>
      <c r="E180" s="3" t="s">
        <v>5480</v>
      </c>
      <c r="F180" s="3" t="s">
        <v>4310</v>
      </c>
      <c r="G180" s="3" t="s">
        <v>5481</v>
      </c>
      <c r="H180" s="3"/>
      <c r="I180" s="4" t="s">
        <v>10936</v>
      </c>
      <c r="J180" s="3" t="s">
        <v>4420</v>
      </c>
      <c r="K180" s="3" t="s">
        <v>10265</v>
      </c>
      <c r="L180" s="5" t="s">
        <v>15</v>
      </c>
      <c r="M180" s="2" t="str">
        <f t="shared" si="13"/>
        <v>&gt;betaL-g0197_ampC_Chr%ATGTTCAAAACGACGCTCTGCGCCTTATTAATTACCGCCTCTTGCTCCACATTTGCTGCCCCTCAACAAATCAACGATATTGTGCATCGCACAATTACCCCGCTTATAGAGCAACAAAAGATCCCGGGTATGGCGGTGGCGGTAATTTATCAGGGTAAACCTTATTACTTTACCTGGGGCTATGCGGACATCGCCAAAAAGCAGCCCGTCACACAGCAAACGTTGTTTGAGTTAGGTTCGGTCAGCAAAACATTTACTGGCGTGCTTGGTGGCGACGCTATTGCTCGAGGGGAAATCAAGTTAAGCGATCCCACAACAAAATACTGGCCTGAACTTACCGCTAAACAGTGGAATGGGATCACACTATTACATCTCGCAACCTACACTGCTGGCGGCCTGCCATTGCAGGTGCCGGATGAGGTGAAATCCTCAAGCGACTTGCTGCGCTTCTATCAAAACTGGCAGCCTGCATGGGCTCCAGGAACACAACGTCTGTATGCCAACTCCAGTATCGGTTTGTTCGGCGCACTGGCTGTGAAGCCGTCTGGTTTGAGTTTTGAGCAGGCGATGCAAACTCGTGTCTTCCAGCCACTCAAACTCAACCATACGTGGATTAATGTACCGCCCGCAGAAGAAAAGAATTACGCCTGGGGATATCGCGAAGGTAAGGCAGTGCATGTTTCGCCTGGGGCGTTAGATGCTGAAGCTTATGGTGTGAAGTCGACCATTGAAGATATGGCCCGCTGGGTGCAAAGCAATTTAAAACCCCTTGATATCAATGAGAAAACGCTTCAACAAGGGATACAACTGGCACAATCTCGCTACTGGCAAACCGGCGATATGTATCAGGGCCTGGGCTGGGAAATGCTGGACTGGCCGGTAAATCCTGACAGCATCATTAACGGCAGTGACAATAAAATTGCACTGGCAGCACGCCCCGTAAAAGCGATTACGCCCCCAACTCCTGCAGTACGCGCATCATGGGTACATAAAACAGGGGCGACCGGCGGATTTGGTAGCTATGTCGCGTTTATTCCAGAAAAAGAGCTGGGTATCGTGATGCTGGCAAACAAAAACTATCCCAATCCAGCGAGAGTCGACGCCGCCTGGCAGATTCTTAACGCTCTACAGTAA</v>
      </c>
      <c r="O180" s="26">
        <f t="shared" si="10"/>
        <v>1134</v>
      </c>
      <c r="P180" s="26" t="s">
        <v>10493</v>
      </c>
      <c r="Q180" s="26">
        <f t="shared" si="17"/>
        <v>1</v>
      </c>
      <c r="R180" s="26">
        <f t="shared" si="12"/>
        <v>1</v>
      </c>
      <c r="S180" s="26">
        <f t="shared" si="14"/>
        <v>2</v>
      </c>
      <c r="T180" s="26"/>
    </row>
    <row r="181" spans="1:20" x14ac:dyDescent="0.25">
      <c r="A181">
        <v>55</v>
      </c>
      <c r="B181" s="2" t="s">
        <v>6939</v>
      </c>
      <c r="C181" s="3" t="s">
        <v>113</v>
      </c>
      <c r="D181" s="4" t="s">
        <v>114</v>
      </c>
      <c r="E181" s="4" t="s">
        <v>114</v>
      </c>
      <c r="F181" s="4" t="s">
        <v>115</v>
      </c>
      <c r="G181" s="4" t="s">
        <v>116</v>
      </c>
      <c r="H181" s="4"/>
      <c r="I181" s="4" t="s">
        <v>10936</v>
      </c>
      <c r="J181" s="3"/>
      <c r="K181" s="3" t="s">
        <v>6940</v>
      </c>
      <c r="L181" s="5" t="s">
        <v>15</v>
      </c>
      <c r="M181" s="2" t="str">
        <f t="shared" si="13"/>
        <v>&gt;betaL-g0199_AST-1%GTGACTTTCTCCGCTCTCCCCTTCCGCCGGGCCGACCGCCGGCGCCTGCTCGCCGCCGCGCTCGCGGCCTGCGCACTGACCCTGACGGCGGCCTGTGATTCCGGCACCGTCACCGTTCCGGTGACGGACTCGGTGACCACCTCGGCGGTGGCCGATCCCCGGTTCGCCGAACTGGAAACCACTTCCGGCGCCCGGCTGGGCGTGTTCGCCGTCGACACCGGCTCCGGGCGCACCGTCGCCCACCGCGCCGACGAACGGTTCCCGATGGCGTCCACGTTCAAGGGCCTGGCGTGCGGGGCGCTGCTGCGCGAGCATCCCCTGTCGACGGGCTACTTCGATCAGGTGATCCACTACTCCGCCGCCGAGCTGGTCGAGTATTCGCCGGTGACCGAGACCCGGGTCGAGACCGGCATGACGGTCCGGGAACTGTGCGACGCCGCGATCACGGTTTCCGACAACACGGCGGGCAATCAGTTGCTGAAACTGCTCGGTGGACCGGAGGGATTCACCGCGTCCCTGCGTTCCCTCGGCGACGCCACGTCGCGGCTGGACCGCTGGGAGACCGACCTGAACACCGCGATTCCCGGGGATGAGCGCGATACCACCACCCCGGCCGCGCTCGCCGCCGACTACCGCGCGCTCGTCGTCGGCGATGTCCTCGGCGCACCCGAACGCGACCAGCTGAAGGCATGGCTCGTCGCCAACACCACCGGTGCCACCCGGATTCGCGCGGGTCTGCCCGCGGACTGGACCGTCGGCGACAAGACCGGCAGCCCGGCCTACGGTTCGGCCCTCGATGTCGCGGTGGCCTGGCCGCCCGGTCGCGCGCCGATCGTCATCGCGGTGCTGTCGACTAAGTCCGAGCAGGACGCCGAACCCGACAACGCCCTGCTCGCCGAGGCCACCCGCGTGGTGGTCGACGCGCTCGGATAG</v>
      </c>
      <c r="O181" s="26">
        <f t="shared" si="10"/>
        <v>933</v>
      </c>
      <c r="P181" s="26"/>
      <c r="Q181" s="26">
        <f t="shared" si="17"/>
        <v>1</v>
      </c>
      <c r="R181" s="26">
        <f t="shared" si="12"/>
        <v>1</v>
      </c>
      <c r="S181" s="26">
        <f t="shared" si="14"/>
        <v>2</v>
      </c>
      <c r="T181" s="26"/>
    </row>
    <row r="182" spans="1:20" x14ac:dyDescent="0.25">
      <c r="A182">
        <v>65</v>
      </c>
      <c r="B182" s="2" t="s">
        <v>6957</v>
      </c>
      <c r="C182" s="3" t="s">
        <v>117</v>
      </c>
      <c r="D182" s="4" t="s">
        <v>142</v>
      </c>
      <c r="E182" s="4" t="s">
        <v>142</v>
      </c>
      <c r="F182" s="4" t="s">
        <v>143</v>
      </c>
      <c r="G182" s="4" t="s">
        <v>144</v>
      </c>
      <c r="H182" s="4"/>
      <c r="I182" s="4" t="s">
        <v>10936</v>
      </c>
      <c r="J182" s="3"/>
      <c r="K182" s="3" t="s">
        <v>6958</v>
      </c>
      <c r="L182" s="5" t="s">
        <v>15</v>
      </c>
      <c r="M182" s="2" t="str">
        <f t="shared" si="13"/>
        <v>&gt;betaL-g0201_B-10%ATGAAAGGATTAAAAGGGCTATTGGTTCTGGCTTTAGGCTTTACAGGACTACAGGTTTTTGGGCAACAGAACCCTGATATTAAAATTGAAAAATTAAAAGATAATTTATACGTCTATACAACCTATAATACCTTCAAAGGAACTAAATATGCGGCTAATGCGGTATATATGGTAACCGATAAAGGAGTAGTGGTTATAGACTCTCCATGGGGAGAAGATAAATTTAAAAGTTTTACAGACGAGATTTATAAAAAGCACGGAAAGAAAGTTATCATGAACATTGCAACCCACTCTCATGATGATAGAGCCGGAGGTCTTGAATATTTTGGTAAACTAGGTGCAAAAACTTATTCTACTAAAATGACAGATTCTATTTTAGCAAAAGAGAATAAGCCAAGAGCAAAGTACACTTTTGATAATAATAAATCTTTTAAAGTAGGAAAGACTGAGTTTCAGGTTTATTATCCGGGAAAAGGTCATACAGCAGATAATGTGGTTGTGTGGTTTCCTAAAGACAAAGTATTAGTAGGAGGCTGCATTGTAAAAAGTGGTGATTCGAAAGACCTTGGGTTTATTGGGGAAGCTTATGTAAACGACTGGACACAGTCCATACACAACATTCAGCAGAAATTTCCCTATGTTCAGTATGTCGTTGCAGGTCATGACGACTGGAAAGATCAAACATCAATACAACATACACTGGATTTAATCAGTGAATATCAACAAAAACAAAAGGCTTCAAATTAA</v>
      </c>
      <c r="O182" s="26">
        <f t="shared" si="10"/>
        <v>747</v>
      </c>
      <c r="P182" s="26"/>
      <c r="Q182" s="26">
        <f t="shared" si="17"/>
        <v>1</v>
      </c>
      <c r="R182" s="26">
        <f t="shared" si="12"/>
        <v>1</v>
      </c>
      <c r="S182" s="26">
        <f t="shared" si="14"/>
        <v>2</v>
      </c>
      <c r="T182" s="26"/>
    </row>
    <row r="183" spans="1:20" x14ac:dyDescent="0.25">
      <c r="A183">
        <v>66</v>
      </c>
      <c r="B183" s="2" t="s">
        <v>6959</v>
      </c>
      <c r="C183" s="3" t="s">
        <v>117</v>
      </c>
      <c r="D183" s="4" t="s">
        <v>145</v>
      </c>
      <c r="E183" s="4" t="s">
        <v>145</v>
      </c>
      <c r="F183" s="4" t="s">
        <v>146</v>
      </c>
      <c r="G183" s="4" t="s">
        <v>147</v>
      </c>
      <c r="H183" s="4"/>
      <c r="I183" s="4" t="s">
        <v>10936</v>
      </c>
      <c r="J183" s="3"/>
      <c r="K183" s="3" t="s">
        <v>6960</v>
      </c>
      <c r="L183" s="5" t="s">
        <v>15</v>
      </c>
      <c r="M183" s="2" t="str">
        <f t="shared" si="13"/>
        <v>&gt;betaL-g0202_B-11%ATGTTGAAAAAAATAAAAATAAGCTTGATTCTTGCTCTTGGGCTTACCAGTCTGCAGGCATTTGGACAGGAGAATCCTGATGTCAAAATTGAAAAGCTAAA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CACAGCAGATAATGTGGTGGTATGGTTTCCAAAAGAAAAAGTATTGGTTGGAGGTTGTATTATAAAAAGCGCTGATTCAAAAGACCTGGGGTATATTGGAGAAGCATATGTAAACGACTGGACGCAGTCTGTACACAATATTCAACAAAAGTTTTCCGGTGCTCAGTACGTTGTTGCAGGGCATGATGATTGGAAAGATCAAAGATCAATACAACGTACACTAGACTTAATCAATGAATATCAACAAAAACAAAAGGCTTCAAATTAA</v>
      </c>
      <c r="O183" s="26">
        <f t="shared" si="10"/>
        <v>750</v>
      </c>
      <c r="P183" s="26"/>
      <c r="Q183" s="26">
        <f t="shared" si="17"/>
        <v>1</v>
      </c>
      <c r="R183" s="26">
        <f t="shared" si="12"/>
        <v>1</v>
      </c>
      <c r="S183" s="26">
        <f t="shared" si="14"/>
        <v>2</v>
      </c>
      <c r="T183" s="26"/>
    </row>
    <row r="184" spans="1:20" x14ac:dyDescent="0.25">
      <c r="A184">
        <v>67</v>
      </c>
      <c r="B184" s="2" t="s">
        <v>6961</v>
      </c>
      <c r="C184" s="3" t="s">
        <v>117</v>
      </c>
      <c r="D184" s="4" t="s">
        <v>148</v>
      </c>
      <c r="E184" s="4" t="s">
        <v>148</v>
      </c>
      <c r="F184" s="4" t="s">
        <v>149</v>
      </c>
      <c r="G184" s="4" t="s">
        <v>150</v>
      </c>
      <c r="H184" s="4"/>
      <c r="I184" s="4" t="s">
        <v>10936</v>
      </c>
      <c r="J184" s="3"/>
      <c r="K184" s="3" t="s">
        <v>6962</v>
      </c>
      <c r="L184" s="5" t="s">
        <v>15</v>
      </c>
      <c r="M184" s="2" t="str">
        <f t="shared" si="13"/>
        <v>&gt;betaL-g0203_B-12%ATGATGAAGAAAATGAAATGGGCACTTGTTCTTGCTCTTGGACTTACAGGTTTAAATGCCTTCGGGCAGGAAACTCCTGAAGTAAAAATAGAAAAGCTAAAAGACAATTTATATGTTTATACAACATATAATACATTCAACGGAACCAAATACGCAGCTAATGCGGTATATCTGGTGACCAGTAAAGGGGTGGTTGTAATAGATTCTCCATGGGGTGAGGAAAAATTTAAAAACTTTACCGACGAAATTTATAAAAGACACGGAAAGAAAGTCATCATGAATATTGCAACCCATTCTCATGACGACCGTGCAGGAGGTTTGGAATATTTTAAAAGCTTAGGGGTAAAAACCTATTCTACTAAAATGACAGACTCTATTTTAGCGAAAGATAATAAGCCAAGAGCCCAGTATACTTTTGATAATAATAAATCATTTAAAGTAGGAAAGGATGAGTTTCAGGTCTATTATCCGGGAAAAGGACATACAGCTGACAATGTAGTGGTATGGTTCCCTAAAGATAAAGTACTGGTGGGAGGCTGTATTATAAAAAGCGGTGATTCCAAAGATCTTGGATTTTTGGGAGAAGCATATGTAAACGACTGGACACAGTCAGTACACAATATTCAGAAGAAATTTCCCAATGTACAATATGTTGTTGCAGGCCACGATGACTGGAAAGATCAGACCGCCATTCAGCATACACTGGATTTAATCAGTGAATATCAACAAAAACAAAAGGCTTCAAATTAA</v>
      </c>
      <c r="O184" s="26">
        <f t="shared" si="10"/>
        <v>750</v>
      </c>
      <c r="P184" s="26"/>
      <c r="Q184" s="26">
        <f t="shared" si="17"/>
        <v>1</v>
      </c>
      <c r="R184" s="26">
        <f t="shared" si="12"/>
        <v>1</v>
      </c>
      <c r="S184" s="26">
        <f t="shared" si="14"/>
        <v>2</v>
      </c>
      <c r="T184" s="26"/>
    </row>
    <row r="185" spans="1:20" x14ac:dyDescent="0.25">
      <c r="A185">
        <v>68</v>
      </c>
      <c r="B185" s="2" t="s">
        <v>6963</v>
      </c>
      <c r="C185" s="3" t="s">
        <v>117</v>
      </c>
      <c r="D185" s="4" t="s">
        <v>151</v>
      </c>
      <c r="E185" s="4" t="s">
        <v>151</v>
      </c>
      <c r="F185" s="4" t="s">
        <v>152</v>
      </c>
      <c r="G185" s="4" t="s">
        <v>153</v>
      </c>
      <c r="H185" s="4"/>
      <c r="I185" s="4" t="s">
        <v>10936</v>
      </c>
      <c r="J185" s="3"/>
      <c r="K185" s="3" t="s">
        <v>6964</v>
      </c>
      <c r="L185" s="5" t="s">
        <v>15</v>
      </c>
      <c r="M185" s="2" t="str">
        <f t="shared" si="13"/>
        <v>&gt;betaL-g0204_B-13%ATGATGAAGAAAATGAAATGGGCACTTGTTCTTGCTCTTGGACTTACAGGTTTAAATGCCTTCGGGCAGGAAACTCCTGAAGTAAAAATAGAAAAGCTAAAAGACAATTTATATGTTTATACAACATATAATACATTCAACGGAACCAAATACGCAGCTAATGCGGTATATCTGGTGACCAGTAAAGGGGTGGTTGTAATAGATTCTCCATGGGGTGAGGAAAAATTTAAAAACTTTACCGACGAAATTTATAAAAGACACGGAAAGAAAGTCATCATGAATATTGCAACACATTCTCATGACGACCGTGCAGGAGGTTTGGAATATTTTAAAAGCTTAGGGGTAAAAACCTATTCTACTAAAATGACAGACTCTATTTTAGCGAAAGATAATAAGCCAAGAGCCCAGTATACTTTTGATAATAATAAATCATTTAAAGTAGGAAAGGATGAGTTTCAGGTCTATTATCCGGGAAAAGGACATACAGCTGACAATGTAGTGGTATGGTTCCCTAAAGATAAAGTACTGGTGGGAGGCTGTATTATAAAAAGCGGTGATTCCAAAAATCTTGGATTTTTGGGAGAAGCATATGTAAACGACTGGACACAGTCAGTACACAATATTCAGAAGAAATTTCCCAATGTACAATATGTTGTTGCAGGCCACGATGACTGGAAAGATCAGACTGCCATTCAGCATACACTGGATTTAATCAGTGAATATCAACAAAAACAAAAGGCTTCAAATTAA</v>
      </c>
      <c r="O185" s="26">
        <f t="shared" si="10"/>
        <v>750</v>
      </c>
      <c r="P185" s="26"/>
      <c r="Q185" s="26">
        <f t="shared" si="17"/>
        <v>1</v>
      </c>
      <c r="R185" s="26">
        <f t="shared" si="12"/>
        <v>1</v>
      </c>
      <c r="S185" s="26">
        <f t="shared" si="14"/>
        <v>2</v>
      </c>
      <c r="T185" s="26"/>
    </row>
    <row r="186" spans="1:20" x14ac:dyDescent="0.25">
      <c r="A186">
        <v>69</v>
      </c>
      <c r="B186" s="2" t="s">
        <v>6965</v>
      </c>
      <c r="C186" s="3" t="s">
        <v>117</v>
      </c>
      <c r="D186" s="4" t="s">
        <v>154</v>
      </c>
      <c r="E186" s="4" t="s">
        <v>154</v>
      </c>
      <c r="F186" s="4" t="s">
        <v>155</v>
      </c>
      <c r="G186" s="4" t="s">
        <v>156</v>
      </c>
      <c r="H186" s="4"/>
      <c r="I186" s="4" t="s">
        <v>10936</v>
      </c>
      <c r="J186" s="3"/>
      <c r="K186" s="3" t="s">
        <v>6966</v>
      </c>
      <c r="L186" s="5" t="s">
        <v>15</v>
      </c>
      <c r="M186" s="2" t="str">
        <f t="shared" si="13"/>
        <v>&gt;betaL-g0205_B-14%ATGAAGAATATAATGCGGGCACTGATCCTTGTTTTTGGTTTTATGAGTTTTTTTATGTTTGGACAGGAGAATCCTGACGTCAAAATTGAAAAGCTAAG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TACAGCAGATAATGTGGTGGTATGGTTTCCAAAAGAAAAAGTATTGGTTGGAGGTTGTATTATAAAAAGCGCTGATTCAAAAGACCTGGGGTATATTGGAGAAGCATATGTAAATGACTGGACGCAGTCTGTACACAATATTCAACAGAAGTTTTCCGGTGCTCAGTACGTTGTTGCGGGGCATGATGATTGGAAAGATCAAAGATCAATACAACGTACACTAGACTTAATCAATGAATATCAACAAAAACAAAAGGCTTCAAATTAA</v>
      </c>
      <c r="O186" s="26">
        <f t="shared" si="10"/>
        <v>747</v>
      </c>
      <c r="P186" s="26"/>
      <c r="Q186" s="26">
        <f t="shared" si="17"/>
        <v>1</v>
      </c>
      <c r="R186" s="26">
        <f t="shared" si="12"/>
        <v>1</v>
      </c>
      <c r="S186" s="26">
        <f t="shared" si="14"/>
        <v>2</v>
      </c>
      <c r="T186" s="26"/>
    </row>
    <row r="187" spans="1:20" x14ac:dyDescent="0.25">
      <c r="A187">
        <v>57</v>
      </c>
      <c r="B187" s="2" t="s">
        <v>6941</v>
      </c>
      <c r="C187" s="3" t="s">
        <v>117</v>
      </c>
      <c r="D187" s="4" t="s">
        <v>118</v>
      </c>
      <c r="E187" s="4" t="s">
        <v>118</v>
      </c>
      <c r="F187" s="4" t="s">
        <v>119</v>
      </c>
      <c r="G187" s="4" t="s">
        <v>120</v>
      </c>
      <c r="H187" s="4"/>
      <c r="I187" s="4" t="s">
        <v>10936</v>
      </c>
      <c r="J187" s="3"/>
      <c r="K187" s="3" t="s">
        <v>6942</v>
      </c>
      <c r="L187" s="5" t="s">
        <v>15</v>
      </c>
      <c r="M187" s="2" t="str">
        <f t="shared" si="13"/>
        <v>&gt;betaL-g0206_B-2%ATGTTGAAAAAAATAAAAATAAGCTTGATTCTTGCTCTTGGGCTTACCAGTCTGCAGGCATTTGGACAGGAGAATCCTGACGTTAAAATTGATAAGCTAAAAGATAATCTGTATGTATACACAACCTACAATACATTTAACGGGACTAAATATGCCGCT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ACATACAGCAGATAATGTGGTGGTATGGTTTCCAAAAGAAAAAGTATTGGTTGGAGGTTGTATTATAAAAAGCGCTGATTCAAAAGACCTGGGGTATATTGGAGAAGCATATGTAAACGACTGGACGCAGTCTGTACACAATATTCAACAAAAGTTTTCCGGTGCTCAGTACGTTGTTGCAGGGCATGATGATTGGAAAGATCAAAGATCAATACAACGTACACTAGACTTAATCAATGAATATCAACAAAAACAAAAGGCTTCAAATTAA</v>
      </c>
      <c r="O187" s="26">
        <f t="shared" si="10"/>
        <v>750</v>
      </c>
      <c r="P187" s="26"/>
      <c r="Q187" s="26">
        <f t="shared" si="17"/>
        <v>1</v>
      </c>
      <c r="R187" s="26">
        <f t="shared" si="12"/>
        <v>1</v>
      </c>
      <c r="S187" s="26">
        <f t="shared" si="14"/>
        <v>2</v>
      </c>
      <c r="T187" s="26"/>
    </row>
    <row r="188" spans="1:20" x14ac:dyDescent="0.25">
      <c r="A188">
        <v>58</v>
      </c>
      <c r="B188" s="2" t="s">
        <v>6943</v>
      </c>
      <c r="C188" s="3" t="s">
        <v>117</v>
      </c>
      <c r="D188" s="4" t="s">
        <v>121</v>
      </c>
      <c r="E188" s="4" t="s">
        <v>121</v>
      </c>
      <c r="F188" s="4" t="s">
        <v>122</v>
      </c>
      <c r="G188" s="4" t="s">
        <v>123</v>
      </c>
      <c r="H188" s="4"/>
      <c r="I188" s="4" t="s">
        <v>10936</v>
      </c>
      <c r="J188" s="3"/>
      <c r="K188" s="3" t="s">
        <v>6944</v>
      </c>
      <c r="L188" s="5" t="s">
        <v>15</v>
      </c>
      <c r="M188" s="2" t="str">
        <f t="shared" si="13"/>
        <v>&gt;betaL-g0207_B-3%ATGTTGAAAAAAATAAAAATAAGCTTGATTCTTGCTCTTGGGCTTACCAGTTTGCAGGCATTTGGACAGGAGAATCCTGATGTCAAAATTGAAAAGCTAAAAGATAATCTGTATGTATACACAACCTACAATACATTTAACGGGACTAAATATGCCGCAAATGCAGTATATCTGGTAACTGATAAGGGTGTTGTGGTTATAGACTGTCCGTGGGGAGAAGACAAATTTAAAAGCTTTACGGACGAGATTTATAAAAAACACGGAAAGAAAGTTATTATTAATATTGCAACACATTCTCATGATGATCGTGCCGGAGGTCTTGAATATTTTGGTAAAATAGGTGCAAAAACTTATTCTACTAAAATGACAGATTCTATTTTAGCAAAAGAGAATAAGCCAAGAGCACAATATACTTTTGACAATAATAAATCTTTCAAAGTAGGAAAATCCGAGTTTCAGGTTTACTATCCCGGAAAAGGGCACACAGCAGATAATGTGGTGGTATGGTTTCCAAAAGAAAAAGTATTGGTTGGAGGTTGTATTATAAAAAGTGCTGATTCAAAGGACCTGGGATATATTGGAGAAGCATATGTAAATGACTGGACGCAGTCTGTACACAATATTCAACAAAAGTTTTCTGGTGCTCAGTACGTTGTTGCAGGTCATGATGACTGGAAGGATCAAACATCAATACAGCATACATTGGATTTAATCAGTGAATATCAACAAAAACAAAAGGCTTCAAATTAA</v>
      </c>
      <c r="O188" s="26">
        <f t="shared" si="10"/>
        <v>750</v>
      </c>
      <c r="P188" s="26"/>
      <c r="Q188" s="26">
        <f t="shared" si="17"/>
        <v>1</v>
      </c>
      <c r="R188" s="26">
        <f t="shared" si="12"/>
        <v>1</v>
      </c>
      <c r="S188" s="26">
        <f t="shared" si="14"/>
        <v>2</v>
      </c>
      <c r="T188" s="26"/>
    </row>
    <row r="189" spans="1:20" x14ac:dyDescent="0.25">
      <c r="A189">
        <v>59</v>
      </c>
      <c r="B189" s="2" t="s">
        <v>6945</v>
      </c>
      <c r="C189" s="3" t="s">
        <v>117</v>
      </c>
      <c r="D189" s="4" t="s">
        <v>124</v>
      </c>
      <c r="E189" s="4" t="s">
        <v>124</v>
      </c>
      <c r="F189" s="4" t="s">
        <v>125</v>
      </c>
      <c r="G189" s="4" t="s">
        <v>126</v>
      </c>
      <c r="H189" s="4"/>
      <c r="I189" s="4" t="s">
        <v>10936</v>
      </c>
      <c r="J189" s="3"/>
      <c r="K189" s="3" t="s">
        <v>6946</v>
      </c>
      <c r="L189" s="5" t="s">
        <v>15</v>
      </c>
      <c r="M189" s="2" t="str">
        <f t="shared" si="13"/>
        <v>&gt;betaL-g0208_B-4%ATGACCGCGCGGGTGGAGAAGGTTCTGACGTCGGGACTGCACATCCTCGACGGCGCGGCGACGGCGGTGGACAACAACGTCTGGCTGGTCGGCGACGACCGCGAGGTGATGGTCGTCGACGCGGCGCACGACCACGAACTGGTCCTGGACGCGATCGGTGACCGCAGGGTCACCGCGATCGTGTGCACCCACGGGCACAACGACCACATCAACGCCTCCGTGCCGCTGGCGGACGAGGTCGGCGCCCCGGTGCTGATCCACGCGGAGGACCGCGCGCTCTGGGACCGGGTCAACCCGGACCGCGCCCCGGACTGGACGCTGTCCGACAGCGAGGTGCTCACGGTCGCCGGAATCGATCTGGAAGTCCTGCACACGCCCGGTCACACGTGGGGAAGCGTCTGCCTGCACGCGGTCGAGCAGGCGTGGTTGTTCTCCGGCGACACGGTCTCCGCGGACGGCCGTGGCGCCACCGGGCGCTCCTGCTCGGACTTCCCGGTGACCATCCGGTCGATCTCCACCCGGTTGCTGGGACTCGACCCGGCCACGACCGTGCACCCGGGCCACGGCCCCACGACGACGATCGGTGCCGAGTCGCCGCGCCTGGAGGAACTGCTCGTCCGAAGCGCGTGA</v>
      </c>
      <c r="O189" s="26">
        <f t="shared" si="10"/>
        <v>630</v>
      </c>
      <c r="P189" s="26"/>
      <c r="Q189" s="26">
        <f t="shared" si="17"/>
        <v>1</v>
      </c>
      <c r="R189" s="26">
        <f t="shared" si="12"/>
        <v>1</v>
      </c>
      <c r="S189" s="26">
        <f t="shared" si="14"/>
        <v>2</v>
      </c>
      <c r="T189" s="26"/>
    </row>
    <row r="190" spans="1:20" x14ac:dyDescent="0.25">
      <c r="A190">
        <v>60</v>
      </c>
      <c r="B190" s="2" t="s">
        <v>6947</v>
      </c>
      <c r="C190" s="3" t="s">
        <v>117</v>
      </c>
      <c r="D190" s="4" t="s">
        <v>127</v>
      </c>
      <c r="E190" s="4" t="s">
        <v>127</v>
      </c>
      <c r="F190" s="4" t="s">
        <v>128</v>
      </c>
      <c r="G190" s="4" t="s">
        <v>129</v>
      </c>
      <c r="H190" s="4"/>
      <c r="I190" s="4" t="s">
        <v>10936</v>
      </c>
      <c r="J190" s="3"/>
      <c r="K190" s="3" t="s">
        <v>6948</v>
      </c>
      <c r="L190" s="5" t="s">
        <v>15</v>
      </c>
      <c r="M190" s="2" t="str">
        <f t="shared" si="13"/>
        <v>&gt;betaL-g0209_B-5%ATGTTGAAAAGATTAAAAGGATTATTGGTTCTGGCTTTAGGTTTTACAGGACTACAGGTTTTTGGACAGCAAAATCCTGATATTAAAATTGAAAAATTAAAAGATAATTTATACGTCTATACAACCTATAATACCTTTAAAGGAACTAAATATGCGGCTAATGCGGTATATATGGTAACGGATAAAGGAGTAGTGGTGATAGACTCTCCATGGGGAGAAGATAAATTTAAAAGTTTTACAGACGAGATTTATAAAAAGCACGGAAAGAAAGTCATCATGAACATTGCTACCCATTCTCATGACGATAGAGCCGGAGGTCTTGAATATTTTGGTAAACTAGGTGCAAAAACTTATTCTACTAAAATGACAGATTCTATTTTAGCAAAAGAGAATAAGCCAAGAGCAAAGTACACTTTTGATAATAATAAATCTTTTAAAGTAGGAAACACTGAGTTCCAGGTCTATTATCCGGGAAAAGGGCATACGGCAGATAATGTGGTGGTATGGTTCCCTAAAGACAAAGTATTAGTAGGAGGCTGCATTGTAAAAAGTGGTGATTCGAAAGACCTTGGATATATTGGAGAAGCTTATGTAAACGACTGGACACAGTCTATACACAATATTCAGCAGAAATTTCCCGATGTTCAGTATGTCGTTGCAGGCCACGATGACTGGAAAGATCAAACATCAATACAACATACACTGGATTTAATCAGTGATTACCAACAAAAACAAAAGGCTTCAAATTAA</v>
      </c>
      <c r="O190" s="26">
        <f t="shared" si="10"/>
        <v>750</v>
      </c>
      <c r="P190" s="26"/>
      <c r="Q190" s="26">
        <f t="shared" si="17"/>
        <v>1</v>
      </c>
      <c r="R190" s="26">
        <f t="shared" si="12"/>
        <v>1</v>
      </c>
      <c r="S190" s="26">
        <f t="shared" si="14"/>
        <v>2</v>
      </c>
      <c r="T190" s="26"/>
    </row>
    <row r="191" spans="1:20" x14ac:dyDescent="0.25">
      <c r="A191">
        <v>61</v>
      </c>
      <c r="B191" s="2" t="s">
        <v>6949</v>
      </c>
      <c r="C191" s="3" t="s">
        <v>117</v>
      </c>
      <c r="D191" s="4" t="s">
        <v>130</v>
      </c>
      <c r="E191" s="4" t="s">
        <v>130</v>
      </c>
      <c r="F191" s="4" t="s">
        <v>131</v>
      </c>
      <c r="G191" s="4" t="s">
        <v>132</v>
      </c>
      <c r="H191" s="4"/>
      <c r="I191" s="4" t="s">
        <v>10936</v>
      </c>
      <c r="J191" s="3"/>
      <c r="K191" s="3" t="s">
        <v>6950</v>
      </c>
      <c r="L191" s="5" t="s">
        <v>15</v>
      </c>
      <c r="M191" s="2" t="str">
        <f t="shared" si="13"/>
        <v>&gt;betaL-g0210_B-6%ATGAAAAGATTAAAAGGATTATTGGTTCTGGCTTTAGGTTTTACAGGACTACAGGTTTTTGGACAGCAAAATCCTGATATTAAAATTGAAAAATTAAAAGATAATTTATACGTCTATACAACCTATAATACCTTTAAAGGAACTAAATATGCGGCTAATGCGGTATATATGGTAACGGATAAAGGAGTAGTGGTGATAGACTCTCCATGGGGAGAAGATAAATTTAAAAGTTTTACAGACGAGATTTATAAAAAGCACGGAAAGAAAGTCATCATGAACATTGCTACCCATTCTCATGACGATAGAGCCGGAGGTCTTGAATATTTTGGTAAACTAGGTGCAAAAACTTATTCTACTAAAATGACAGATTCTATTTTAGCAAAAGAGAATAAGCCAAGAGCAAAGTACACTTTTGATAATAATAAATCTTTTAAAGTAGGAAACACTGAGTTCCAGGTCTATTATCCGGGAAAAGGTCATACAGCAGATAATGTGGTTGTGTGGTTCCCTAAAGACAAAGTATTAGTAGGAGGCTGCATTGTAAAAAGCGGTGATTCGAAAGACCTTGGGTTTATTGGAGAAGCTTATGTAAACGACTGGACACAGTCCATACACAACATTCAGCAGAAATTTCCCGATGTTCAGTATGTCGTTGCAGGTCACGATGACTGGAAGGATCAAACATCAATACAGCATACACTGGATTTAATCAGTGAATATCAACAAAAACAAAAGGCTTCAAATTAA</v>
      </c>
      <c r="O191" s="26">
        <f t="shared" si="10"/>
        <v>747</v>
      </c>
      <c r="P191" s="26"/>
      <c r="Q191" s="26">
        <f t="shared" si="17"/>
        <v>1</v>
      </c>
      <c r="R191" s="26">
        <f t="shared" si="12"/>
        <v>1</v>
      </c>
      <c r="S191" s="26">
        <f t="shared" si="14"/>
        <v>2</v>
      </c>
      <c r="T191" s="26"/>
    </row>
    <row r="192" spans="1:20" x14ac:dyDescent="0.25">
      <c r="A192">
        <v>62</v>
      </c>
      <c r="B192" s="2" t="s">
        <v>6951</v>
      </c>
      <c r="C192" s="3" t="s">
        <v>117</v>
      </c>
      <c r="D192" s="4" t="s">
        <v>133</v>
      </c>
      <c r="E192" s="4" t="s">
        <v>133</v>
      </c>
      <c r="F192" s="4" t="s">
        <v>134</v>
      </c>
      <c r="G192" s="4" t="s">
        <v>135</v>
      </c>
      <c r="H192" s="4"/>
      <c r="I192" s="4" t="s">
        <v>10936</v>
      </c>
      <c r="J192" s="3"/>
      <c r="K192" s="3" t="s">
        <v>6952</v>
      </c>
      <c r="L192" s="5" t="s">
        <v>15</v>
      </c>
      <c r="M192" s="2" t="str">
        <f t="shared" si="13"/>
        <v>&gt;betaL-g0211_B-7%ATGAAAGGATTAAAAGGGCTATTGGTTCTGGCTTTAGGTTTTACAGGACTACAGGTTTTTGGGCAACAGAACCCTGATATTAAAATTGAAAAATTAAAAGATAATTTATACGTCTATACAACCTATAATACCTTCAAAGGAACTAAATATGCGGCTAATGCGGTATATATGGTAACCGATAAAGGAATAGTGGTTATAGACTCTCCATGGGGAGAAGATAAATTTAAAAGTTTTACAGACGAGATTTATAAAAAGCACGGTAAGAAAGTTATCATGAACATTGCGACCCACTCTCATGATGATAGAGCCGGAGGTCTTGAATATTTTGGTAAACTAGGTGCAAAAACTTATTCTACTAAAATGACAGATTCTATTTTAGCAAAAGAGAATAAGCCAAGAGCAAAGTACACTTTTGATAATAATAAATCTTTTAAAGTAGGAAAGACTGAGTTTCAGGTCTATTATCCGGGAAAAGGTCATACAGCAGATAATGTGGTTGTGTGGTTCCCTAAAGACAAAGTATTAGTAGGAGGCTGCATTGTAAAAAGTGGTGATTCGAAAGACCTTGGGTTTATTGGAGAAGCTTATGTAAACGACTGGACACAGTCCATACACAATATTCAGCAGAAATTTCCCGATGTTCAGTATGTCGTTGCAGGTCATGACGACTGGAAAGATCAAACATCAATACAACATACACTGGATTTAATCAGTGAATATCAACAAAAACAAAAGGCTTCAAATTAA</v>
      </c>
      <c r="O192" s="26">
        <f t="shared" si="10"/>
        <v>747</v>
      </c>
      <c r="P192" s="26"/>
      <c r="Q192" s="26">
        <f t="shared" si="17"/>
        <v>1</v>
      </c>
      <c r="R192" s="26">
        <f t="shared" si="12"/>
        <v>1</v>
      </c>
      <c r="S192" s="26">
        <f t="shared" si="14"/>
        <v>2</v>
      </c>
      <c r="T192" s="26"/>
    </row>
    <row r="193" spans="1:20" x14ac:dyDescent="0.25">
      <c r="A193">
        <v>63</v>
      </c>
      <c r="B193" s="2" t="s">
        <v>6953</v>
      </c>
      <c r="C193" s="3" t="s">
        <v>117</v>
      </c>
      <c r="D193" s="4" t="s">
        <v>136</v>
      </c>
      <c r="E193" s="4" t="s">
        <v>136</v>
      </c>
      <c r="F193" s="4" t="s">
        <v>137</v>
      </c>
      <c r="G193" s="4" t="s">
        <v>138</v>
      </c>
      <c r="H193" s="4"/>
      <c r="I193" s="4" t="s">
        <v>10936</v>
      </c>
      <c r="J193" s="3"/>
      <c r="K193" s="3" t="s">
        <v>6954</v>
      </c>
      <c r="L193" s="5" t="s">
        <v>15</v>
      </c>
      <c r="M193" s="2" t="str">
        <f t="shared" si="13"/>
        <v>&gt;betaL-g0212_B-8%ATGAAAGGATTAAAAGGACTATTGGTTCTGGCTTTAGGTTTTACAGGACTACAGGTTTTTGGGCAACAGAACCCTGATATTAAAATTGAAAAATTAAAAGATAATTTATACGTCTATACAACATATAATACCTTCAAAGGAACTAAATATGCGGCTAATGCGGTATATATGGTAACCGATAAAGGAGTAGTGGTTATAGACTCTCCATGGGGAGAAGATAAATTTAAAAGTTTTACAGACGAGATTTATAAAAAGCACGGAAAGAAAGTTATCATGAACATTGCGACCCACTCTCATGATGATAGAGCCGGAGGTCTTGAATATTTTGGTAAACTAGGTGCAAAAACTTATTCTACTAAAATGACAGATTCTATTTTAGCAAAAGAGAATAAGCCAAGAGCAAAGTACACTTTTGATAATAATAAATCTTTTAAAGTAGGAAAGACTGAGTTTCAGGTCTATTATCCAGGAAAAGGTCATACAGCAGATAATGTGGTTGTATGGTTCCCTAAAGACAAAGTATTAGTAGGAGGCTGCATTGTAAAAAGCGGTGATTCGAAAGATCTTGGGTTTATTGGAGAAGCTTATGTAAACGACTGGACACAGTCCATACACAACATTCAGCAGAAATTTCCCGATGTTCAGTATGTCGTTGCAGGTCATGACGACTGGAAAGATCAAACATCAATACAACATACACTGGATTTAATCAGTGAATATCAACAAAAACAAAAGGCTTCAAATTAA</v>
      </c>
      <c r="O193" s="26">
        <f t="shared" ref="O193:O256" si="18">LEN(G193)</f>
        <v>747</v>
      </c>
      <c r="P193" s="26"/>
      <c r="Q193" s="26">
        <f t="shared" si="17"/>
        <v>1</v>
      </c>
      <c r="R193" s="26">
        <f t="shared" ref="R193:R256" si="19">IF(OR(RIGHT(G193,3)="TAG",RIGHT(G193,3)="TAA",RIGHT(G193,3)="TGA"),1,"bad")</f>
        <v>1</v>
      </c>
      <c r="S193" s="26">
        <f t="shared" si="14"/>
        <v>2</v>
      </c>
      <c r="T193" s="26"/>
    </row>
    <row r="194" spans="1:20" x14ac:dyDescent="0.25">
      <c r="A194">
        <v>64</v>
      </c>
      <c r="B194" s="2" t="s">
        <v>6955</v>
      </c>
      <c r="C194" s="3" t="s">
        <v>117</v>
      </c>
      <c r="D194" s="4" t="s">
        <v>139</v>
      </c>
      <c r="E194" s="4" t="s">
        <v>139</v>
      </c>
      <c r="F194" s="4" t="s">
        <v>140</v>
      </c>
      <c r="G194" s="4" t="s">
        <v>141</v>
      </c>
      <c r="H194" s="4"/>
      <c r="I194" s="4" t="s">
        <v>10936</v>
      </c>
      <c r="J194" s="3"/>
      <c r="K194" s="3" t="s">
        <v>6956</v>
      </c>
      <c r="L194" s="5" t="s">
        <v>15</v>
      </c>
      <c r="M194" s="2" t="str">
        <f t="shared" ref="M194:M257" si="20">"&gt;"&amp;K194&amp;IF(J194="yes","_Chr","")&amp;"%"&amp;G194</f>
        <v>&gt;betaL-g0213_B-9%ATGAAAGGATTAAAAGGGCTATTGGTTCTGGCTTTAGGCTTTACAGGACTACAGGTTTTTGGGCAACAGAACCCTGATATTAAAATTGAAAAATTAAAAGATAATTTATACGTCTATACAACCTATAATACCTTCAAAGGAACTAAATATGCGGCTAATGCGGTATATATGGTAACCGATAAAGGAGTAGTGGTGATAGACTCTCCATGGGGAGAAGATAAATTTAAAAGTTTTACAGACGAGATTTATAAAAAGCACGGAAAGAAAGTCATCATGAACATTGCTACACATTCTCATGACGATAGAGCCGGAGGTCTTGAATATTTTGGTAAACTAGGTGCAAAAACTTATTCTACTAAAATGACAGATTCTATTTTAGCAAAAGAGAATAAGCCAAGAGCAAAGTACACTTTTGATAATAATAAATCTTTTAAAGTAGGAAACACTGAGTTCCAGGTCTATTATCCGGGAAAAGGTCATACAGCAGATAATGTGGTGGTATGGTTCCCTAAAGACAAAGTATTAGTAGGAGGCTGCATTGTAAAAAGCGGTGATTCGAAAGACCTTGGGTTTATTGGGGAAGCTTATGTAAACGACTGGACACAGTCCATACACAACATTCAGCAGAAATTTCCCGATGTTCAGTATGTCGTTGCAGGTCATGACGACTGGAAAGATCAAACATCAATACAACATACACTGGATTTAATCAGTGAATATCAACAAAAACAAAAGGCTTCAAATTAA</v>
      </c>
      <c r="O194" s="26">
        <f t="shared" si="18"/>
        <v>747</v>
      </c>
      <c r="P194" s="26"/>
      <c r="Q194" s="26">
        <f t="shared" si="17"/>
        <v>1</v>
      </c>
      <c r="R194" s="26">
        <f t="shared" si="19"/>
        <v>1</v>
      </c>
      <c r="S194" s="26">
        <f t="shared" ref="S194:S257" si="21">IF(MID(G194,10,3)="ATG",1,2)</f>
        <v>2</v>
      </c>
      <c r="T194" s="26"/>
    </row>
    <row r="195" spans="1:20" x14ac:dyDescent="0.25">
      <c r="A195" s="26">
        <v>70</v>
      </c>
      <c r="B195" s="2" t="s">
        <v>6967</v>
      </c>
      <c r="C195" s="3" t="s">
        <v>157</v>
      </c>
      <c r="D195" s="4" t="s">
        <v>158</v>
      </c>
      <c r="E195" s="4" t="s">
        <v>158</v>
      </c>
      <c r="F195" s="4" t="s">
        <v>159</v>
      </c>
      <c r="G195" s="4" t="s">
        <v>160</v>
      </c>
      <c r="H195" s="4"/>
      <c r="I195" s="4" t="s">
        <v>10936</v>
      </c>
      <c r="J195" s="3"/>
      <c r="K195" s="3" t="s">
        <v>6968</v>
      </c>
      <c r="L195" s="5" t="s">
        <v>15</v>
      </c>
      <c r="M195" s="2" t="str">
        <f t="shared" si="20"/>
        <v>&gt;betaL-g0214_BEL-1%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CTTGATCGTATTGAAC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v>
      </c>
      <c r="O195" s="26">
        <f t="shared" si="18"/>
        <v>852</v>
      </c>
      <c r="P195" s="26"/>
      <c r="Q195" s="26">
        <f t="shared" si="17"/>
        <v>1</v>
      </c>
      <c r="R195" s="26">
        <f t="shared" si="19"/>
        <v>1</v>
      </c>
      <c r="S195" s="26">
        <f t="shared" si="21"/>
        <v>2</v>
      </c>
      <c r="T195" s="26"/>
    </row>
    <row r="196" spans="1:20" x14ac:dyDescent="0.25">
      <c r="A196">
        <v>71</v>
      </c>
      <c r="B196" s="2" t="s">
        <v>6969</v>
      </c>
      <c r="C196" s="3" t="s">
        <v>157</v>
      </c>
      <c r="D196" s="4" t="s">
        <v>161</v>
      </c>
      <c r="E196" s="4" t="s">
        <v>161</v>
      </c>
      <c r="F196" s="4" t="s">
        <v>162</v>
      </c>
      <c r="G196" s="4" t="s">
        <v>163</v>
      </c>
      <c r="H196" s="4"/>
      <c r="I196" s="4" t="s">
        <v>10936</v>
      </c>
      <c r="J196" s="3"/>
      <c r="K196" s="3" t="s">
        <v>6970</v>
      </c>
      <c r="L196" s="5" t="s">
        <v>15</v>
      </c>
      <c r="M196" s="2" t="str">
        <f t="shared" si="20"/>
        <v>&gt;betaL-g0215_BEL-2%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TTTGATCGTATTGAAC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v>
      </c>
      <c r="O196" s="26">
        <f t="shared" si="18"/>
        <v>852</v>
      </c>
      <c r="P196" s="26"/>
      <c r="Q196" s="26">
        <f t="shared" si="17"/>
        <v>1</v>
      </c>
      <c r="R196" s="26">
        <f t="shared" si="19"/>
        <v>1</v>
      </c>
      <c r="S196" s="26">
        <f t="shared" si="21"/>
        <v>2</v>
      </c>
      <c r="T196" s="26"/>
    </row>
    <row r="197" spans="1:20" x14ac:dyDescent="0.25">
      <c r="A197">
        <v>72</v>
      </c>
      <c r="B197" s="2" t="s">
        <v>6971</v>
      </c>
      <c r="C197" s="3" t="s">
        <v>157</v>
      </c>
      <c r="D197" s="4" t="s">
        <v>164</v>
      </c>
      <c r="E197" s="4" t="s">
        <v>164</v>
      </c>
      <c r="F197" s="4" t="s">
        <v>165</v>
      </c>
      <c r="G197" s="4" t="s">
        <v>166</v>
      </c>
      <c r="H197" s="4"/>
      <c r="I197" s="4" t="s">
        <v>10936</v>
      </c>
      <c r="J197" s="3"/>
      <c r="K197" s="3" t="s">
        <v>6972</v>
      </c>
      <c r="L197" s="5" t="s">
        <v>15</v>
      </c>
      <c r="M197" s="2" t="str">
        <f t="shared" si="20"/>
        <v>&gt;betaL-g0216_BEL-3%ATGAAACTGCTGCTCTACCCGTTATTGCTGTTCCTTGTCATTCCAGCCTTTGCCCAGGCGGACTTTGAACATGCCATTTCAGATCTTGAGGCGCACAATCAAGCCAAGATCGGAGTGGCCCTAGTTAGTGAAAATGGCAACCTGATTCAAGGGTATCGTGCGAATGAAAGGTTCGCGATGTGCTCAACTTTCAAGTTGCCGTTGGCCGCTCTTGTTCTGAGTCGCATTGACGCTGGGGAAGAGAATCCTGAGCGCAAGCTTCATTACGATTCCGCGTTCCTTGAAGAGTACGCCCCAGCCGCAAAACGGTATGTGGCAACTGGATATATGACTGTAACTGAGGCAATTCAATCCGCCCTCCAACTCAGCGACAATGCCGCAGCTAACCTGCTGTTAAAAGAGGTTGGCGGCCCACCTTTATTGACAAAGTATTTCCGTAGCCTGGGTGATAAAGTAAGTCGCCTTGATCGTATTGAATCGACTTTGAACACCAATACGCCCGGCGATGAAAGAGATACAACAACGCCCATGTCCATGGCACAGACTGTGTCAAAGCTGATTTTTGGAGACACGTTGACATATAAATCCAAGGGGCAGCTAAGGCGATTACTCATCGGCAATCAGACCGGGGACAAAACCATTCGAGCTGGCTTGCCTGATTCATGGGTAACGGGTGACAAGACAGGCTCGTGTGCGAATGGCGGCCGTAACGATGTGGCGTTTTTTATAACCACTGCCGGAAAAAAATATGTTCTTTCTGTATATACCAATGCACCTGAATTGCAAGGCGAGGAAAGGGCGTTATTAATTGCTTCTGTAGCAAAGTTAGCACGTCAATATGTTGTTCACTGA</v>
      </c>
      <c r="O197" s="26">
        <f t="shared" si="18"/>
        <v>852</v>
      </c>
      <c r="P197" s="26"/>
      <c r="Q197" s="26">
        <f t="shared" si="17"/>
        <v>1</v>
      </c>
      <c r="R197" s="26">
        <f t="shared" si="19"/>
        <v>1</v>
      </c>
      <c r="S197" s="26">
        <f t="shared" si="21"/>
        <v>2</v>
      </c>
      <c r="T197" s="26"/>
    </row>
    <row r="198" spans="1:20" x14ac:dyDescent="0.25">
      <c r="A198">
        <v>73</v>
      </c>
      <c r="B198" s="2" t="s">
        <v>6973</v>
      </c>
      <c r="C198" s="3" t="s">
        <v>167</v>
      </c>
      <c r="D198" s="4" t="s">
        <v>168</v>
      </c>
      <c r="E198" s="4" t="s">
        <v>168</v>
      </c>
      <c r="F198" s="4" t="s">
        <v>169</v>
      </c>
      <c r="G198" s="4" t="s">
        <v>170</v>
      </c>
      <c r="H198" s="4"/>
      <c r="I198" s="4" t="s">
        <v>10936</v>
      </c>
      <c r="J198" s="3"/>
      <c r="K198" s="3" t="s">
        <v>6974</v>
      </c>
      <c r="L198" s="5" t="s">
        <v>15</v>
      </c>
      <c r="M198" s="2" t="str">
        <f t="shared" si="20"/>
        <v>&gt;betaL-g0217_BES-1%ATGTGGCAGTGGCTTGGAAAAGTGCGGTGGTTGCTGGTGGTGATAGCGCTGCTGGGTGGCAAGGTCATGGCGGCGTCTGAACTGGATAGCGCGCTGGCCAGACTCGAGCAGCAGCATCATGGGCGTCTGGGGCTGGCCTATATCGATAGTGGCAGCGGCGAGAGTTACAGCTATCGCGGTGAGGAGCGTTTTGCCTTTTGCAGCACCTTCAAGGCGGTGCTGGCGGGGGCGGTGCTGCAGCGAAGCGTCAGTCAGCCCGGTTTGCTCGATAAGCGGGTGCATTATGCGGCCACGGATCTGCTCGCCTATGCCCCCATCACCAAGACGCATCTGGATAAAGGGATGCGCATCGGTGAACTGGCCGCAGCGGCGGTGCAATATAGTGACAACACGGCGGCCAACCTGCTGCTGCAAGAAATTGGCGGCGTCCAGGCGCTGAACCGGTTTGTGCAGGGGTTGGGAGATCCGGCATTCCGTCTGGATAGGATAGAGCCTCACCTTAATAGTGCCGAGCCAGGAGATGTGCGCGATACCACCACGCCGCTGGCCATGGCCCACACCCTGCAGGCCATGACTCTGGGCAAGGGGTTACCACAGGCCCAGCAGGCGCAACTGGTGAGCTGGCTTAAAGGCAATACCACGGGGGCACAGCGTATTCAAGCTGGCGTACCGGCAGGCTGGCAGGTAGGCGACAAGACTGGCACAGGTGGTTACGGCACCACCAACGATATCGCCATCCTCTGGCCGGAGCAGGGTGCTCCCAAGGTGCTGGCCATCTACTTTACCCAGCCCGCAGCCGATGCCGAGGCCAACCGCGCCATACTGGCCGAAGCCACCCGACTGGTACTGCAAGATAAAAGTATCAATAAAATCAAGTAG</v>
      </c>
      <c r="O198" s="26">
        <f t="shared" si="18"/>
        <v>879</v>
      </c>
      <c r="P198" s="26"/>
      <c r="Q198" s="26">
        <f t="shared" si="17"/>
        <v>1</v>
      </c>
      <c r="R198" s="26">
        <f t="shared" si="19"/>
        <v>1</v>
      </c>
      <c r="S198" s="26">
        <f t="shared" si="21"/>
        <v>2</v>
      </c>
      <c r="T198" s="26"/>
    </row>
    <row r="199" spans="1:20" x14ac:dyDescent="0.25">
      <c r="A199">
        <v>74</v>
      </c>
      <c r="B199" s="2" t="s">
        <v>6975</v>
      </c>
      <c r="C199" s="3" t="s">
        <v>171</v>
      </c>
      <c r="D199" s="4" t="s">
        <v>172</v>
      </c>
      <c r="E199" s="4" t="s">
        <v>172</v>
      </c>
      <c r="F199" s="4" t="s">
        <v>173</v>
      </c>
      <c r="G199" s="4" t="s">
        <v>174</v>
      </c>
      <c r="H199" s="4"/>
      <c r="I199" s="4" t="s">
        <v>10936</v>
      </c>
      <c r="J199" s="3"/>
      <c r="K199" s="3" t="s">
        <v>6976</v>
      </c>
      <c r="L199" s="5" t="s">
        <v>15</v>
      </c>
      <c r="M199" s="2" t="str">
        <f t="shared" si="20"/>
        <v>&gt;betaL-g0218_BIC-1%ATGGCACGTCCTTCTAAACTAGCTTTATCATTTTCTCTTCTGTTGCCTTTTTTACCCTTCACCAGCTTCGCTGAAACCTGGCCACAGGGCGATATCGCCCGACAAAAAATCGTAAAGCTGGAAAAGGATTTTGGTGGGCGGATTGGAGTATCTGCCATCGATACGGGCGCCAATCGAACTTTTGACTTTCGAGCGGACGAACGTTTCCCTTTATGCAGCTCCTTTAAGGGCTTTCTGGCTGGCGCCGTGCTCTCCCACAGCCAACAGCAGGAAGGCTTACTGGAGAAACGTATCGACTATAAGAATCGGGTGATGGAACCTCACTCTCCCATCAGCGCACAACATAGTTCGACGGGTATGACCGTGGCGCAATTAGCGGCAGCGGCGCTGCAGTACAGCGACAACGGTGCGACAAATTTGCTTCTGGAAAACGTTCTGGGCGGGCCCGCCGGGATGACGACCTTCATGAGGACCTTAGGCGATACAACGTTTCGCTTAGATCGATGGGAACTCGAACTCAATAGCGCCATTCCGGGCGACGATCGAGATACCTCGACCCCCCACGCCATAGCCCGCAGCTTGCAAAAAATAGCGTTGGGTGAGGCGTTGCAAACCGCACCGCGTCAGCAGCTGGTTGATTGGCTCATCGGAAATACGACAGGTGGAGCGCGGATCCGGGCAGGCGTTCCTGTCGAGTGGGTTGTAGGGGATAAAACGGGCACGTGCGGTGTGTACGGCACCGCCAATGATTATGCCGTCATATGGCCAAAAACATCCGCCCCGATTGTCTTGGCGATTTACACCGCGAAACCGAACAAGGAGGACAAACATAGCGATGCCGTTATTGCCGAAGTGACCCGTGCCGTTCTGGAAAGCTTTGAATAA</v>
      </c>
      <c r="O199" s="26">
        <f t="shared" si="18"/>
        <v>885</v>
      </c>
      <c r="P199" s="26"/>
      <c r="Q199" s="26">
        <f t="shared" si="17"/>
        <v>1</v>
      </c>
      <c r="R199" s="26">
        <f t="shared" si="19"/>
        <v>1</v>
      </c>
      <c r="S199" s="26">
        <f t="shared" si="21"/>
        <v>2</v>
      </c>
      <c r="T199" s="26"/>
    </row>
    <row r="200" spans="1:20" x14ac:dyDescent="0.25">
      <c r="A200">
        <v>75</v>
      </c>
      <c r="B200" s="2" t="s">
        <v>6977</v>
      </c>
      <c r="C200" s="3" t="s">
        <v>175</v>
      </c>
      <c r="D200" s="4" t="s">
        <v>176</v>
      </c>
      <c r="E200" s="4" t="s">
        <v>176</v>
      </c>
      <c r="F200" s="4" t="s">
        <v>177</v>
      </c>
      <c r="G200" s="4" t="s">
        <v>178</v>
      </c>
      <c r="H200" s="4"/>
      <c r="I200" s="4" t="s">
        <v>10936</v>
      </c>
      <c r="J200" s="3"/>
      <c r="K200" s="3" t="s">
        <v>6978</v>
      </c>
      <c r="L200" s="5" t="s">
        <v>15</v>
      </c>
      <c r="M200" s="2" t="str">
        <f t="shared" si="20"/>
        <v>&gt;betaL-g0219_BIL-1%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CGCGATGCTATCGCG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CGTATCGCGAAGGGAAGCCCGTACACGTTTCTCCGGGACAACTTGACGCCGAAGCCTATGGCGTGAAATCCAGCGTTATTGATATGGCCCGCTGGGTTCAGGCCAACATGGATGCCAGCCACGTTCAGGAGAAAACGCTCCAGCAGGGCATTGCGCTTGCGCAGTCTCGCTACTGGCGTATTGGCGATATGTACCAGGGATTAGGCTGGGAGATGCTGAACTGGCCGCTGAAAGCTGATTCGATCATCAACGGCAGCGACACGAAAGTGGCATTGGCAGCCGTTCCCGCCGTTGAGGTAAACCCGCCCGCCCCCGCAGTGAAAGCCTCATGGGTGCATAAAACGGGCTCCACTGGTGGATTTGGCAGCTACGTAGCCTTCGTTCCAGAAAAAAACCTTGGCATCGTGATCGTGGCAAACAAAAGCTATCCTAACCCTGTCCGTGTCGAGGCGGCCTGGCGCATTCTTGAAAAGCTGCAATAA</v>
      </c>
      <c r="O200" s="26">
        <f t="shared" si="18"/>
        <v>1146</v>
      </c>
      <c r="P200" s="26" t="s">
        <v>10534</v>
      </c>
      <c r="Q200" s="26">
        <f t="shared" si="17"/>
        <v>1</v>
      </c>
      <c r="R200" s="26">
        <f t="shared" si="19"/>
        <v>1</v>
      </c>
      <c r="S200" s="26">
        <f t="shared" si="21"/>
        <v>2</v>
      </c>
      <c r="T200" s="26"/>
    </row>
    <row r="201" spans="1:20" x14ac:dyDescent="0.25">
      <c r="A201">
        <v>76</v>
      </c>
      <c r="B201" s="2" t="s">
        <v>6979</v>
      </c>
      <c r="C201" s="3" t="s">
        <v>179</v>
      </c>
      <c r="D201" s="4" t="s">
        <v>180</v>
      </c>
      <c r="E201" s="4" t="s">
        <v>180</v>
      </c>
      <c r="F201" s="4" t="s">
        <v>181</v>
      </c>
      <c r="G201" s="4" t="s">
        <v>182</v>
      </c>
      <c r="H201" s="4"/>
      <c r="I201" s="4" t="s">
        <v>10936</v>
      </c>
      <c r="J201" s="3"/>
      <c r="K201" s="3" t="s">
        <v>6980</v>
      </c>
      <c r="L201" s="5" t="s">
        <v>15</v>
      </c>
      <c r="M201" s="2" t="str">
        <f t="shared" si="20"/>
        <v>&gt;betaL-g0220_BRO-1%ATGCAACGCCGGCATTTTTTACAAAAAACCTTATTGGCACTACCTATTATTTTTTCTGGCAATTTATTAACTGGATGTAAAACGAATTTATCTGATGATTATTTGCCCGATGATAAGATAACAAACAATCCAAATTTATTACAAAATAAATTAAAAGAGATATTGCCAATTTGGGAAAATAAATTTAATGCCAAAATTGGTATGACGATTATTGCTGACAATGGTGAACTATCCAGTCATCGTGGTAATGAATATTTTCCTGTTAATAGTACCATTAAAGCCTTTATTGCAAGTCATATATTATTACTTGTAGATAAAGAAAAATTGGATTTAAACGAAAAAATCATCATTAAAGAAAGCGATTTGATAGAATATTCTCCTGTCTGTAAAAAATACTTTGATGAGAATAAACCAATTTCTATTAGTGAATTGTGCGAAGCTACCATAACACTGAGTGATAATGGTTCTGCTAATATCTTGTTGGATAAAATTGGGGGTTTGACTGCATTCAATCAATTTTTGAAAGAGATTGGGGCGGATATGGTGCTGGCAAATAATGAGCCTTTATTAAATCGCTCACATTATGGTGAAACCAGTGATACCGCAAAACCAATTCCTTACACAAAAAGCCTAAAAGCACTGATTGTAGGCAATATCCTATCCAATCAAAGCAAAGAACAGTTGATAACTTGGCTTATCAATGATAAAGTTGCTGATAATTTATTGAGAAAATATTTACCAAAAAATTGGCGAATTGGCGACAAAACAGGCACAGGTAGTGAATCAAAAAATATCATTGCTGTGATTTGGAATGAAAATAATAAACCTTATTTTATCAGCCTATTTATCACCCAGCCCCATGATGGTAAATCCCTTGATTTTAAAAATCAAAAAGATGAAATAATGGCACAAATTGGTAAAGAAATTTATCCATTTTTATAA</v>
      </c>
      <c r="O201" s="26">
        <f t="shared" si="18"/>
        <v>942</v>
      </c>
      <c r="P201" s="26"/>
      <c r="Q201" s="26">
        <f t="shared" si="17"/>
        <v>1</v>
      </c>
      <c r="R201" s="26">
        <f t="shared" si="19"/>
        <v>1</v>
      </c>
      <c r="S201" s="26">
        <f t="shared" si="21"/>
        <v>2</v>
      </c>
      <c r="T201" s="26"/>
    </row>
    <row r="202" spans="1:20" x14ac:dyDescent="0.25">
      <c r="A202">
        <v>77</v>
      </c>
      <c r="B202" s="2" t="s">
        <v>6981</v>
      </c>
      <c r="C202" s="3" t="s">
        <v>183</v>
      </c>
      <c r="D202" s="4" t="s">
        <v>184</v>
      </c>
      <c r="E202" s="4" t="s">
        <v>184</v>
      </c>
      <c r="F202" s="4" t="s">
        <v>185</v>
      </c>
      <c r="G202" s="4" t="s">
        <v>186</v>
      </c>
      <c r="H202" s="4"/>
      <c r="I202" s="4" t="s">
        <v>10936</v>
      </c>
      <c r="J202" s="3"/>
      <c r="K202" s="3" t="s">
        <v>6982</v>
      </c>
      <c r="L202" s="5" t="s">
        <v>15</v>
      </c>
      <c r="M202" s="2" t="str">
        <f t="shared" si="20"/>
        <v>&gt;betaL-g0221_CARB-1%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AAGAGCGAAATGATGCGATTGTTAAAATTGGTCATTCAATTTTTGACGTTTATACATCACAGTCGCGCTGA</v>
      </c>
      <c r="O202" s="26">
        <f t="shared" si="18"/>
        <v>867</v>
      </c>
      <c r="P202" s="26"/>
      <c r="Q202" s="26">
        <f t="shared" si="17"/>
        <v>1</v>
      </c>
      <c r="R202" s="26">
        <f t="shared" si="19"/>
        <v>1</v>
      </c>
      <c r="S202" s="26">
        <f t="shared" si="21"/>
        <v>2</v>
      </c>
      <c r="T202" s="26"/>
    </row>
    <row r="203" spans="1:20" x14ac:dyDescent="0.25">
      <c r="A203">
        <v>86</v>
      </c>
      <c r="B203" s="2" t="s">
        <v>6999</v>
      </c>
      <c r="C203" s="3" t="s">
        <v>183</v>
      </c>
      <c r="D203" s="4" t="s">
        <v>211</v>
      </c>
      <c r="E203" s="4" t="s">
        <v>211</v>
      </c>
      <c r="F203" s="4" t="s">
        <v>212</v>
      </c>
      <c r="G203" s="4" t="s">
        <v>213</v>
      </c>
      <c r="H203" s="4"/>
      <c r="I203" s="4" t="s">
        <v>10936</v>
      </c>
      <c r="J203" s="3"/>
      <c r="K203" s="3" t="s">
        <v>7000</v>
      </c>
      <c r="L203" s="5" t="s">
        <v>15</v>
      </c>
      <c r="M203" s="2" t="str">
        <f t="shared" si="20"/>
        <v>&gt;betaL-g0222_CARB-10%ATGGACGTACGTCAACACAAGGCTAGTTTTTTTAGCGTAGTAATTACTTTTTTATGTCTCACGCTATCATTAAATGCTAATGCAACAGACTCAGTACTTGAAGCGGTTACCAATGCTGAAACTGAATTAGGCGCTAGAATTGGTCTAGCTGCGCATGATTTGGAAACGGGAAAACGTTGGGAACATAAATCTAATGAACGTTTTCCTCTAACTAGTACCTTTAAAACACTTGCCTGTGCAAACGTTCTTCAAAGAGTTGATCTAGGTAAAGAAAGAATTGATAGAGTTGTGAGATTCTCTGAAAGCAATCTCGTTACATACTCACCTGTAACAGAAAAACATGTGGGTAAAAAAGGGATGTCGCTCGCAGAGCTGTGTCAGGCCACATTATCAACCAGTGATAATTCAGCTGCCAATTTTATTCTACAAGCGATTGGG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v>
      </c>
      <c r="O203" s="26">
        <f t="shared" si="18"/>
        <v>897</v>
      </c>
      <c r="P203" s="26"/>
      <c r="Q203" s="26">
        <f t="shared" si="17"/>
        <v>1</v>
      </c>
      <c r="R203" s="26">
        <f t="shared" si="19"/>
        <v>1</v>
      </c>
      <c r="S203" s="26">
        <f t="shared" si="21"/>
        <v>2</v>
      </c>
      <c r="T203" s="26"/>
    </row>
    <row r="204" spans="1:20" x14ac:dyDescent="0.25">
      <c r="A204">
        <v>88</v>
      </c>
      <c r="B204" s="2" t="s">
        <v>7001</v>
      </c>
      <c r="C204" s="3" t="s">
        <v>183</v>
      </c>
      <c r="D204" s="4" t="s">
        <v>214</v>
      </c>
      <c r="E204" s="4" t="s">
        <v>214</v>
      </c>
      <c r="F204" s="4" t="s">
        <v>215</v>
      </c>
      <c r="G204" s="4" t="s">
        <v>216</v>
      </c>
      <c r="H204" s="4"/>
      <c r="I204" s="4" t="s">
        <v>10936</v>
      </c>
      <c r="J204" s="3"/>
      <c r="K204" s="3" t="s">
        <v>7002</v>
      </c>
      <c r="L204" s="5" t="s">
        <v>15</v>
      </c>
      <c r="M204" s="2" t="str">
        <f t="shared" si="20"/>
        <v>&gt;betaL-g0223_CARB-12%ATGTGTGACAATCAAAATTATGGGGTTACTTACATGAAGTTTTTATTGGTATTTTCGCTTTTAATACCATCCGTGGTTTTTGCAAGTAGTTCAAAGTTTCGGCAAGTTGAACAAGACGTTAAGGCAATTGAAGTTTCTCTTTCTGCTCGTATAGGTGTTTCCGTTCTTGATACTCAAAATGGAGAATACTGGGATTACAATGGCAATCAGCGCTTCCCGTTGACAAGTACTTTTAAAACAATAGCTTGCGCTAAATTACTATATGATGCTGAGCAAGGAAAAGTTAATCCCAATAGTACAGTCGAGATTAAGAAAGCAGATCTTGTGACCTATTCCCCTGTAATAGAAAAGCAAGTAGGGCAGGCAATCACACTCGATGATGCGTGCTTCGCAACTATGACTACAAGTGATAATACTGCGGCAAATATCATCCTAAGTGCTGTAGGTGGCTCCAAAGGCGTTACTGATTTTTTAAGACAAATTGGGGACAAAGAGACTCGTCTAGACCGTATTGAGCCTGATTTAAATGAAGGTAAGCTCGGTGATTTGAGGGATACGACAACTCCTAAGGCAATAGCCAGTACTTTGAATAAATTTTTATTTGGTTCAGCGCTATCTGAAATGAACAAAAAAAAATTAGAGTCTTGGATGGTGAACAATCAAGTCACTGGTAATTTACTACGTTCAGTATTGCCGGCGGGATGGAACATTGCGGATCGTTCAGGTGCTGGCGGATTTGGTGCTCGGAGTATTACAGCAGTTGTGTGGAGTGAGCATCAAGCCCCAATTATTGTGAGCATCTATCTAGCTCAAACACAGGCTTCAATGGCAGAGCGAAATGATGCGATTGTTAAAATTGGTCGTTCAATTTTTGACGTTTATACATCACAGTCGCGCTGA</v>
      </c>
      <c r="O204" s="26">
        <f t="shared" si="18"/>
        <v>900</v>
      </c>
      <c r="P204" s="26"/>
      <c r="Q204" s="26">
        <f t="shared" si="17"/>
        <v>1</v>
      </c>
      <c r="R204" s="26">
        <f t="shared" si="19"/>
        <v>1</v>
      </c>
      <c r="S204" s="26">
        <f t="shared" si="21"/>
        <v>2</v>
      </c>
      <c r="T204" s="26"/>
    </row>
    <row r="205" spans="1:20" x14ac:dyDescent="0.25">
      <c r="A205">
        <v>78</v>
      </c>
      <c r="B205" s="2" t="s">
        <v>6983</v>
      </c>
      <c r="C205" s="3" t="s">
        <v>183</v>
      </c>
      <c r="D205" s="4" t="s">
        <v>187</v>
      </c>
      <c r="E205" s="4" t="s">
        <v>187</v>
      </c>
      <c r="F205" s="4" t="s">
        <v>188</v>
      </c>
      <c r="G205" s="4" t="s">
        <v>189</v>
      </c>
      <c r="H205" s="4"/>
      <c r="I205" s="4" t="s">
        <v>10936</v>
      </c>
      <c r="J205" s="3"/>
      <c r="K205" s="3" t="s">
        <v>6984</v>
      </c>
      <c r="L205" s="5" t="s">
        <v>15</v>
      </c>
      <c r="M205" s="2" t="str">
        <f t="shared" si="20"/>
        <v>&gt;betaL-g0224_CARB-2%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v>
      </c>
      <c r="O205" s="26">
        <f t="shared" si="18"/>
        <v>867</v>
      </c>
      <c r="P205" s="26"/>
      <c r="Q205" s="26">
        <f t="shared" si="17"/>
        <v>1</v>
      </c>
      <c r="R205" s="26">
        <f t="shared" si="19"/>
        <v>1</v>
      </c>
      <c r="S205" s="26">
        <f t="shared" si="21"/>
        <v>2</v>
      </c>
      <c r="T205" s="26"/>
    </row>
    <row r="206" spans="1:20" x14ac:dyDescent="0.25">
      <c r="A206">
        <v>79</v>
      </c>
      <c r="B206" s="2" t="s">
        <v>6985</v>
      </c>
      <c r="C206" s="3" t="s">
        <v>183</v>
      </c>
      <c r="D206" s="4" t="s">
        <v>190</v>
      </c>
      <c r="E206" s="4" t="s">
        <v>190</v>
      </c>
      <c r="F206" s="4" t="s">
        <v>191</v>
      </c>
      <c r="G206" s="4" t="s">
        <v>192</v>
      </c>
      <c r="H206" s="4"/>
      <c r="I206" s="4" t="s">
        <v>10936</v>
      </c>
      <c r="J206" s="3"/>
      <c r="K206" s="3" t="s">
        <v>6986</v>
      </c>
      <c r="L206" s="5" t="s">
        <v>15</v>
      </c>
      <c r="M206" s="2" t="str">
        <f t="shared" si="20"/>
        <v>&gt;betaL-g0225_CARB-3%ATGCTTTTATATAAAATGTGTGACAATCAAAATTATGGGGTTACTTAC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C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v>
      </c>
      <c r="O206" s="26">
        <f t="shared" si="18"/>
        <v>915</v>
      </c>
      <c r="P206" s="26"/>
      <c r="Q206" s="26">
        <f t="shared" si="17"/>
        <v>1</v>
      </c>
      <c r="R206" s="26">
        <f t="shared" si="19"/>
        <v>1</v>
      </c>
      <c r="S206" s="26">
        <f t="shared" si="21"/>
        <v>2</v>
      </c>
      <c r="T206" s="26"/>
    </row>
    <row r="207" spans="1:20" x14ac:dyDescent="0.25">
      <c r="A207">
        <v>80</v>
      </c>
      <c r="B207" s="2" t="s">
        <v>6987</v>
      </c>
      <c r="C207" s="3" t="s">
        <v>183</v>
      </c>
      <c r="D207" s="4" t="s">
        <v>193</v>
      </c>
      <c r="E207" s="4" t="s">
        <v>193</v>
      </c>
      <c r="F207" s="4" t="s">
        <v>194</v>
      </c>
      <c r="G207" s="4" t="s">
        <v>195</v>
      </c>
      <c r="H207" s="4"/>
      <c r="I207" s="4" t="s">
        <v>10936</v>
      </c>
      <c r="J207" s="3"/>
      <c r="K207" s="3" t="s">
        <v>6988</v>
      </c>
      <c r="L207" s="5" t="s">
        <v>15</v>
      </c>
      <c r="M207" s="2" t="str">
        <f t="shared" si="20"/>
        <v>&gt;betaL-g0226_CARB-4%ATGAAGCTTTTACTGGTATTTTCGCTTTTAATACCGTCTATGGTGTTTGCAAATAGTTCAAAGTTTCAACAGGTTGAACAAGATGCTAAGGTAATTGAAGCATCTCTTTCTGCGCATATAGGGATTTCTGTTCTTGATACTCAAACTGGAGAGTATTGGGATTACAATGGCAATCAGCGTTTTCCTTTGACAAGTACTTTTAAAACAATAGCTTGTGCTAAATTATTATATGATGCTGAGCAAGGGGAAATAAACCCTAAGAGTACAATTGAGATCAAAAAAGCAGATCTTGTGACCTATTCTCCCGTAATAGAAAAGCAAGTAGGACAAGCAATAACGCTCGATGATGCGTGTTTTGCAACTATGACGACAAGTGATAATGCAGCAGCAAATATCATCCTAAATGCCCTAGGAGGTCCTGAAAGCGTGACGGATTTTCTAAGACAAATCGGAGATAAAGAAACCCGTCTAGACCGTATTGAACCTGAATTAAATGAAGGCAAGCTTGGTGATTTGAGGGATACGACAACTCCTAATGCAATAGTGAATACTTTAAATGAATTATTATTTGGTTCCACATTGTCTCAAGATGGCCAGAAAAAATTAGAGTATTGGATGGTGAATAATCAAGTCACTGGTAATTTATTGCGGTCAGTATTGCCAGAGGGATGGAATATTGCGGATCGTTCAGGTGCTGGCGGATTTGGTGCTCGGAGTATTACAGCCGTTGTTTGGAGTGAAGCTCAATCCCCAATCATAGTTAGTATCTATCTAGCGCAAACAGAGGCTTCAATAGCAGATCGAAATGATGCAATTGTTAAAATTGGTCGTTCAATTTTTGAAGTTTATTCATCACAATCGCGTTGA</v>
      </c>
      <c r="O207" s="26">
        <f t="shared" si="18"/>
        <v>867</v>
      </c>
      <c r="P207" s="26"/>
      <c r="Q207" s="26">
        <f t="shared" si="17"/>
        <v>1</v>
      </c>
      <c r="R207" s="26">
        <f t="shared" si="19"/>
        <v>1</v>
      </c>
      <c r="S207" s="26">
        <f t="shared" si="21"/>
        <v>2</v>
      </c>
      <c r="T207" s="26"/>
    </row>
    <row r="208" spans="1:20" x14ac:dyDescent="0.25">
      <c r="A208">
        <v>81</v>
      </c>
      <c r="B208" s="2" t="s">
        <v>6989</v>
      </c>
      <c r="C208" s="3" t="s">
        <v>183</v>
      </c>
      <c r="D208" s="4" t="s">
        <v>196</v>
      </c>
      <c r="E208" s="4" t="s">
        <v>196</v>
      </c>
      <c r="F208" s="4" t="s">
        <v>197</v>
      </c>
      <c r="G208" s="4" t="s">
        <v>198</v>
      </c>
      <c r="H208" s="4"/>
      <c r="I208" s="4" t="s">
        <v>10936</v>
      </c>
      <c r="J208" s="3"/>
      <c r="K208" s="3" t="s">
        <v>6990</v>
      </c>
      <c r="L208" s="5" t="s">
        <v>15</v>
      </c>
      <c r="M208" s="2" t="str">
        <f t="shared" si="20"/>
        <v>&gt;betaL-g0227_CARB-5%ATGA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v>
      </c>
      <c r="O208" s="26">
        <f t="shared" si="18"/>
        <v>897</v>
      </c>
      <c r="P208" s="26"/>
      <c r="Q208" s="26">
        <f t="shared" si="17"/>
        <v>1</v>
      </c>
      <c r="R208" s="26">
        <f t="shared" si="19"/>
        <v>1</v>
      </c>
      <c r="S208" s="26">
        <f t="shared" si="21"/>
        <v>2</v>
      </c>
      <c r="T208" s="26"/>
    </row>
    <row r="209" spans="1:20" x14ac:dyDescent="0.25">
      <c r="A209">
        <v>82</v>
      </c>
      <c r="B209" s="2" t="s">
        <v>6991</v>
      </c>
      <c r="C209" s="3" t="s">
        <v>183</v>
      </c>
      <c r="D209" s="4" t="s">
        <v>199</v>
      </c>
      <c r="E209" s="4" t="s">
        <v>199</v>
      </c>
      <c r="F209" s="4" t="s">
        <v>200</v>
      </c>
      <c r="G209" s="4" t="s">
        <v>201</v>
      </c>
      <c r="H209" s="4"/>
      <c r="I209" s="4" t="s">
        <v>10936</v>
      </c>
      <c r="J209" s="3"/>
      <c r="K209" s="3" t="s">
        <v>6992</v>
      </c>
      <c r="L209" s="5" t="s">
        <v>15</v>
      </c>
      <c r="M209" s="2" t="str">
        <f t="shared" si="20"/>
        <v>&gt;betaL-g0228_CARB-6%ATGAAGTTTTTATTGGCATTTTCGCTTTTAATACCATCCGTGGTTTTTGCAAGTAGTTCAAAGTTTCAGCAAGTTGAACAAGACGTTAAGGCAATTGAAGTTTCTCTTTCTGCTCGTATAGGTGTTTCCGTTCTTGATACTCAAAATGGAGAATATTGGGATTACAATGGCAATCAGCGCTTCCCGTTAACAAGTACTTTTAAAACAATAGCTTGCGCTAAATTACTATATGATGCTGAGCAAGGAAAAGTTAATC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CACGTTAAATCAATTATTATTTGGTTCCACATTATCTGAAGCTAGTCAGAAAAAATTAGAGTCTTGGATGGTGAACAATCAAGTTACGGGTAATTTATTGAGGTCAGTATTGCCAGTGAAGTGGAGTATTGCTGATCGCTCAGGAGCAGGTGGATTTGGTGCTAGGAGTATTACAGCGATTGTGTGGAGTGAAGAAAAAAAAACGATTATCGTAAGTATTTATCTAGCTCAAACCGAGGCTTCAATGGCAGAACGAAATGATGCGATAGTTAAAATTGGTCGTTCAATTTTTGAAGTTTATACATCACAGTCGCGCTGA</v>
      </c>
      <c r="O209" s="26">
        <f t="shared" si="18"/>
        <v>867</v>
      </c>
      <c r="P209" s="26"/>
      <c r="Q209" s="26">
        <f t="shared" si="17"/>
        <v>1</v>
      </c>
      <c r="R209" s="26">
        <f t="shared" si="19"/>
        <v>1</v>
      </c>
      <c r="S209" s="26">
        <f t="shared" si="21"/>
        <v>2</v>
      </c>
      <c r="T209" s="26"/>
    </row>
    <row r="210" spans="1:20" x14ac:dyDescent="0.25">
      <c r="A210">
        <v>83</v>
      </c>
      <c r="B210" s="2" t="s">
        <v>6993</v>
      </c>
      <c r="C210" s="3" t="s">
        <v>183</v>
      </c>
      <c r="D210" s="4" t="s">
        <v>202</v>
      </c>
      <c r="E210" s="4" t="s">
        <v>202</v>
      </c>
      <c r="F210" s="4" t="s">
        <v>203</v>
      </c>
      <c r="G210" s="4" t="s">
        <v>204</v>
      </c>
      <c r="H210" s="4"/>
      <c r="I210" s="4" t="s">
        <v>10936</v>
      </c>
      <c r="J210" s="3"/>
      <c r="K210" s="3" t="s">
        <v>6994</v>
      </c>
      <c r="L210" s="5" t="s">
        <v>15</v>
      </c>
      <c r="M210" s="2" t="str">
        <f t="shared" si="20"/>
        <v>&gt;betaL-g0229_CARB-7%ATGAAGTCTTTGTTGGTATTTGCGCTTTTAATGCCATCTGTAGTTTTTGCAAGCAGTTCAAAATTTCAATCAGTTGAACAAGAAATTAAGGGAATTGAGTCTTCACTCTCTGCTCGTATAGGAGTCGCCATTTTGGATACTCAAAATGGCGAAAGCTGGGATTATAATGGTGATCAACGATTTCCATTAACAAGTACTTTCAAAACAATAGCTTGTGCTAAGTTGCTGTATGATGCAGAGCATGGGAAAGTTAATCTCAATAGTACAGTTGAGATTAAGAAAGCAGATCTTGTTACGTATTCGCCTGTATTAGAAAAGCAAGTAGGTAAACCAATAACGCTCTCTGATGCATGCCTTGCTACTATGACAACAAGCGACAATACAGCAGCCAATATTGTTATAAATGCTGTCGGTGATCCTAAAAGCATTACTGATTTTCTGAGACAAATTGGTGACAAAGAAACTCGTCTAGATCGTGTCGAGCCTGAGCTCAATGAAGGTAAACTCGGTGATTTGAGGGATACGACAACGCCTAATGCAATAACCAGCACGTTAAATCAATTATTATTTGGTTCCACATTATCTGAAGCTAGTCAGAAAAAATTAGAGTCTTGGATGGTGAACAATCAAGTTACGGGTAATTTATTGAGGTCAGTATTGCCAGTGAAGTGGAGTATTGCTGATCGCTCAGGAGCAGGTGGATTTGGTGCTAGGAGTATTACAGCGATTGTGTGGAGTGAAGAAAAAAAACCGATTATCGTAAGTATTTATCTAGCTCAAACCGAGGCTTCAATGGCAGAACGAAATGATGCGATAGTTAAGATTGGTCGTTCAATTTTTGAAGTTTATACATCACAGTCGCGTTGA</v>
      </c>
      <c r="O210" s="26">
        <f t="shared" si="18"/>
        <v>867</v>
      </c>
      <c r="P210" s="26"/>
      <c r="Q210" s="26">
        <f t="shared" si="17"/>
        <v>1</v>
      </c>
      <c r="R210" s="26">
        <f t="shared" si="19"/>
        <v>1</v>
      </c>
      <c r="S210" s="26">
        <f t="shared" si="21"/>
        <v>2</v>
      </c>
      <c r="T210" s="26"/>
    </row>
    <row r="211" spans="1:20" x14ac:dyDescent="0.25">
      <c r="A211">
        <v>84</v>
      </c>
      <c r="B211" s="2" t="s">
        <v>6995</v>
      </c>
      <c r="C211" s="3" t="s">
        <v>183</v>
      </c>
      <c r="D211" s="4" t="s">
        <v>205</v>
      </c>
      <c r="E211" s="4" t="s">
        <v>205</v>
      </c>
      <c r="F211" s="4" t="s">
        <v>206</v>
      </c>
      <c r="G211" s="4" t="s">
        <v>207</v>
      </c>
      <c r="H211" s="4"/>
      <c r="I211" s="4" t="s">
        <v>10936</v>
      </c>
      <c r="J211" s="3"/>
      <c r="K211" s="3" t="s">
        <v>6996</v>
      </c>
      <c r="L211" s="5" t="s">
        <v>15</v>
      </c>
      <c r="M211" s="2" t="str">
        <f t="shared" si="20"/>
        <v>&gt;betaL-g0230_CARB-8%ATGG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TGCTGGTGGTTATGGGTCGCGTGCTATTACTGCGGTGATGTGGCCTCCAAATCGCAAGCCTATCGTAGCCGCTCTATACATTACAGAGACAGACGCCTCGTTTGAAGAAAGAAATGCTGTCATTGCAAAAATTGGTGAGCAAATAGCGAAGACAATATTAATGGAGAATAGCCGTAACTGA</v>
      </c>
      <c r="O211" s="26">
        <f t="shared" si="18"/>
        <v>897</v>
      </c>
      <c r="P211" s="26"/>
      <c r="Q211" s="26">
        <f t="shared" si="17"/>
        <v>1</v>
      </c>
      <c r="R211" s="26">
        <f t="shared" si="19"/>
        <v>1</v>
      </c>
      <c r="S211" s="26">
        <f t="shared" si="21"/>
        <v>2</v>
      </c>
      <c r="T211" s="26"/>
    </row>
    <row r="212" spans="1:20" x14ac:dyDescent="0.25">
      <c r="A212">
        <v>85</v>
      </c>
      <c r="B212" s="2" t="s">
        <v>6997</v>
      </c>
      <c r="C212" s="3" t="s">
        <v>183</v>
      </c>
      <c r="D212" s="4" t="s">
        <v>208</v>
      </c>
      <c r="E212" s="4" t="s">
        <v>208</v>
      </c>
      <c r="F212" s="4" t="s">
        <v>209</v>
      </c>
      <c r="G212" s="4" t="s">
        <v>210</v>
      </c>
      <c r="H212" s="4"/>
      <c r="I212" s="4" t="s">
        <v>10936</v>
      </c>
      <c r="J212" s="3"/>
      <c r="K212" s="3" t="s">
        <v>6998</v>
      </c>
      <c r="L212" s="5" t="s">
        <v>15</v>
      </c>
      <c r="M212" s="2" t="str">
        <f t="shared" si="20"/>
        <v>&gt;betaL-g0231_CARB-9%ATGAAGTCTTTGTTGGTATTTGCGCTTTTAATGCCATCTGTAGTTTTTGCAAGCAGTTCAAAATTTCAATCAGTTGAACAAGAAATTAAGGGAATTGAGTCTTCACTCTCTGCTCGTATAGGAGTTGCCATTTTGGATACTCAAAATGGCGAAAGCTGGGATTATAATGGTGATCAACGATTTCCATTAACAAGTACTTTCAAAACAATAGCTTGTGCTAAGTTGCTGTATGATGCAGAGCATGGGAAAGTTAATCTCAATAGTACAGTTGAGGTTAAGAAAGCAGATCTTGTTACGTATTCGCCTGTATTAGAAAAGCAAGTAGGTAAACCAATAACGCTCTCTGATGCATGCTTTGCTACTATGACAACAAGCGACAATACAGCAGCCAATATTGTTATAAATGCTGTGGGTGATCCTAAAAGCATTACTGATTTTCTGAGACAAATTGGTGACAAAGAAACTCGTCTAGATCGTGTCGAGCCTGAGCTCAATGAAGGTAAACTCGGTGATTTGAGGGATACGACAACGCCTAATGCAATAACCAGCACGTTAAATCAATTATTATTTGGTTCCACATTATCTGAAGCTAGTCAGAAAAAATTAGAGTCTTGGATGGTGAACAATCAAGTTACGGGTAATTTATTGAGGTCAGTATTGCCAGTGACGTGGAGTATTGCTGATCGCTCAGGGGCAGGTGGATTTGGTGCTAGGAGTATTACAGCGATTGTGTGGAGTGAAGAAAAAAAACCGATTATCGTAAGTATTTATCTAGCTCAAACCGAGGCTTCAATGGCAGAACGAAATGATGCGATAGTTAAGATTGGTCGTTCAATTTTTGAAGTTTATACATCACAGTCGCGTTGA</v>
      </c>
      <c r="O212" s="26">
        <f t="shared" si="18"/>
        <v>867</v>
      </c>
      <c r="P212" s="26"/>
      <c r="Q212" s="26">
        <f t="shared" si="17"/>
        <v>1</v>
      </c>
      <c r="R212" s="26">
        <f t="shared" si="19"/>
        <v>1</v>
      </c>
      <c r="S212" s="26">
        <f t="shared" si="21"/>
        <v>2</v>
      </c>
      <c r="T212" s="26"/>
    </row>
    <row r="213" spans="1:20" x14ac:dyDescent="0.25">
      <c r="A213">
        <v>94</v>
      </c>
      <c r="B213" s="2" t="s">
        <v>7003</v>
      </c>
      <c r="C213" s="3" t="s">
        <v>217</v>
      </c>
      <c r="D213" s="4" t="s">
        <v>217</v>
      </c>
      <c r="E213" s="4" t="s">
        <v>217</v>
      </c>
      <c r="F213" s="4" t="s">
        <v>218</v>
      </c>
      <c r="G213" s="4" t="s">
        <v>219</v>
      </c>
      <c r="H213" s="4"/>
      <c r="I213" s="4" t="s">
        <v>10936</v>
      </c>
      <c r="J213" s="3"/>
      <c r="K213" s="3" t="s">
        <v>7004</v>
      </c>
      <c r="L213" s="5" t="s">
        <v>15</v>
      </c>
      <c r="M213" s="2" t="str">
        <f t="shared" si="20"/>
        <v>&gt;betaL-g0232_CblA%ATGAAAGCATATTTCATCGCCATACTTACCTTATTCACTTGTATAGCTACCGTCGTCCGGGCGCAGCAAATGTCTGAACTTGAAAACCGGATTGACAGTCTGCTCAATGGCAAGAAAGCCACCGTTGGTATAGCCGTATGGACAGACAAAGGAGACATGCTCCGGTATAACGACCATGTACACTTCCCCTTGCTCAGTGTATTCAAATTCCATGTGGCACTGGCCGTACTGGACAAGATGGATAAGCAAAGCATCAGTCTGGACAGCATTGTTTCCATAAAGGCATCCCAAATGCCGCCCAATACCTACAGCCCCCTGCGGAAGAAGTTTCCCGACCAGGATTTCACGATTACGCTTAGGGAACTGATGCAATACAGCATTTCCCAAAGCGACAACAATGCCTGCGACATCTTGATAGAATATGCAGGAGGCATCAAACATATCAATGACTATATCCACCGGTTGAGTATCGACTCCTTCAACCTCTCGGAAACAGAAGACGGCATGCACTCCAGCTTCGAGGCTGTATACCGCAACTGGAGTACTCCTTCCGCTATGGTCCGACTACTGAGAACGGCTGATGAAAAAGAGTTGTTCTCCAACAAGGAGCTGAAAGACTTCTTGTGGCAGACCATGATAGATACTGAAACCGGTGCCAACAAACTGAAAGGTATGTTGCCAGCCAAAACCGTGGTAGGACACAAGACCGGCTCTTCCGACCGCAATGCCGACGGTATGAAAACTGCAGATAATGATGCCGGCCTCGTTATCCTTCCCGACGGCCGGAAATACTACATTGCCGCCTTCGTCATGGACTCATACGAGACGGATGAGGACAATGCGAACATCATCGCCCGCATATCACGCATGGTATATGATGCGATGAGATGA</v>
      </c>
      <c r="O213" s="26">
        <f t="shared" si="18"/>
        <v>891</v>
      </c>
      <c r="P213" s="26"/>
      <c r="Q213" s="26">
        <f t="shared" si="17"/>
        <v>1</v>
      </c>
      <c r="R213" s="26">
        <f t="shared" si="19"/>
        <v>1</v>
      </c>
      <c r="S213" s="26">
        <f t="shared" si="21"/>
        <v>2</v>
      </c>
      <c r="T213" s="26"/>
    </row>
    <row r="214" spans="1:20" x14ac:dyDescent="0.25">
      <c r="A214">
        <v>95</v>
      </c>
      <c r="B214" s="2" t="s">
        <v>7005</v>
      </c>
      <c r="C214" s="3" t="s">
        <v>220</v>
      </c>
      <c r="D214" s="4" t="s">
        <v>220</v>
      </c>
      <c r="E214" s="4" t="s">
        <v>220</v>
      </c>
      <c r="F214" s="4" t="s">
        <v>221</v>
      </c>
      <c r="G214" s="4" t="s">
        <v>222</v>
      </c>
      <c r="H214" s="4"/>
      <c r="I214" s="4" t="s">
        <v>10936</v>
      </c>
      <c r="J214" s="3"/>
      <c r="K214" s="3" t="s">
        <v>7006</v>
      </c>
      <c r="L214" s="5" t="s">
        <v>15</v>
      </c>
      <c r="M214" s="2" t="str">
        <f t="shared" si="20"/>
        <v>&gt;betaL-g0233_CepA%ATGCAAAAAAGACTTATACATTTATCCATTATCTTCTTTCTGCTATGTCCTGCCCTGGTAGTTGCGCAGAACAGTCCTCTTGAAACTCAACTCAAGAAAGCCATAGAAGGGAAAAAAGCCGAAATAGGAATTGCAGTCATTATCGACGGGCAAGATACGATAACAGTCAATAATGATATTCATTATCCCATGATGAGTGTTTTCAAATTTCATCAGGCATTGGCATTGGCCGATTACATGCATCATCAAAAGCAACCTTTGGAAACCCGGTTATTGATTAAAAAGTCGGATTTAAAGCCGGACACCTATAGTCCGCTTCGAGAAACATACCCACAGGGAGGAATCGAAATGAGCATTGCCGATCTACTGAAATATACGCTTCAGCAAAGTGACAATAATGCCTGCGATATTCTTTTTAATTATCAAGGTGGTCCGGATGCCGTGAATAAGTATCTTCATTCATTGGGAATTCGTGAATGTGCTGTCATCCATACAGAAAACGATATGCATAAGAATCTGGAGTTCTGTTACCAAAACTGGACTACTCCATTAGCAGCCGCCAAATTACTGGAAATATTTCGCAATGAAAACCTTTTTGACAAAGAATACAAGAATTTCATTTATCAAACAATGGTGGAATGTCAGACAGGACAAGACCGCCTGATTGCTCCACTGCTCGATAAAAAAGTAACAATGGGGCATAAAACCGGAACAGGCGACCGTAATGCGAAAGGACAACAGATCGGTTGCAATGACATCGGGTTTATTCTTCTTCCCGACGGACATGCCTATAGTATAGCCGTCTTCGTGAAAGATTCCGAAGCAGATAACAGAGAAAACAGTGAGATTATCGCAGAAATTTCGCGCATCGTTTACGAATACGTAACGCAACAGATAGATTAA</v>
      </c>
      <c r="O214" s="26">
        <f t="shared" si="18"/>
        <v>903</v>
      </c>
      <c r="P214" s="26"/>
      <c r="Q214" s="26">
        <f t="shared" si="17"/>
        <v>1</v>
      </c>
      <c r="R214" s="26">
        <f t="shared" si="19"/>
        <v>1</v>
      </c>
      <c r="S214" s="26">
        <f t="shared" si="21"/>
        <v>2</v>
      </c>
      <c r="T214" s="26"/>
    </row>
    <row r="215" spans="1:20" x14ac:dyDescent="0.25">
      <c r="A215">
        <v>96</v>
      </c>
      <c r="B215" s="2" t="s">
        <v>7007</v>
      </c>
      <c r="C215" s="3" t="s">
        <v>220</v>
      </c>
      <c r="D215" s="4" t="s">
        <v>223</v>
      </c>
      <c r="E215" s="4" t="s">
        <v>223</v>
      </c>
      <c r="F215" s="4" t="s">
        <v>224</v>
      </c>
      <c r="G215" s="4" t="s">
        <v>225</v>
      </c>
      <c r="H215" s="4"/>
      <c r="I215" s="4" t="s">
        <v>10936</v>
      </c>
      <c r="J215" s="3"/>
      <c r="K215" s="3" t="s">
        <v>7008</v>
      </c>
      <c r="L215" s="5" t="s">
        <v>15</v>
      </c>
      <c r="M215" s="2" t="str">
        <f t="shared" si="20"/>
        <v>&gt;betaL-g0234_CepA-14%ATGCAAAAAAGACTTATACATTTATCCATTATCTTCTTTCTGCTATGTCCTGCCCTGGTAGTTGCGCAGAACAGTCCTCTTGAAACTCAACTCAAGAAAGCCATAGAAGGGAAAAAAGCCGAAATAGGAATTGCAGTCATTATCGACGGGCAAGATACGATAACAGTCAATAATGATATTCATTATCCCATGATGAGTGTTTTCAAATTTCATCAGGCATTGGCATTGGCCGATTACATGCATCATCAAAAGCAACCTTTGGAAACCCGATTATTGATTAAAAAGTCGGATTTAAAGCCGGACACCTATAGTCCGCTTCGAGAAACATACCCGCAGGGAGGAATCGAAATGAGCATTGCCGATCTACTGAAATATACGCTTCAGCAAAGTGACAATAATGCCTGCGATATTCTTTTTAATTATCAAGGTGGTCCGGATGCCGTGAATAAGTATCTTCATTCATTGGGAATTCGTGAATGTGCTGTCATCCATACAGAAAACGATATGCATAAAAATCTGGAGTTCTGTTACCAAAACTGGACTACTCCATTAGCAGCCGCCAAATTACTGGAAATATTTCGCAATGAAAACCTTTTTGACAAAGAATACAAGAATTTCATTTATCAAACAATGGTGGAATGTCAGACAGGACAAGACCGCCTGATTGCTCCACTGCTCGATAAAAAAGTAACAATGGGGCATAAAACCGGAACAGGCGACCGTAATGCGAAAGGACAACAGATCGGTTGCAATGACATCGGGTTTATTCTTCTTCCCGACGGACATGCCTATAGTATAGCCGTCTTCGTGAAAGATTCCGAAGCAGATAACAGAGAAAACAGTGAGATTATCGCAGAAATTTCGCGCATCGTTTACGAATACGTAACGCAACAGATAGATTAA</v>
      </c>
      <c r="O215" s="26">
        <f t="shared" si="18"/>
        <v>903</v>
      </c>
      <c r="P215" s="26"/>
      <c r="Q215" s="26">
        <f t="shared" si="17"/>
        <v>1</v>
      </c>
      <c r="R215" s="26">
        <f t="shared" si="19"/>
        <v>1</v>
      </c>
      <c r="S215" s="26">
        <f t="shared" si="21"/>
        <v>2</v>
      </c>
      <c r="T215" s="26"/>
    </row>
    <row r="216" spans="1:20" x14ac:dyDescent="0.25">
      <c r="A216">
        <v>97</v>
      </c>
      <c r="B216" s="2" t="s">
        <v>7009</v>
      </c>
      <c r="C216" s="3" t="s">
        <v>220</v>
      </c>
      <c r="D216" s="4" t="s">
        <v>226</v>
      </c>
      <c r="E216" s="4" t="s">
        <v>226</v>
      </c>
      <c r="F216" s="4" t="s">
        <v>227</v>
      </c>
      <c r="G216" s="4" t="s">
        <v>228</v>
      </c>
      <c r="H216" s="4"/>
      <c r="I216" s="4" t="s">
        <v>10936</v>
      </c>
      <c r="J216" s="3"/>
      <c r="K216" s="3" t="s">
        <v>7010</v>
      </c>
      <c r="L216" s="5" t="s">
        <v>15</v>
      </c>
      <c r="M216" s="2" t="str">
        <f t="shared" si="20"/>
        <v>&gt;betaL-g0235_CepA-29%ATGCAAAAAAGACTTATACATTTATCCATTATCTTCTTTCTGCTATGTCCTGCCCTGGTAGTTGCGCAGAACAGTCCTCTTGAAACTCAACTCAAGAAAGCCATAGAAGGGAAAAAAGCCGAAATAGGAATTGCAGTCATTATCGACGGGCAAGATACGATAACAGTCAATAATGATATTCATTATCCCATGATGAGTGTTTTCAAATTTCATCAGGCATTGGCATTGGCCGATTACATGCATCATCAAAAGCAACCTTTGAAAACCCGGTTATTGATTAAAAAGTCGGATTTAAAGCCGGACACCTATAGTCCGCTTCGAGAAATATACCCACAGGGAGGAATCGAAATGAGCATTGCCGATCTACTGAAATATACGCTTCAGCAAAGTGACAATAATGCCTGCGATATTCTTTTTAATTATCAAGGTGGTCCGGATGCCGTGAATAAGTATCTTCATTCATTGGGAATTCGTGAATGTGCTGTCATCCATACAGAAAACGATATGCATGAGAATCTGGAGTTCTGTTACCAAAACTGGACTACTCCATTAGCAGCCGCCAAATTACTGGAAATATTTCGCAATGAAAACCTTTTTGACAAAGAATACAAGAATTTCATTTATCAAACAATGGTGGAATGTCAGACAGGACAAGACCGCCTGATTGCTCCACTGCTCGATAAAAAAGTAACAATGGGGCATAAAACCGGAACAGGCGACCGTAATGCGAAAGGACAACAGATCGGTTGCAATGACATCGGGTTTATTCTTCTTCCCGACAGACATGCCTATAGTATAGCCGTCTTCGTGAAAGATTCCGAAGCAGATAACAGAGAAAACAGTGAGATTATCGCAGAAATTTCGCGCATCGTTTACGAATACGTAACGCAACAGATAGATTAA</v>
      </c>
      <c r="O216" s="26">
        <f t="shared" si="18"/>
        <v>903</v>
      </c>
      <c r="P216" s="26"/>
      <c r="Q216" s="26">
        <f t="shared" si="17"/>
        <v>1</v>
      </c>
      <c r="R216" s="26">
        <f t="shared" si="19"/>
        <v>1</v>
      </c>
      <c r="S216" s="26">
        <f t="shared" si="21"/>
        <v>2</v>
      </c>
      <c r="T216" s="26"/>
    </row>
    <row r="217" spans="1:20" x14ac:dyDescent="0.25">
      <c r="A217" s="26">
        <v>98</v>
      </c>
      <c r="B217" s="2" t="s">
        <v>7011</v>
      </c>
      <c r="C217" s="3" t="s">
        <v>220</v>
      </c>
      <c r="D217" s="4" t="s">
        <v>229</v>
      </c>
      <c r="E217" s="4" t="s">
        <v>229</v>
      </c>
      <c r="F217" s="4" t="s">
        <v>230</v>
      </c>
      <c r="G217" s="4" t="s">
        <v>231</v>
      </c>
      <c r="H217" s="4"/>
      <c r="I217" s="4" t="s">
        <v>10936</v>
      </c>
      <c r="J217" s="3"/>
      <c r="K217" s="3" t="s">
        <v>7012</v>
      </c>
      <c r="L217" s="5" t="s">
        <v>15</v>
      </c>
      <c r="M217" s="2" t="str">
        <f t="shared" si="20"/>
        <v>&gt;betaL-g0236_CepA-44%ATGCAAAAAAGACTTATACATTTATCCATTATCTTCTTTCTGCTATGTCCTGCCCTGGTAGTTGCGCAGAACAGTCCTCTTGAAACTCAACTCAAGAAAGCCATAGAAGGGAAAAAAGCCGAAATAGGAATTGCAGTCATTATCGACGGGCAAGATACGATAACAATCAATAATGATATTCATTATCCCATGATGAGTGTTTTCAAATTTCATCAGGCATTGGCATTGGCCGATTACATGCATCATCAAAAGCAACCTTTGAAAACCCGGTTATTGATTAAAAAGTCGGATTTAAAGCCGGACACCTATAGTCCGCTTCGAGAAACATACCCACAGGGAGGAATCGAAATGAGCATTGCCGATCTACTGAAATATACGCTTCAGCAAAGTGACAATAATGCCTGCGATATTCTTTTTAATTATCAAGGTGGTCCGGATGCCGTGAATAAGTATCTTCATTCATTGGGAATTCGTGAATGTGCTGTCATCCATACAGAAAACGATATGCATGAGAATCTGGAGTTCTGTTACCAAAACTGGACTACTCCATTGGCAGCCGCCAAATTACTGGAAATATTTCGCAATGAAAACCTTTTTGACAAAGAATACAAGAATTTCATTTATCAAACAATGGTGGAATGTCAGACAGGACAAGACCGCCTGATTGCTCCACTGCTCGATAAAAAAGTAACAATGGGGCATAAAACCGGAACAGGCGACCGTAATGCGAAAGGGCAACAGATCGGTTGCAATGACATCGGGTTTATTCTTCTTCCCGACGGACATGCCTATAGCATAGCCGTCTTCGTGAAAGATTCCGAAGCAGATAACAGGGAAAACAGTGAGATTATCGCAGAAATTTCGCGCATCGTTTACGAATACGTAAAGCAACAGATAGATTAA</v>
      </c>
      <c r="O217" s="26">
        <f t="shared" si="18"/>
        <v>903</v>
      </c>
      <c r="P217" s="26"/>
      <c r="Q217" s="26">
        <f t="shared" si="17"/>
        <v>1</v>
      </c>
      <c r="R217" s="26">
        <f t="shared" si="19"/>
        <v>1</v>
      </c>
      <c r="S217" s="26">
        <f t="shared" si="21"/>
        <v>2</v>
      </c>
      <c r="T217" s="26"/>
    </row>
    <row r="218" spans="1:20" x14ac:dyDescent="0.25">
      <c r="A218">
        <v>99</v>
      </c>
      <c r="B218" s="2" t="s">
        <v>7013</v>
      </c>
      <c r="C218" s="3" t="s">
        <v>220</v>
      </c>
      <c r="D218" s="4" t="s">
        <v>232</v>
      </c>
      <c r="E218" s="4" t="s">
        <v>232</v>
      </c>
      <c r="F218" s="4" t="s">
        <v>233</v>
      </c>
      <c r="G218" s="4" t="s">
        <v>234</v>
      </c>
      <c r="H218" s="4"/>
      <c r="I218" s="4" t="s">
        <v>10936</v>
      </c>
      <c r="J218" s="3"/>
      <c r="K218" s="3" t="s">
        <v>7014</v>
      </c>
      <c r="L218" s="5" t="s">
        <v>15</v>
      </c>
      <c r="M218" s="2" t="str">
        <f t="shared" si="20"/>
        <v>&gt;betaL-g0237_CepA-85%ATGCAAAAAAGACTTATACATTTATCCATTATCTTCTTTCTGCTATGTCCTGCCCTGGTAGTTGCGCAGAACAGTCCTCTTGAAACTCAACTCAAGAAAGCCATAGAAGGGAAAAAAGCCGAAATAGGAATTGCAGTCATTATCGACGGGCAAGATACGATAACAGTCAATAATGATATTCATTATCCCATGATGAGTGTTTTCAAATTTCATCAGGCATTGGCATTGGCCGATTACATGCATCATCAAAAGCAACCTTTGAAAACCCGGTTATTGATTAAAAAGTCGGATTTAAAGCCGGACACCTATAGTCCGCTTCGAGAAACATACCCACAGGGAGGAATCGAAATGAGCATTGCCGATCTACTGAAATATACGCTTCAGCAAAGTGACAATAATGCCTGCGATATTCTTTTTAATTATCAAGGTGGTCCGGATGCCGTGAATAAGTATCTTCATTCATTGGGAATTCGTGAATGTGCTGTCATCCATACAGAAAACGATATGCATGAGAATCTGGAGTTCTGTTACCAAAACTGGACTACTCCATTAGCAGCCGCCAAATTACTGGAAATATTTCGCAATGAAAACCTTTTTGACAAAGAATACAAGAATTTCATTTATCAAACAATGGTGGAATGTCAGACAGGACAAGACCGCCTGATTGCTCCACTGCTCGATAAAAAAGTAACAATGGGGCATAAAACCGGAACAGGCGACCGTAATGCGAAAGGACAACAGATCGGTTGCAATGACATCGGGTTTATTCTTCTTCCCGACGGACATGTCTATAGTATAGCCGTCTTCGTGAAAGATTCCGAAGCAGATAACAGAGAAAACAGTGAGATTATCGCAGAAATTTCGCGCATCGTTTACGAATACGTAACGCAACAGATAGATTAA</v>
      </c>
      <c r="O218" s="26">
        <f t="shared" si="18"/>
        <v>903</v>
      </c>
      <c r="P218" s="26"/>
      <c r="Q218" s="26">
        <f t="shared" si="17"/>
        <v>1</v>
      </c>
      <c r="R218" s="26">
        <f t="shared" si="19"/>
        <v>1</v>
      </c>
      <c r="S218" s="26">
        <f t="shared" si="21"/>
        <v>2</v>
      </c>
      <c r="T218" s="26"/>
    </row>
    <row r="219" spans="1:20" x14ac:dyDescent="0.25">
      <c r="A219">
        <v>100</v>
      </c>
      <c r="B219" s="2" t="s">
        <v>7015</v>
      </c>
      <c r="C219" s="3" t="s">
        <v>235</v>
      </c>
      <c r="D219" s="4" t="s">
        <v>236</v>
      </c>
      <c r="E219" s="4" t="s">
        <v>236</v>
      </c>
      <c r="F219" s="4" t="s">
        <v>237</v>
      </c>
      <c r="G219" s="4" t="s">
        <v>238</v>
      </c>
      <c r="H219" s="4"/>
      <c r="I219" s="4" t="s">
        <v>10936</v>
      </c>
      <c r="J219" s="3"/>
      <c r="K219" s="3" t="s">
        <v>7016</v>
      </c>
      <c r="L219" s="5" t="s">
        <v>15</v>
      </c>
      <c r="M219" s="2" t="str">
        <f t="shared" si="20"/>
        <v>&gt;betaL-g0238_CFE-1%ATGATGAAAAAATCGATATGCTGCGCGCTGCTGCTGACAGCCTCTTTTTCCACCTTTGCCGCCGCAAAAACAGAACAACAAATTGCCGATATCGTTAACCGCACCATCACACCGCTGATGCAGGAGCAGGCTATTCCGGGTATGGCCGTTGCGATTATCTACCAGGGAAAACCTTATTACTTTACCTGGGGTAAAGCTGATATCGCCAATAACCGTCCAGTCACTCAGCAAACGCTGTTTGAACTCGGCTCGGTCAGTAAAACGTTCAACGGCGTGCTGGGCGGCGATGCTATCGCTCGCGGCGAAATCAAGCTCAGCGATCCGGTCACGCAATACTGGCCTGAGCTGACGGGTAAGCAGTGGCAGGGTATCAGCCTGCTGCACTTAGCGACCTACACGGCAGGCGGCCTGCCGCTTCAGGTTCCCGACGACGTCACGGATAAAGCCGCCTTACTGCGTTTTTATCAAAACTGGCAGCCACAATGGGCACCGGGCGCTAAACGTCTTTACGCTAACTCCAGCATTGGTCTGTTTGGCGCACTGGCGGTGAAACCTTCAGGCATGAGCTACGAAGAGGCGATGACCACCCGCGTCCTGCAGCCCTTAAAACTGGCGCATACATGGATTACGGTTCCACAGAGCGAACAAAAAGATTATGCATTGGGCTATCGCGAAGGAAAGCCTGTGCATGTATCCCCTGGCCAACTTGATGCCGAAGCCTATGGGGTAAAATCAAGCGTTGTCGATATGACCCGCTGGGTCCAGGCCAACATGGATGCCAGCCAGGTTCAGGAGAAAACGCTCCAGCAGGGAATCAAGCTTGCGCAGTCACGTTACTGGCGTATTGGCGATATGTACCAGGGTCTGGGCTGGGAGATGCTGAACTGGCCGGTGAAAGCCGACTCAATAATTAACGGTAGCGACAGCAAAGTGGCGCTGGCAGCGCTTCCCGCCGTTGAGGTAAACCCGCCCGCGCCTGCTGTGAAAGCATCATGGGTGCATAAAACGGGCTCCACTGGCGGATTCGGCAGCTACGTTGCTTTCGTTCCAGAAAAAAACCTTGGCATTGTGATGCTGGCAAACAAGAGCTATCCAAACCCTGCTCGCGTCGAGGCCGCCTGGCGCATTCTTGAAAAACTGCAGTAA</v>
      </c>
      <c r="O219" s="26">
        <f t="shared" si="18"/>
        <v>1146</v>
      </c>
      <c r="P219" s="26"/>
      <c r="Q219" s="26">
        <f t="shared" si="17"/>
        <v>1</v>
      </c>
      <c r="R219" s="26">
        <f t="shared" si="19"/>
        <v>1</v>
      </c>
      <c r="S219" s="26">
        <f t="shared" si="21"/>
        <v>2</v>
      </c>
      <c r="T219" s="26"/>
    </row>
    <row r="220" spans="1:20" x14ac:dyDescent="0.25">
      <c r="A220">
        <v>1476</v>
      </c>
      <c r="B220" s="2" t="s">
        <v>9156</v>
      </c>
      <c r="C220" s="3" t="s">
        <v>3517</v>
      </c>
      <c r="D220" s="4" t="s">
        <v>3518</v>
      </c>
      <c r="E220" s="4" t="s">
        <v>3518</v>
      </c>
      <c r="F220" s="4" t="s">
        <v>3519</v>
      </c>
      <c r="G220" s="4" t="s">
        <v>3520</v>
      </c>
      <c r="H220" s="4"/>
      <c r="I220" s="4" t="s">
        <v>10936</v>
      </c>
      <c r="J220" s="3"/>
      <c r="K220" s="3" t="s">
        <v>9157</v>
      </c>
      <c r="L220" s="5" t="s">
        <v>15</v>
      </c>
      <c r="M220" s="2" t="str">
        <f t="shared" si="20"/>
        <v>&gt;betaL-g0239_cfiA-1%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TTCAAAGCCATAG</v>
      </c>
      <c r="O220" s="26">
        <f t="shared" si="18"/>
        <v>750</v>
      </c>
      <c r="P220" s="26"/>
      <c r="Q220" s="26">
        <f t="shared" si="17"/>
        <v>1</v>
      </c>
      <c r="R220" s="26">
        <f t="shared" si="19"/>
        <v>1</v>
      </c>
      <c r="S220" s="26">
        <f t="shared" si="21"/>
        <v>2</v>
      </c>
      <c r="T220" s="26"/>
    </row>
    <row r="221" spans="1:20" x14ac:dyDescent="0.25">
      <c r="A221">
        <v>1483</v>
      </c>
      <c r="B221" s="2" t="s">
        <v>9170</v>
      </c>
      <c r="C221" s="3" t="s">
        <v>3517</v>
      </c>
      <c r="D221" s="4" t="s">
        <v>3539</v>
      </c>
      <c r="E221" s="4" t="s">
        <v>3539</v>
      </c>
      <c r="F221" s="4" t="s">
        <v>3540</v>
      </c>
      <c r="G221" s="4" t="s">
        <v>3541</v>
      </c>
      <c r="H221" s="4"/>
      <c r="I221" s="4" t="s">
        <v>10936</v>
      </c>
      <c r="J221" s="3"/>
      <c r="K221" s="3" t="s">
        <v>9171</v>
      </c>
      <c r="L221" s="5" t="s">
        <v>15</v>
      </c>
      <c r="M221" s="2" t="str">
        <f t="shared" si="20"/>
        <v>&gt;betaL-g0240_cfiA-10%ATGAAAACAGTATTTATCCTTATCTCCATGCTTTTCCCTGTCGCAGTTATGGCACAGAAAAGCGTAAAAATATCCGATGATATCAGTATCACCCAACTCTCGGACAAAGTGTACACTTATGTATCCCTCGCCGAAATCGAAGGATGGGGTATGGTACCTTCCAACGGAATGATTGTTATCAACAACC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CCCAAGCAGATCGTGAACCAATATATAGAAAGCACCTCAAAGCCATAG</v>
      </c>
      <c r="O221" s="26">
        <f t="shared" si="18"/>
        <v>750</v>
      </c>
      <c r="P221" s="26"/>
      <c r="Q221" s="26">
        <f t="shared" si="17"/>
        <v>1</v>
      </c>
      <c r="R221" s="26">
        <f t="shared" si="19"/>
        <v>1</v>
      </c>
      <c r="S221" s="26">
        <f t="shared" si="21"/>
        <v>2</v>
      </c>
      <c r="T221" s="26"/>
    </row>
    <row r="222" spans="1:20" x14ac:dyDescent="0.25">
      <c r="A222">
        <v>1479</v>
      </c>
      <c r="B222" s="2" t="s">
        <v>9162</v>
      </c>
      <c r="C222" s="3" t="s">
        <v>3517</v>
      </c>
      <c r="D222" s="4" t="s">
        <v>3527</v>
      </c>
      <c r="E222" s="4" t="s">
        <v>3527</v>
      </c>
      <c r="F222" s="4" t="s">
        <v>3528</v>
      </c>
      <c r="G222" s="4" t="s">
        <v>3529</v>
      </c>
      <c r="H222" s="4"/>
      <c r="I222" s="4" t="s">
        <v>10936</v>
      </c>
      <c r="J222" s="3"/>
      <c r="K222" s="3" t="s">
        <v>9163</v>
      </c>
      <c r="L222" s="5" t="s">
        <v>15</v>
      </c>
      <c r="M222" s="2" t="str">
        <f t="shared" si="20"/>
        <v>&gt;betaL-g0241_cfiA-11%ATGAAAACAGTATTTATCCTTATCTCCATGCTTTTCCCTGTCGCAGTTATGGCACAGAAAAGCGTAAAAATATCCGATGACATCAGTATCACCCAACTCTCGGACAAAGTGTACACTTATGTATCCCTCGCCGAAATCGAAGGATGGGGTATGGTACCTTCCAACGGGATGATTGTTATCAACAACCACCAGGCAGCGTTGCTGGACACACCGATCAATGACGCACAAACGGAAACGCTGGTCAACTGGGTGACAGACTCTTTGCATGCCAAAGTCACCACGTTTATCCCGAACCACTGGCACGGCGATTGTATTGGCGGACTGGGTTACCTGCAAAAGAAAGGTGTCCAATCATACGCGAACCAGATGACGATAGACCTCGCCAAGGAAAAAGGATTGCCCGTACCGGAACATGGATTCACCGATTCACTGACCGTCAGTCTGGACGGCATGCCTCTCCAATGCTATTATTTAGGAGGCGGGCATGCGACCGACAATATCGTGGTTTGGCTGCCGACAGAGAATATCCTTTTTGGCGGATGTATGCTTAAAGACAACCAGACGACAAGCATCGGCAACATCTCGGACGCGGACGTGACGGCATGGCCGAAAACTCTCGATAAGGTAAAAGCCAAGTTCCCCTCGGCCCGCTACGTCGTGCCCGGACATGGTAACTATGGCGGAACCGAACTGATAGAGCATACCAAGCAGATCGTGAACCAATATATAGAAAGCACTTCAAAGCCATAG</v>
      </c>
      <c r="O222" s="26">
        <f t="shared" si="18"/>
        <v>750</v>
      </c>
      <c r="P222" s="26"/>
      <c r="Q222" s="26">
        <f t="shared" si="17"/>
        <v>1</v>
      </c>
      <c r="R222" s="26">
        <f t="shared" si="19"/>
        <v>1</v>
      </c>
      <c r="S222" s="26">
        <f t="shared" si="21"/>
        <v>2</v>
      </c>
      <c r="T222" s="26"/>
    </row>
    <row r="223" spans="1:20" x14ac:dyDescent="0.25">
      <c r="A223">
        <v>1484</v>
      </c>
      <c r="B223" s="2" t="s">
        <v>9172</v>
      </c>
      <c r="C223" s="3" t="s">
        <v>3517</v>
      </c>
      <c r="D223" s="4" t="s">
        <v>3542</v>
      </c>
      <c r="E223" s="4" t="s">
        <v>3542</v>
      </c>
      <c r="F223" s="4" t="s">
        <v>3543</v>
      </c>
      <c r="G223" s="4" t="s">
        <v>3544</v>
      </c>
      <c r="H223" s="4"/>
      <c r="I223" s="4" t="s">
        <v>10936</v>
      </c>
      <c r="J223" s="3"/>
      <c r="K223" s="3" t="s">
        <v>9173</v>
      </c>
      <c r="L223" s="5" t="s">
        <v>15</v>
      </c>
      <c r="M223" s="2" t="str">
        <f t="shared" si="20"/>
        <v>&gt;betaL-g0242_cfiA-12%TTATCCTTATCTCCATGCTTTTCCCTGTCGCAGTTATGGCACAGAAAAGCGTAAAAATATCCGATGACATCAGTATCACCCAACTCTCGGACAAAGTGTACACTTATGTATCCCTCGCCGAAATCGAAGGATGGGGTATGGTACCTTCCAACGGGATGATTGTTATCAACAACCACCAGGCAGCGTTGCTGGACACACCGATCAATGACGCACAAACGGAAATGCTGGTCAACTGGGTGACAGACTCTTTGCATGCCAAAGTCACCACGTTTATCCCGAACCACTGGCACGGCGATTGTATTGGCGGACTGGGTTACCTGCAAAGGAAAGGTGTCCAATCATACGCGAACCAGATGACGATAGACCTCGCCAAGGAAAAAGGGTTGCCCGTACCGGAACATGGATTCACCGATTCACTGACCGTCAGCTTGGACGGCATGCCTCTCCAATGCTATTATTTAGGAGGCGGGCATGCGACCGACAATATCGTGGTTTGGCTGCCGACAGAGAATATCCTTTTTGGCGGATGTATGCTTAAAGACAACCAGGCGACAAGCATCGGCAACATCTCGGACGCAGACGTGACGGCATGGCCGAAAACTCTCGATAAGGTAAAAGCCAAGTTCCCCTCGGCCCGCTACGTCGTGCCCGGACATGGCGACTATGGCGGAACCGAACTGATAGAGCATACCAAGCAGATCGTGAACCAATATATAGAAAGCACCTCAAAGCCATAG</v>
      </c>
      <c r="O223" s="26">
        <f t="shared" si="18"/>
        <v>737</v>
      </c>
      <c r="P223" s="26" t="s">
        <v>10981</v>
      </c>
      <c r="Q223" s="26">
        <v>1</v>
      </c>
      <c r="R223" s="26">
        <f t="shared" si="19"/>
        <v>1</v>
      </c>
      <c r="S223" s="26">
        <f t="shared" si="21"/>
        <v>2</v>
      </c>
      <c r="T223" s="26"/>
    </row>
    <row r="224" spans="1:20" x14ac:dyDescent="0.25">
      <c r="A224">
        <v>1485</v>
      </c>
      <c r="B224" s="2" t="s">
        <v>9174</v>
      </c>
      <c r="C224" s="3" t="s">
        <v>3517</v>
      </c>
      <c r="D224" s="4" t="s">
        <v>3545</v>
      </c>
      <c r="E224" s="4" t="s">
        <v>3545</v>
      </c>
      <c r="F224" s="4" t="s">
        <v>3546</v>
      </c>
      <c r="G224" s="4" t="s">
        <v>3547</v>
      </c>
      <c r="H224" s="4"/>
      <c r="I224" s="4" t="s">
        <v>10936</v>
      </c>
      <c r="J224" s="3"/>
      <c r="K224" s="3" t="s">
        <v>9175</v>
      </c>
      <c r="L224" s="5" t="s">
        <v>15</v>
      </c>
      <c r="M224" s="2" t="str">
        <f t="shared" si="20"/>
        <v>&gt;betaL-g0243_cfiA-13%ATGAAAACAGTATTTATCCTTATCTCCATGCTTTTCCCTGTCGCAGTTATGGCACAGAAAAGCGTAAAAATATCCGATGACATCAGTATCACCCAACTCTCGGACAAAGTGTACACTTATGTATCCCTCGCCGAAATCGAAGGATGGGGTATGGTACCTTCCAACGGGATGATTGTTATCAACAACCACCAGGCAGCGTTGCTGGACACACCGATCAATGACGCACAAACGGAAATGCTGGTCAACTGGGTGACAGACTCTTTGCATGCCAAAGTCACCACGTTTATCCCGAACCACTGGCACGGCGATTGTATTGGCGGACTGGGTTACCTGCAAAGGAAAGGTGTCCAATCATACGCGAACCAGATGACGATAGACCTCGCCAAGGAAAAAGGGTTGCCCGTACCGGAACATGGATTCACCGATTCACTGACCGTCAGCTTGGACGGCATGCCTCTCCAATGCTATTATTTAGGAGGCGGGCATGCGACCGACAATATCGTGGTTTGGCTGCCGACAGAGAATATCCTTTTTGGCGGATGTATGCTTAAAGACAACCAGGCGACAAGCATCGGCAACATCTCGGACGCAGACGTGACGGCATGGCCGAAAACTCTCGATAAGGTAAAAGCCAAGTTCCCCTCGGCCCGCTACGTCGTGCCCGGACATGGCGACTATGGCGGAACCGAACTGATAGAGCATACCAAGCAGATCGTGAACCAATATATAGAAAGCACCTCAAAGCCATAG</v>
      </c>
      <c r="O224" s="26">
        <f t="shared" si="18"/>
        <v>750</v>
      </c>
      <c r="P224" s="26"/>
      <c r="Q224" s="26">
        <f t="shared" si="17"/>
        <v>1</v>
      </c>
      <c r="R224" s="26">
        <f t="shared" si="19"/>
        <v>1</v>
      </c>
      <c r="S224" s="26">
        <f t="shared" si="21"/>
        <v>2</v>
      </c>
      <c r="T224" s="26"/>
    </row>
    <row r="225" spans="1:20" x14ac:dyDescent="0.25">
      <c r="A225">
        <v>1486</v>
      </c>
      <c r="B225" s="2" t="s">
        <v>9176</v>
      </c>
      <c r="C225" s="3" t="s">
        <v>3517</v>
      </c>
      <c r="D225" s="4" t="s">
        <v>3548</v>
      </c>
      <c r="E225" s="4" t="s">
        <v>3548</v>
      </c>
      <c r="F225" s="4" t="s">
        <v>3549</v>
      </c>
      <c r="G225" s="4" t="s">
        <v>3550</v>
      </c>
      <c r="H225" s="4"/>
      <c r="I225" s="4" t="s">
        <v>10936</v>
      </c>
      <c r="J225" s="3"/>
      <c r="K225" s="3" t="s">
        <v>9177</v>
      </c>
      <c r="L225" s="5" t="s">
        <v>15</v>
      </c>
      <c r="M225" s="2" t="str">
        <f t="shared" si="20"/>
        <v>&gt;betaL-g0244_cfiA-14%ATGAAAACAGTTTTTATCCTTATCTCCATGCTTTTCCCTGTCGCAGTTATGGCACAGAAAAGCGTAAAAATATCCGATGACATCAGTATCACCCAACTCTCGGACAAAGTGTACACTTATGTATCCCTCGCCGAAATCGAAGGATGGGGCATGGTACCTTCCAACGGGATGATTGTTATCAACAACCACCAGGCAGCGTTGCTGGACACACCGATCAATGACGCACAAACGGAAACGCTGGTCAACTGGGTGACAGACTCTTTGCATGCCAAAGTCACCACGTTTATCCCGAACCACTGGCACGGCGATTGTATTGGCGGACTGGGTTACCTGCAAAAGAAAGGTGTCCAATCATACGCGAACCAGATGACGATAGACCTCGCCAAGGAAAAAGGGTTGCCCGTACCGGAACATGGATTCACCGATTCACTGACCGTCAGCTTGGACGGCATGCCTCTCCAATGCTATTATTTAGGAGGCGGGCATGCGACCGACAATATCGTGGTTTGGCTGCCGACAGAGAATATCCTTTTTGGCGGATGTATGCTTAAAGACAACCAGGCGACAAGCATCGGCAATATCTCGGACGCGGACGTGACGGCATGGCCGAAAACTCTCGATAAGGTAAAAGCCAAGTTCCCCTCGGCCCGCTACGTCGTGCCCGGACATGGCGACTATGGCGGAACCGAACTGATAGAGCATACCAAGCAGATCGTGAACCAATATATAGAAAGCACCTCAAAGCCATAG</v>
      </c>
      <c r="O225" s="26">
        <f t="shared" si="18"/>
        <v>750</v>
      </c>
      <c r="P225" s="26"/>
      <c r="Q225" s="26">
        <f t="shared" si="17"/>
        <v>1</v>
      </c>
      <c r="R225" s="26">
        <f t="shared" si="19"/>
        <v>1</v>
      </c>
      <c r="S225" s="26">
        <f t="shared" si="21"/>
        <v>2</v>
      </c>
      <c r="T225" s="26"/>
    </row>
    <row r="226" spans="1:20" x14ac:dyDescent="0.25">
      <c r="A226">
        <v>1480</v>
      </c>
      <c r="B226" s="2" t="s">
        <v>10479</v>
      </c>
      <c r="C226" s="3" t="s">
        <v>3517</v>
      </c>
      <c r="D226" s="4" t="s">
        <v>3530</v>
      </c>
      <c r="E226" s="4" t="s">
        <v>3530</v>
      </c>
      <c r="F226" s="4" t="s">
        <v>3531</v>
      </c>
      <c r="G226" s="4" t="s">
        <v>3532</v>
      </c>
      <c r="H226" s="4"/>
      <c r="I226" s="4" t="s">
        <v>10936</v>
      </c>
      <c r="J226" s="3"/>
      <c r="K226" s="3" t="s">
        <v>10480</v>
      </c>
      <c r="L226" s="5" t="s">
        <v>15</v>
      </c>
      <c r="M226" s="2" t="str">
        <f t="shared" si="20"/>
        <v>&gt;betaL-g0251_cfiA-6%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v>
      </c>
      <c r="N226" s="2" t="s">
        <v>10472</v>
      </c>
      <c r="O226" s="26">
        <f t="shared" si="18"/>
        <v>750</v>
      </c>
      <c r="P226" s="26"/>
      <c r="Q226" s="26">
        <f t="shared" si="17"/>
        <v>1</v>
      </c>
      <c r="R226" s="26">
        <f t="shared" si="19"/>
        <v>1</v>
      </c>
      <c r="S226" s="26">
        <f t="shared" si="21"/>
        <v>2</v>
      </c>
      <c r="T226" s="26"/>
    </row>
    <row r="227" spans="1:20" x14ac:dyDescent="0.25">
      <c r="A227">
        <v>1487</v>
      </c>
      <c r="B227" s="2" t="s">
        <v>9164</v>
      </c>
      <c r="C227" s="3" t="s">
        <v>3517</v>
      </c>
      <c r="D227" s="4" t="s">
        <v>3551</v>
      </c>
      <c r="E227" s="4" t="s">
        <v>3551</v>
      </c>
      <c r="F227" s="4" t="s">
        <v>3552</v>
      </c>
      <c r="G227" s="4" t="s">
        <v>3532</v>
      </c>
      <c r="H227" s="4"/>
      <c r="I227" s="4" t="s">
        <v>10936</v>
      </c>
      <c r="J227" s="3"/>
      <c r="K227" s="3" t="s">
        <v>9165</v>
      </c>
      <c r="L227" s="5" t="s">
        <v>15</v>
      </c>
      <c r="M227" s="2" t="str">
        <f t="shared" si="20"/>
        <v>&gt;betaL-g0246_cfiA-16%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v>
      </c>
      <c r="O227" s="26">
        <f t="shared" si="18"/>
        <v>750</v>
      </c>
      <c r="P227" s="26"/>
      <c r="Q227" s="26">
        <f t="shared" si="17"/>
        <v>1</v>
      </c>
      <c r="R227" s="26">
        <f t="shared" si="19"/>
        <v>1</v>
      </c>
      <c r="S227" s="26">
        <f t="shared" si="21"/>
        <v>2</v>
      </c>
      <c r="T227" s="26"/>
    </row>
    <row r="228" spans="1:20" x14ac:dyDescent="0.25">
      <c r="A228">
        <v>1477</v>
      </c>
      <c r="B228" s="2" t="s">
        <v>9158</v>
      </c>
      <c r="C228" s="3" t="s">
        <v>3517</v>
      </c>
      <c r="D228" s="4" t="s">
        <v>3521</v>
      </c>
      <c r="E228" s="4" t="s">
        <v>3521</v>
      </c>
      <c r="F228" s="4" t="s">
        <v>3522</v>
      </c>
      <c r="G228" s="4" t="s">
        <v>3523</v>
      </c>
      <c r="H228" s="4"/>
      <c r="I228" s="4" t="s">
        <v>10936</v>
      </c>
      <c r="J228" s="3"/>
      <c r="K228" s="3" t="s">
        <v>9159</v>
      </c>
      <c r="L228" s="5" t="s">
        <v>15</v>
      </c>
      <c r="M228" s="2" t="str">
        <f t="shared" si="20"/>
        <v>&gt;betaL-g0247_cfiA-2%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TGCAAACCAGATGACGATAGACCTCGCCAAGGAAAAAGGG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TTCAAAGCCATAG</v>
      </c>
      <c r="O228" s="26">
        <f t="shared" si="18"/>
        <v>750</v>
      </c>
      <c r="P228" s="26"/>
      <c r="Q228" s="26">
        <f t="shared" si="17"/>
        <v>1</v>
      </c>
      <c r="R228" s="26">
        <f t="shared" si="19"/>
        <v>1</v>
      </c>
      <c r="S228" s="26">
        <f t="shared" si="21"/>
        <v>2</v>
      </c>
      <c r="T228" s="26"/>
    </row>
    <row r="229" spans="1:20" x14ac:dyDescent="0.25">
      <c r="A229">
        <v>1478</v>
      </c>
      <c r="B229" s="2" t="s">
        <v>9160</v>
      </c>
      <c r="C229" s="3" t="s">
        <v>3517</v>
      </c>
      <c r="D229" s="4" t="s">
        <v>3524</v>
      </c>
      <c r="E229" s="4" t="s">
        <v>3524</v>
      </c>
      <c r="F229" s="4" t="s">
        <v>3525</v>
      </c>
      <c r="G229" s="4" t="s">
        <v>3526</v>
      </c>
      <c r="H229" s="4"/>
      <c r="I229" s="4" t="s">
        <v>10936</v>
      </c>
      <c r="J229" s="3"/>
      <c r="K229" s="3" t="s">
        <v>9161</v>
      </c>
      <c r="L229" s="5" t="s">
        <v>15</v>
      </c>
      <c r="M229" s="2" t="str">
        <f t="shared" si="20"/>
        <v>&gt;betaL-g0248_cfiA-3%ATGAAAACAGTATTTATCCTTATCTCCATGCTTTTCCCTGTCGCAGTTATGGCACAGAAAAGCGTAAAAATATCCGATGATATCAGTATCACCCAACTCTCGGACAAAGTGTACACTTATGTATCCCTCGCCGAAATCGAAGGATGGGGTATGGTACCTTCCAACGGAATGATTGTTATCAACAACC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v>
      </c>
      <c r="O229" s="26">
        <f t="shared" si="18"/>
        <v>750</v>
      </c>
      <c r="P229" s="26"/>
      <c r="Q229" s="26">
        <f t="shared" ref="Q229:Q245" si="22">IF(OR(LEFT(G229,3)="ATG",LEFT(G229,3)="GTG",LEFT(G229,3)="TTG"),1,"bad")</f>
        <v>1</v>
      </c>
      <c r="R229" s="26">
        <f t="shared" si="19"/>
        <v>1</v>
      </c>
      <c r="S229" s="26">
        <f t="shared" si="21"/>
        <v>2</v>
      </c>
      <c r="T229" s="26"/>
    </row>
    <row r="230" spans="1:20" x14ac:dyDescent="0.25">
      <c r="A230">
        <v>1481</v>
      </c>
      <c r="B230" s="2" t="s">
        <v>9166</v>
      </c>
      <c r="C230" s="3" t="s">
        <v>3517</v>
      </c>
      <c r="D230" s="4" t="s">
        <v>3533</v>
      </c>
      <c r="E230" s="4" t="s">
        <v>3533</v>
      </c>
      <c r="F230" s="4" t="s">
        <v>3534</v>
      </c>
      <c r="G230" s="4" t="s">
        <v>3535</v>
      </c>
      <c r="H230" s="4"/>
      <c r="I230" s="4" t="s">
        <v>10936</v>
      </c>
      <c r="J230" s="3"/>
      <c r="K230" s="3" t="s">
        <v>9167</v>
      </c>
      <c r="L230" s="5" t="s">
        <v>15</v>
      </c>
      <c r="M230" s="2" t="str">
        <f t="shared" si="20"/>
        <v>&gt;betaL-g0253_cfiA-8%ATGAAAACAGTATTTATCCTTATCTCCATGCTTTTCCCTGTCGCAGTTATGGCACAGAAAAGCGTAAAAATATCCGATGATATCAGTATCACCCAACTCTCGGACAAAGTGTACACTTATGTATCCCTCGCCGAAATCGAAGGATGGGGTATGGTACCTTCCAACGGAATGATTGTTATCAACAACCATCAGGCAGCGTTGCTGGACACACCGATCAATGACGCACAAACGGAAACGCTGGTCAACTGGGTAGCGGACTCTTTGCATGCCAAAGTCACCACGTTTATCCCGAACCACTGGCACGGCGATTGTATTGGCGGACTGGGTTACCTGCAAAAGAAAGGTGTCCAATCATACGCAAACCAGATGACGATAGACCTCGCCAAGGAAAAAGGATTGCCCGTACCGGAACATGGATTCACCGATTCACTGACCGTCAGCT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TAAAGCCATAG</v>
      </c>
      <c r="O230" s="26">
        <f t="shared" si="18"/>
        <v>750</v>
      </c>
      <c r="P230" s="26"/>
      <c r="Q230" s="26">
        <f t="shared" si="22"/>
        <v>1</v>
      </c>
      <c r="R230" s="26">
        <f t="shared" si="19"/>
        <v>1</v>
      </c>
      <c r="S230" s="26">
        <f t="shared" si="21"/>
        <v>2</v>
      </c>
      <c r="T230" s="26"/>
    </row>
    <row r="231" spans="1:20" x14ac:dyDescent="0.25">
      <c r="A231">
        <v>1482</v>
      </c>
      <c r="B231" s="2" t="s">
        <v>9168</v>
      </c>
      <c r="C231" s="3" t="s">
        <v>3517</v>
      </c>
      <c r="D231" s="4" t="s">
        <v>3536</v>
      </c>
      <c r="E231" s="4" t="s">
        <v>3536</v>
      </c>
      <c r="F231" s="4" t="s">
        <v>3537</v>
      </c>
      <c r="G231" s="4" t="s">
        <v>3538</v>
      </c>
      <c r="H231" s="4"/>
      <c r="I231" s="4" t="s">
        <v>10936</v>
      </c>
      <c r="J231" s="3"/>
      <c r="K231" s="3" t="s">
        <v>9169</v>
      </c>
      <c r="L231" s="5" t="s">
        <v>15</v>
      </c>
      <c r="M231" s="2" t="str">
        <f t="shared" si="20"/>
        <v>&gt;betaL-g0254_cfiA-9%ATGAAAACAGTATTTATCCTTATCTCCATGCTTTTCCCTGTCGCAGTTATGGCACAGAAAAGCGTAAAAATATCCGATGATATCAGTATCACCCAACTCTCGGACAAAGTGTACACTTATGTATCCCTCGCCGAAATCGAAGGATGGGGTATGGTACCTTCCAACGGAATGATTGTTATCAACAACTATCAGGCAGCGTTGCTGGACACACCGATCAATGACGCACAAACGGAAACGCTGGTCAACTGGGTAGCGGACTCTTTGCATGCTAAAGTCACCACGTTTATCCCGAACCACTGGCACGGCGATTGTATTGGCGGACTGGGTTACCTGCAAAAGAAAGGTGTCCAATCATACGCAAACCAGATGACGATAGACCTCGCCAAGGAAAAAGGATTGCCCGTACCGGAACATGGATTCACCGATTCACTGACCGTCAGTCTGGACGGCATGCCTCTCCAATGTTATTATTTAGGAGGCGGACATGCGACCGACAATATCGTGGTTTGGCTGCCGACAGAGAATATCCTTTTTGGCGGATGTATGCTTAAAGACAACCAGGCGACAAGCATCGGCAACATCTCGGACGCGGACGTGACGGCATGGCCGAAAACTCTCGATAAGGTAAAAGCCAAGTTCCCCTCGGCCCGCTACGTCGTGCCCGGACATGGCGACTATGGCGGAACCGAACTGATAGAGCATACCAAGCAGATCGTGAACCAATATATAGAAAGCACCTCAAAGCCATAG</v>
      </c>
      <c r="O231" s="26">
        <f t="shared" si="18"/>
        <v>750</v>
      </c>
      <c r="P231" s="26"/>
      <c r="Q231" s="26">
        <f t="shared" si="22"/>
        <v>1</v>
      </c>
      <c r="R231" s="26">
        <f t="shared" si="19"/>
        <v>1</v>
      </c>
      <c r="S231" s="26">
        <f t="shared" si="21"/>
        <v>2</v>
      </c>
      <c r="T231" s="26"/>
    </row>
    <row r="232" spans="1:20" x14ac:dyDescent="0.25">
      <c r="A232">
        <v>1488</v>
      </c>
      <c r="B232" s="2" t="s">
        <v>9178</v>
      </c>
      <c r="C232" s="3" t="s">
        <v>3553</v>
      </c>
      <c r="D232" s="4" t="s">
        <v>3554</v>
      </c>
      <c r="E232" s="4" t="s">
        <v>3554</v>
      </c>
      <c r="F232" s="4" t="s">
        <v>3555</v>
      </c>
      <c r="G232" s="4" t="s">
        <v>3556</v>
      </c>
      <c r="H232" s="4"/>
      <c r="I232" s="4" t="s">
        <v>10936</v>
      </c>
      <c r="J232" s="3"/>
      <c r="K232" s="3" t="s">
        <v>9179</v>
      </c>
      <c r="L232" s="5" t="s">
        <v>15</v>
      </c>
      <c r="M232" s="2" t="str">
        <f t="shared" si="20"/>
        <v>&gt;betaL-g0255_cfxA%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TATGTTAATGAAAATGGTGTTCTTGCAGCTCACAATGATGTTGCCTATATATGTCTGCCTAATAATATCAGTTATACCTTAGCGGTATTTGTTAAGGATTTCAAGGGAAATAAATCACAAGCGTCACAATATGTTGCGCATATATCAGCTGTAGTATATTCTTTATTAATGCAAACTTCAGTAAAATCTTAA</v>
      </c>
      <c r="O232" s="26">
        <f t="shared" si="18"/>
        <v>966</v>
      </c>
      <c r="P232" s="26"/>
      <c r="Q232" s="26">
        <f t="shared" si="22"/>
        <v>1</v>
      </c>
      <c r="R232" s="26">
        <f t="shared" si="19"/>
        <v>1</v>
      </c>
      <c r="S232" s="26">
        <f t="shared" si="21"/>
        <v>2</v>
      </c>
      <c r="T232" s="26"/>
    </row>
    <row r="233" spans="1:20" x14ac:dyDescent="0.25">
      <c r="A233">
        <v>1489</v>
      </c>
      <c r="B233" s="2" t="s">
        <v>9180</v>
      </c>
      <c r="C233" s="3" t="s">
        <v>3553</v>
      </c>
      <c r="D233" s="4" t="s">
        <v>3557</v>
      </c>
      <c r="E233" s="4" t="s">
        <v>3557</v>
      </c>
      <c r="F233" s="4" t="s">
        <v>3558</v>
      </c>
      <c r="G233" s="4" t="s">
        <v>3559</v>
      </c>
      <c r="H233" s="4"/>
      <c r="I233" s="4" t="s">
        <v>10936</v>
      </c>
      <c r="J233" s="3"/>
      <c r="K233" s="3" t="s">
        <v>9181</v>
      </c>
      <c r="L233" s="5" t="s">
        <v>15</v>
      </c>
      <c r="M233" s="2" t="str">
        <f t="shared" si="20"/>
        <v>&gt;betaL-g0256_cfxA-3%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GATGTTAATGAAAATGGTGTTCTTGCAGCTCACAATGATGTTGCCTATATATGTCTGCCTAATAATATCAGTTATACCTTAGCGGTATTTGTTAAGGATTTCAAGGGAAATGAATCACAAGCGTCACAATATGTTGCGCATATATCAGCTGTAGTATATTCTTTATTAATGCAAACTTCAGTAAAATCTTAA</v>
      </c>
      <c r="O233" s="26">
        <f t="shared" si="18"/>
        <v>726</v>
      </c>
      <c r="P233" s="26"/>
      <c r="Q233" s="26">
        <f t="shared" si="22"/>
        <v>1</v>
      </c>
      <c r="R233" s="26">
        <f t="shared" si="19"/>
        <v>1</v>
      </c>
      <c r="S233" s="26">
        <f t="shared" si="21"/>
        <v>2</v>
      </c>
      <c r="T233" s="26"/>
    </row>
    <row r="234" spans="1:20" x14ac:dyDescent="0.25">
      <c r="A234">
        <v>1490</v>
      </c>
      <c r="B234" s="2" t="s">
        <v>9182</v>
      </c>
      <c r="C234" s="3" t="s">
        <v>3553</v>
      </c>
      <c r="D234" s="4" t="s">
        <v>3560</v>
      </c>
      <c r="E234" s="4" t="s">
        <v>3560</v>
      </c>
      <c r="F234" s="4" t="s">
        <v>3561</v>
      </c>
      <c r="G234" s="4" t="s">
        <v>3562</v>
      </c>
      <c r="H234" s="4"/>
      <c r="I234" s="4" t="s">
        <v>10936</v>
      </c>
      <c r="J234" s="3"/>
      <c r="K234" s="3" t="s">
        <v>9183</v>
      </c>
      <c r="L234" s="5" t="s">
        <v>15</v>
      </c>
      <c r="M234" s="2" t="str">
        <f t="shared" si="20"/>
        <v>&gt;betaL-g0257_cfxA-4%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AATGTTAATGAAAATGGTGTTCTTGCAGCTCACAATGATGTTGCCTATATATGTCTGCCTAATAATATCAGTTATACCTTAGCGGTATTTGTTAAGGATTTCAAGGGAAATGAATCACAAGCGTCACAATATGTTGCGCATATATCAGCTGTAGTATATTCTTTATTAATGCAAACTTCAGTAAAATCTTAA</v>
      </c>
      <c r="O234" s="26">
        <f t="shared" si="18"/>
        <v>966</v>
      </c>
      <c r="P234" s="26"/>
      <c r="Q234" s="26">
        <f t="shared" si="22"/>
        <v>1</v>
      </c>
      <c r="R234" s="26">
        <f t="shared" si="19"/>
        <v>1</v>
      </c>
      <c r="S234" s="26">
        <f t="shared" si="21"/>
        <v>2</v>
      </c>
      <c r="T234" s="26"/>
    </row>
    <row r="235" spans="1:20" x14ac:dyDescent="0.25">
      <c r="A235">
        <v>1491</v>
      </c>
      <c r="B235" s="2" t="s">
        <v>9184</v>
      </c>
      <c r="C235" s="3" t="s">
        <v>3553</v>
      </c>
      <c r="D235" s="4" t="s">
        <v>3563</v>
      </c>
      <c r="E235" s="4" t="s">
        <v>3563</v>
      </c>
      <c r="F235" s="4" t="s">
        <v>3564</v>
      </c>
      <c r="G235" s="4" t="s">
        <v>3565</v>
      </c>
      <c r="H235" s="4"/>
      <c r="I235" s="4" t="s">
        <v>10936</v>
      </c>
      <c r="J235" s="3"/>
      <c r="K235" s="3" t="s">
        <v>9185</v>
      </c>
      <c r="L235" s="5" t="s">
        <v>15</v>
      </c>
      <c r="M235" s="2" t="str">
        <f t="shared" si="20"/>
        <v>&gt;betaL-g0258_cfxA-5%ATGGAAAAAAACAGAAAAAAACAAATCGTAGTTTTGAGTATAGCTTTAGTTTGCATTTTCATCTTGGTATTTTCATTGTTCCATAAATCAGCGACAAAAGATAGCGCAAATCCTCCTTTAACAAATGTTTTGACTGATAGCATTTCTCAAATTGTCTCAGCTTGTCCTGGCGAAATTGGTGTGGCGGTTATTGTTAATAACAGAGATACGGTTAAGGTCAATAATAAGAGTGTTTATCCTATGATGAGTGTGTTTAAGGTTCATCAGGCATTAGCTCTTTGTAATGACTTTGACAATAAAGGAATTTCACTTGATACCTTAGTAAATATAAATAGGGATAAACTTGACCCAAAGACTTGGAGTCCTATGCTGAAAGATTATTCAGGGCCAGTCATATCATTGACAGTGAGAGATTTGCTGCGTTATACTCTTACTCAGAGTGACAACAATGCAAGCAACCTTATGTTTAAGGATATGGTTAATGTCGCTCAAACAGATAGTTTTATAGCCACACTCATTCCTCGTTCAAGTTTTCAGATAGCTTATACGGAAGAGGAAATGTCGGCTGACCATAACAAGGCTTACTCTAACTATACATCTCCTCTTGGTGCTGCAATGTTGATGAATCGTTTGTTTACTGAAGGTCTTATCGATGATGAGAAACAAAGTTTCATTAAGAATACGTTAAAAGAATGCAAAACAGGTGTAGATAGGATAGCAGCTCCACTTCTTGATAAAGAAGGGGTTGTTATAGCGCATAAGACAGGTTCAGGTTGTGTTAATGAAAATGGTGTTCTTGCAGCTCACAATGATGTTGCCTATATATGTCTGCCTAATAATATCAGTTATACCTTAGCGGTATTTGTTAAGGATTTCAAGGGAAATGAATCACAAGCGTCACAATATGTTGCGCATATATCAGCTGTAGTATATTCTTTATTAATGCAAACTTCAGTAAAATCTTAA</v>
      </c>
      <c r="O235" s="26">
        <f t="shared" si="18"/>
        <v>966</v>
      </c>
      <c r="P235" s="26"/>
      <c r="Q235" s="26">
        <f t="shared" si="22"/>
        <v>1</v>
      </c>
      <c r="R235" s="26">
        <f t="shared" si="19"/>
        <v>1</v>
      </c>
      <c r="S235" s="26">
        <f t="shared" si="21"/>
        <v>2</v>
      </c>
      <c r="T235" s="26"/>
    </row>
    <row r="236" spans="1:20" x14ac:dyDescent="0.25">
      <c r="A236" s="26">
        <v>1492</v>
      </c>
      <c r="B236" s="2" t="s">
        <v>9186</v>
      </c>
      <c r="C236" s="3" t="s">
        <v>3553</v>
      </c>
      <c r="D236" s="4" t="s">
        <v>3566</v>
      </c>
      <c r="E236" s="4" t="s">
        <v>3566</v>
      </c>
      <c r="F236" s="4" t="s">
        <v>3567</v>
      </c>
      <c r="G236" s="4" t="s">
        <v>3568</v>
      </c>
      <c r="H236" s="4"/>
      <c r="I236" s="4" t="s">
        <v>10936</v>
      </c>
      <c r="J236" s="3"/>
      <c r="K236" s="3" t="s">
        <v>9187</v>
      </c>
      <c r="L236" s="5" t="s">
        <v>15</v>
      </c>
      <c r="M236" s="2" t="str">
        <f t="shared" si="20"/>
        <v>&gt;betaL-g0259_cfxA-6%ATGTCAAACTATAGTGTTGCGGAATTAAGAAACATGAAAAAAAACAGAAAAAAGCAAATCGTAGTTTTGTGTATAGCTTTAGTTTGCATCTTCATCTTGGTGTTCTCATTGTCCCATAAATCAGCTACAAAAGGTAGCGCGAATCCTCCATTAACAGATGTTTTGACTGATAGCATTTCTCAGATTGTCTCGGCTTGTCCTGGTGAAATTGGTGTGGCGGTTATTATTAATAACACAGATACGGTTAGTGTTAATAATAAAAGCATTTATCCTATGATGAGTGTATTTAAGGTTCATCAGGCATTAGCTCTTTGCAATGATTTTGACAAAAAAGGCCTTTCCCTTGATACCTTGGTAAAGATAAATAGGGAAAAACTTGATCCAAAGACATGGAGCCCTATGATGAAAGATTATTCAGCACCAGTTATATCGTTGACAGTAAGAGATCTGTTGCGCTATACTCTTTCCCAGAGCGACAATAATGCAAGCAATATCATGTTTAAGAATATGCTCAATACTGCACAAACAGACAGTTTTATAGCGAAACTCATACCACGTTCGAGTTTTCAGATAGCTTATACAGAAGAGGAAATGTCCGCTGACCATGACAAAGCTTACTCTAATTACACATCTCCTCTTGGTGCTGCAATGTTGATGAATCGTTTGTTTACAGAAAGTCTTATCAGTAATGAGAAACAAGATTTCATTAAGAATGCATTGAAAGAATGTAAAACAGGTATAGATAGGATAGTAGCTCCACTTCTTGATAAAGAAGGGGTTGTAATAGCACATAAGACAGGTTCTGGTAATGTCAATGAAAATGGTATTCTTGCAGCTCAGAATGATGTAGCCTATATATGTCTGCCTAATAAGGTCTGCTATACCTTAGCTGTATTTGTTAAGGATTTCAAGGGAAATGAATCACAAGCGTCACAATTTGTTGCGCATATATCAGCGGTAGTATATTCTTTATTAATCAATACTGCGTTAAATTAA</v>
      </c>
      <c r="O236" s="26">
        <f t="shared" si="18"/>
        <v>996</v>
      </c>
      <c r="P236" s="26"/>
      <c r="Q236" s="26">
        <f t="shared" si="22"/>
        <v>1</v>
      </c>
      <c r="R236" s="26">
        <f t="shared" si="19"/>
        <v>1</v>
      </c>
      <c r="S236" s="26">
        <f t="shared" si="21"/>
        <v>2</v>
      </c>
      <c r="T236" s="26"/>
    </row>
    <row r="237" spans="1:20" x14ac:dyDescent="0.25">
      <c r="A237" s="26">
        <v>101</v>
      </c>
      <c r="B237" s="2" t="s">
        <v>7017</v>
      </c>
      <c r="C237" s="3" t="s">
        <v>239</v>
      </c>
      <c r="D237" s="4" t="s">
        <v>240</v>
      </c>
      <c r="E237" s="4" t="s">
        <v>240</v>
      </c>
      <c r="F237" s="4" t="s">
        <v>241</v>
      </c>
      <c r="G237" s="4" t="s">
        <v>242</v>
      </c>
      <c r="H237" s="4"/>
      <c r="I237" s="4" t="s">
        <v>10936</v>
      </c>
      <c r="J237" s="3"/>
      <c r="K237" s="3" t="s">
        <v>7018</v>
      </c>
      <c r="L237" s="5" t="s">
        <v>15</v>
      </c>
      <c r="M237" s="2" t="str">
        <f t="shared" si="20"/>
        <v>&gt;betaL-g0260_CGA-1%ATGAAAAAAACAACACTTCTTTTTCTTCTGATTTCAGCATTTTCATTGGCTCAGACTTCTTTATTGGAACAAAAAATTAATTCAATCATTAAGAACAAAAAAGCTACAGTCGGTGTTTCTGTTCTTGGGTTTGAAAATGGCTTTAAGTACGATAAAAACGGAGATAAAAAACTCCCGATGCAAAGTGTGTTTAAATTTCACATTGCAGCAGCAGTCCTGAATGCTGTAGATCAGGGAAAACTTTCTCTGGATCAGAAAATTATGCTAAACCAATCGAATTTACTGGAAAATACATGGTCGCCGCTTCGTGATAAGTATCCGGCAGGAAATATTGAAATTCCGTTAAGCGAAGTGATTGAATATACAGTTGCCAAAAGTGACAATAATGGCTGTGATATTCTTCTGAGGCTGCTGGGAGGAACCCAGGTTGTCCAGAAGTTTATGGATTCTAAAGGAGTAAAAGGTTTTCAGATCAAATACAATGAAGAGGATATGCATAAAGACTGGAATGTTCAGTATGAAAATTATAGTACTACAAAATCCGCTGCTGATGTCCTGAAAAAGTTGTATGACGGAAAATTATTATCCAAAAAATCCACAGACTATCTGATGAAAGTAATGCTTTCTACTTCAACCGGATTGAATAAAATGGTGGAACAGCTTCCCAAAAACACACCTGTCGCAAGAAAAACGGGAGCTTCCGGGAAGAATAATGCCGGTTTAACAGGCGCAGAAAATGAAATCGGAATTGTTACTTTACCCAACGGGAAACATTATGCATTAGCTGTATTTGTCAGTAATTCAATGGAAACGGATGCAGTGAACTGCAGGATGATTTCAGATATTTCGAAGGAGGTTTGGGAATATTTTAATAAATAA</v>
      </c>
      <c r="O237" s="26">
        <f t="shared" si="18"/>
        <v>879</v>
      </c>
      <c r="P237" s="26"/>
      <c r="Q237" s="26">
        <f t="shared" si="22"/>
        <v>1</v>
      </c>
      <c r="R237" s="26">
        <f t="shared" si="19"/>
        <v>1</v>
      </c>
      <c r="S237" s="26">
        <f t="shared" si="21"/>
        <v>2</v>
      </c>
      <c r="T237" s="26"/>
    </row>
    <row r="238" spans="1:20" x14ac:dyDescent="0.25">
      <c r="A238" s="26">
        <v>102</v>
      </c>
      <c r="B238" s="2" t="s">
        <v>7019</v>
      </c>
      <c r="C238" s="3" t="s">
        <v>243</v>
      </c>
      <c r="D238" s="4" t="s">
        <v>244</v>
      </c>
      <c r="E238" s="4" t="s">
        <v>244</v>
      </c>
      <c r="F238" s="4" t="s">
        <v>245</v>
      </c>
      <c r="G238" s="4" t="s">
        <v>246</v>
      </c>
      <c r="H238" s="4"/>
      <c r="I238" s="4" t="s">
        <v>10936</v>
      </c>
      <c r="J238" s="3"/>
      <c r="K238" s="3" t="s">
        <v>7020</v>
      </c>
      <c r="L238" s="5" t="s">
        <v>15</v>
      </c>
      <c r="M238" s="2" t="str">
        <f t="shared" si="20"/>
        <v>&gt;betaL-g0261_CGB-1%ATGAAAAAAAGCATTCCGTTTTTTATTATTTCGATGTTGCTAAGCCCATTGGCAAACGCCCAGGATACACAGGTAAGAGATTTTGTAATTGAGCCTCAAATTCAACCCAACTTTTATATTTACAAAACATTCGGAGTATTCGGAGGGAAAGAATATTCTACCAATGCCGTGTATCTGGTAACTAAAAAAGGAGTTGTCCTGTTTGATGTTCCATGGCAGAAAACCCAATACCAAAGTCTGATGGATACAATTCAAAAACGTCATCACCTTCCGGTTATAGCTGTATTTGCTACCCATTCTCATGAAGACAGAGCGGGAGATTTAAGCTTTTATAATAAGAAAGGAATCAAAACCTACGCTACAGCAAAAACCAATGAAATTTTAAAGAAAGAAGGAAAAGCAACTTCTACAGAAATTATAAAAACCGGTAAACCTTACCGTATTGGTGGAGAAGAATTTGTAGTAGACTTTCTTGGTGAAGGTCATACGGCGGATAATGTAGTGGTTTGGTTTCCCAAATATAAGATACTGGACGGAGGCTGTCTTGTAAAAAGTAAAGCAGCAGCCGATCTTGGCTACACCGGCGAAGCCAACGTTGCACAATGGCCAAAAACAATGGAAAAGTTAAAATCCAAATACGCTCAGGCAACCCTGATTATTCCCGGACATGATGAATGGAAAGGCGGCGGCCATGTAGAGCACACACTTGATCTTTTAAATAAAAAATAA</v>
      </c>
      <c r="O238" s="26">
        <f t="shared" si="18"/>
        <v>729</v>
      </c>
      <c r="P238" s="26"/>
      <c r="Q238" s="26">
        <f t="shared" si="22"/>
        <v>1</v>
      </c>
      <c r="R238" s="26">
        <f t="shared" si="19"/>
        <v>1</v>
      </c>
      <c r="S238" s="26">
        <f t="shared" si="21"/>
        <v>2</v>
      </c>
      <c r="T238" s="26"/>
    </row>
    <row r="239" spans="1:20" x14ac:dyDescent="0.25">
      <c r="A239" s="26">
        <v>104</v>
      </c>
      <c r="B239" s="2" t="s">
        <v>7023</v>
      </c>
      <c r="C239" s="3" t="s">
        <v>251</v>
      </c>
      <c r="D239" s="4" t="s">
        <v>252</v>
      </c>
      <c r="E239" s="4" t="s">
        <v>252</v>
      </c>
      <c r="F239" s="4" t="s">
        <v>253</v>
      </c>
      <c r="G239" s="4" t="s">
        <v>254</v>
      </c>
      <c r="H239" s="4"/>
      <c r="I239" s="4" t="s">
        <v>10936</v>
      </c>
      <c r="J239" s="3"/>
      <c r="K239" s="3" t="s">
        <v>7024</v>
      </c>
      <c r="L239" s="5" t="s">
        <v>15</v>
      </c>
      <c r="M239" s="2" t="str">
        <f t="shared" si="20"/>
        <v>&gt;betaL-g0262_CIA-1%ATGAAAAAAATAACATTTCTTTTACTGATGGTTTCTGCCTTTGCTACTGCACAGAAATCCGTACTTGACGAAAAAATCAGTGCTGTTATAAAAGATAAAAAAGCGACCGTAGGAGTTTCTGTTTTGGGTTTTGAGAATGCTTTCAAGTACAGTAAAAACGGAGATAAGAAACTGCCGTTACTCAGTGTTTTTAAATTTCACCTGGCCTGTGCTGTATTGGATATGGCAGATAAAGGTAAATTTTCAACAGATCAGAAGTTTTTAATAAAAAAATCAGATCTATTGGAAAATACATGGTCTCCGCTACGCGAAAAATTTCCGGAAGGAAATATTGAACTTTCTTTAGGAGAAATTATCACGTACACAGTTGCTCAAAGTGATAACAATACCTGTGATTTTCTTTTAAGATTGATAGGCGGTCCTCAGGTTGTTCAGCACTTCATGGATTCTAAAGGAGCAAAAGACCTTCAGATCAAATATAATGAGGACGACATGCACAGGGACTGGAAAAACCAATATGGGAACGAAAGCAGCACCAATGCGACTGTCTCACTATTGAAAAAATTCTATGATGGTAAGCTTCTTACAAAAAAATCGACGGATTTCCTGATGCAGATTATGTTGGGAACTACAACAGGAACCAATAAAATCGTTGAACAGTTACCCAAAAGTACGCCTGTTGCTCATAAAACGGGTTCTTCCGGAAAGCCGGACAATATACTTACTGTTGCAGAAAATGATATGGGGATTATTACCCTTCCTAACGGAAAGCATTATGCAATCGCTGTATTTGTAAGCAATTCAACGGAAACAGAAAAGGTAAATACAAGGATGGTTTCTGATATTTCAAAGATCGTTTGGGATAATTTTAATAAATAA</v>
      </c>
      <c r="O239" s="26">
        <f t="shared" si="18"/>
        <v>879</v>
      </c>
      <c r="P239" s="26"/>
      <c r="Q239" s="26">
        <f t="shared" si="22"/>
        <v>1</v>
      </c>
      <c r="R239" s="26">
        <f t="shared" si="19"/>
        <v>1</v>
      </c>
      <c r="S239" s="26">
        <f t="shared" si="21"/>
        <v>2</v>
      </c>
      <c r="T239" s="26"/>
    </row>
    <row r="240" spans="1:20" x14ac:dyDescent="0.25">
      <c r="A240" s="26">
        <v>105</v>
      </c>
      <c r="B240" s="2" t="s">
        <v>7025</v>
      </c>
      <c r="C240" s="3" t="s">
        <v>251</v>
      </c>
      <c r="D240" s="4" t="s">
        <v>255</v>
      </c>
      <c r="E240" s="4" t="s">
        <v>255</v>
      </c>
      <c r="F240" s="4" t="s">
        <v>256</v>
      </c>
      <c r="G240" s="4" t="s">
        <v>257</v>
      </c>
      <c r="H240" s="4"/>
      <c r="I240" s="4" t="s">
        <v>10936</v>
      </c>
      <c r="J240" s="3"/>
      <c r="K240" s="3" t="s">
        <v>7026</v>
      </c>
      <c r="L240" s="5" t="s">
        <v>15</v>
      </c>
      <c r="M240" s="2" t="str">
        <f t="shared" si="20"/>
        <v>&gt;betaL-g0263_CIA-2%ATGAAAAAAATAACATTTCTTATACTGATGGTTTCTGCCTTTGCTACTGCACAGAAATCCGTACTTGACGAAAAAATCAGTGCTGTTATAAAAGATAAAAAAGCGACGGTAGGAGTTTCTGTTTTGGGTTTTGAGAATGCTTTCAAGTACAGTAAAAACGGAGATGAGAAGCTGCCGTTACTCAGCGTTTTTAAATTTCACCTGGCCTGTGCTGTATTGGATATGGCAGATAAAGGTAAATTTTCAACAGATCAGAAGTTTTTAATAAAAAAATCAGATCTATTGGAAAATACATGGTCTCCGCTACGCGAAAAATTTCCGGAAGGAAATATTGAACTTTCTTTAGGAGAAATTATCACGTACACAGTTGCTCAAAGTGATAACAATACCTGTGATTTTCTTTTAAGATTGATAGGCGGTCCTCAGGTTGTTCAGCACTTCATGGATTCTAAAGGAGCAAAAGATCTTCAGATCAAATATAATGAGGACGACATGCACAGGGACTGGAAAAACCAATATGGGAACGAAAGCAGCACCAATGCGACTGTCTCACTATTGAAAAAATTCTATGATGGTAAGCTTCTTACAAAAAAATCGACGGATTTCCTGATGCAGATTATGTTGGGAACTACAACAGGAACCAATAAAATCGTTGAACAGTTACCCAAAGGTACGCCTGTTGCTCATAAAACGGGTTCTTCCGGAAAGCCGGACAATATACTTGCTGTTGCAGAAAATGATATGGGGATTATTACCCTTCCCAACGGAAAGCATTATGCAATCGCTGTATTTGTAAGCAATTCAACGGAAACAGAAAAGGTAAATACAAGGATGGTTTCTGATATTTCAAAGATCGTTTGGGATAATTTTAATAAATAA</v>
      </c>
      <c r="O240" s="26">
        <f t="shared" si="18"/>
        <v>879</v>
      </c>
      <c r="P240" s="26"/>
      <c r="Q240" s="26">
        <f t="shared" si="22"/>
        <v>1</v>
      </c>
      <c r="R240" s="26">
        <f t="shared" si="19"/>
        <v>1</v>
      </c>
      <c r="S240" s="26">
        <f t="shared" si="21"/>
        <v>2</v>
      </c>
      <c r="T240" s="26"/>
    </row>
    <row r="241" spans="1:20" x14ac:dyDescent="0.25">
      <c r="A241" s="26">
        <v>106</v>
      </c>
      <c r="B241" s="2" t="s">
        <v>7027</v>
      </c>
      <c r="C241" s="3" t="s">
        <v>251</v>
      </c>
      <c r="D241" s="4" t="s">
        <v>258</v>
      </c>
      <c r="E241" s="4" t="s">
        <v>258</v>
      </c>
      <c r="F241" s="4" t="s">
        <v>259</v>
      </c>
      <c r="G241" s="4" t="s">
        <v>260</v>
      </c>
      <c r="H241" s="4"/>
      <c r="I241" s="4" t="s">
        <v>10936</v>
      </c>
      <c r="J241" s="3"/>
      <c r="K241" s="3" t="s">
        <v>7028</v>
      </c>
      <c r="L241" s="5" t="s">
        <v>15</v>
      </c>
      <c r="M241" s="2" t="str">
        <f t="shared" si="20"/>
        <v>&gt;betaL-g0264_CIA-3%ATGAAAAAAATAACATTTCTTTTACTGATGGTTTCTGCCTTTGCTACTGCACAGAAATCCGTACTTGACGAAAAAATCAGTGCTGTTATAAAAGATAAAAAAGCGACGGTAGGAGTTTCTGTTTTGGGTTTTGAGAATGCTTTCAAGTACAGTAAAAACGGAGATGAGAAGCTGCCGTTACTCAGCGTTTTTAAATTTCACCTGGCCTGTGCTGTATTGGATATGGCAGATAAAGGTAAATTTTCAACATATCAGAAGTTTTTAATAAAAAAATCAGATCTATTGGAAAATACATGGTCTCCGCTACGCGAAAAATTTCCGGAAGGAAATATTGAACTTTCTTTAGGAGAAATTATCACGTACACAGTTGCTCAAAGTGATAACAATACCTGTGATTTTCTTTTAAGATTGATAGGCGGTCCTCAGGTTGTTCAGCACTTCATGGATTCTAAAGGAGCAAAAGATCTTCAGATCAAATATAATGAGGACGACATGCACCGGGACTGGAAAAACCAATATGGGAACGAAAGCAGCACCAATGCGACTGTCTCACTATTGAAAAAATTCTATGATGGTAAGCTTCTTACAAAAAAATCGACGGATTTCCTGATGCAGATTATGTTGGCAACTACAACAGGAACCAATAAAATCGTTGAACAGTTACCCAAAGGTACGCCTGTTGCTCATAAAACGGGTTCTTCCGGAAAGCCGGACAATATACTTACTGTTGCAGAAAATGATATGGGGATTATTACCCTTCCCAACGGAAAGCATTATGCAATCGCTGTATTTGTAAGCAATTCAACGGAAACAGAAAAGGTAAATACAAGGATGGTTTCTGATATTTCAAAGATCGTTTGGGATAATTTTAATAAATAA</v>
      </c>
      <c r="O241" s="26">
        <f t="shared" si="18"/>
        <v>879</v>
      </c>
      <c r="P241" s="26"/>
      <c r="Q241" s="26">
        <f t="shared" si="22"/>
        <v>1</v>
      </c>
      <c r="R241" s="26">
        <f t="shared" si="19"/>
        <v>1</v>
      </c>
      <c r="S241" s="26">
        <f t="shared" si="21"/>
        <v>2</v>
      </c>
      <c r="T241" s="26"/>
    </row>
    <row r="242" spans="1:20" x14ac:dyDescent="0.25">
      <c r="A242">
        <v>107</v>
      </c>
      <c r="B242" s="2" t="s">
        <v>7029</v>
      </c>
      <c r="C242" s="3" t="s">
        <v>251</v>
      </c>
      <c r="D242" s="4" t="s">
        <v>261</v>
      </c>
      <c r="E242" s="4" t="s">
        <v>261</v>
      </c>
      <c r="F242" s="4" t="s">
        <v>262</v>
      </c>
      <c r="G242" s="4" t="s">
        <v>263</v>
      </c>
      <c r="H242" s="4"/>
      <c r="I242" s="4" t="s">
        <v>10936</v>
      </c>
      <c r="J242" s="3"/>
      <c r="K242" s="3" t="s">
        <v>7030</v>
      </c>
      <c r="L242" s="5" t="s">
        <v>15</v>
      </c>
      <c r="M242" s="2" t="str">
        <f t="shared" si="20"/>
        <v>&gt;betaL-g0265_CIA-4%ATGAAAAAAATAACATTTCTTATACTGATGGTTTCTGCCTTTGCTACTGCACAGAAATCCGTACTTGACGAAAAAATCAGTGCTGTTATAAAAGATAAAAAAGCGACGGTAGGAGTTTCTGTTTTGGGTTTTGAGAATGCTTTCAAGTACAGTAAAAACGGAGATGAGAAGCTGCCGTTACTCAGCGTTTTTAAATTTCACCTGGCCTGTGCTGTATTGGATATGGCAGATAAAGGTAAATTTTCAACAGATCAGAAGTTTTTAATAAAAAAATCAGATCTATTGGAAAATACATGGTCTCCGCTACGCGAAAAATTTCCGGAAGGAAATATTGAACTTTCTTTAGGAGAAATTATCACGTACACAGTTGCTCAAAGTGATAACAATACCTGTGATTTTCTTTTAAGATTGATAGGCGGTCCTCAGGTTGTTCAGCACTTCATGGATTCTAAAGGAGCAAAAGATCTTCAGATCAAATATAATGAGGACGACATGCACAGGGACTGGAAAAACCAATATGGGAACGAAAGCAGCACCAATGCGACTGTCTCACTATTGAAAAAATTCTATGATGGTAAGCTTCTTACAAAAAAATCGACGGATTTCCTGATGCAGATTATGTTGGGAACTACAACAGGAACCAATAAAATCGTTGAACAGTTACCCAAAGGTACGCCTGTTGCTCATAAAACGGGTTCTTCCGGAAAGCCGGACAATATACTTACTGTTGCAGAAAATGATATGGGGATTATTACCCTTCCCAACGGAAAGCATTATGCAATCGCTGTATTTGTAAGCAATTCAACGGAAACAGAAAAGGTAAATACAAGGATGGTTTCTGATATTTCAAAGATCGTTTGGGATAATTTTAATAAATAA</v>
      </c>
      <c r="O242" s="26">
        <f t="shared" si="18"/>
        <v>879</v>
      </c>
      <c r="P242" s="26"/>
      <c r="Q242" s="26">
        <f t="shared" si="22"/>
        <v>1</v>
      </c>
      <c r="R242" s="26">
        <f t="shared" si="19"/>
        <v>1</v>
      </c>
      <c r="S242" s="26">
        <f t="shared" si="21"/>
        <v>2</v>
      </c>
      <c r="T242" s="26"/>
    </row>
    <row r="243" spans="1:20" x14ac:dyDescent="0.25">
      <c r="A243">
        <v>103</v>
      </c>
      <c r="B243" s="2" t="s">
        <v>7021</v>
      </c>
      <c r="C243" s="3" t="s">
        <v>247</v>
      </c>
      <c r="D243" s="4" t="s">
        <v>248</v>
      </c>
      <c r="E243" s="4" t="s">
        <v>248</v>
      </c>
      <c r="F243" s="4" t="s">
        <v>249</v>
      </c>
      <c r="G243" s="4" t="s">
        <v>250</v>
      </c>
      <c r="H243" s="4"/>
      <c r="I243" s="4" t="s">
        <v>10936</v>
      </c>
      <c r="J243" s="3"/>
      <c r="K243" s="3" t="s">
        <v>7022</v>
      </c>
      <c r="L243" s="5" t="s">
        <v>15</v>
      </c>
      <c r="M243" s="2" t="str">
        <f t="shared" si="20"/>
        <v>&gt;betaL-g0266_CKO-1%ATGAGAAACGAGGAAGTCATTAGTATGTGGCAACGGATGAAATGGGGTCTGTGTGTGCTGGCGGCACTCAGCGGTTCTGCGATGGCCGCACCGCTGACGGCGCAATACGTGTCGGCTATCGCGATGCAGGAAGAACAGCGTCTTCATGCCCGGATTGGCATTGCGGTACTTGATACGGCGACCAACAGTATCACCCATTATCGGGGAGAAGAACGGTTCCCGTTAAACAGTACGCACAAGCCGCTGTTATGCGCAGCGTTATTACGCGAAGTCGACAGGAAGGCGCTGGCGCTTTCTGCTTCAATGCAGTTTGAACCCTCACAACTGGTGGAGTATTCGCCGATTACTGAAAAACATGTGGCGCCAGACGCCATGAGCTGGGCGCAATTGTGCAGCGCGGCGGTAAGCTACAGCGATAACACGGCCGCCAATCTCATCGCCAGGAAGCTCAACGGGCCGCAGGCCGTCACGCAGTTTTTGCGTGATTCGGGGGATACGATAACCCGCCTCGATCGCTATGAGCCCGAACTGAACAGCGCCATTCCCGGTGATGAACGCGACTCCACGACGCCTGTCGCGATAGCGCAGACGCTCAATACGCTACTGCTGGGGAACGTGTTGCAGCCATCCTCAAGAGAGCAGCTTATGCAATGGATGCGGGACGACAAAGTGGCCGACGGTCTGCTGCGTTCGGTCTTGCCGGACGGCTGGAAAATCGCGGATAAAACCGGGGCGGGCGACAACGGCTCGCGTTCTATTGTCAGCGTTGTCTGGCCGACATCACAAAAACCTTTGCTCGTGGTTATCTATATTACACAAACTCCGGCGACAATGGCGCAGCGTGACGCCGCGATTGTCCGTATCGGGGAGTCGCTGTTTTCAACACTCGCAGTCTATGATTAA</v>
      </c>
      <c r="O243" s="26">
        <f t="shared" si="18"/>
        <v>903</v>
      </c>
      <c r="P243" s="26"/>
      <c r="Q243" s="26">
        <f t="shared" si="22"/>
        <v>1</v>
      </c>
      <c r="R243" s="26">
        <f t="shared" si="19"/>
        <v>1</v>
      </c>
      <c r="S243" s="26">
        <f t="shared" si="21"/>
        <v>2</v>
      </c>
      <c r="T243" s="26"/>
    </row>
    <row r="244" spans="1:20" x14ac:dyDescent="0.25">
      <c r="A244">
        <v>108</v>
      </c>
      <c r="B244" s="2" t="s">
        <v>7031</v>
      </c>
      <c r="C244" s="3" t="s">
        <v>264</v>
      </c>
      <c r="D244" s="4" t="s">
        <v>265</v>
      </c>
      <c r="E244" s="4" t="s">
        <v>265</v>
      </c>
      <c r="F244" s="4" t="s">
        <v>266</v>
      </c>
      <c r="G244" s="4" t="s">
        <v>267</v>
      </c>
      <c r="H244" s="4"/>
      <c r="I244" s="4" t="s">
        <v>10936</v>
      </c>
      <c r="J244" s="3"/>
      <c r="K244" s="3" t="s">
        <v>7032</v>
      </c>
      <c r="L244" s="5" t="s">
        <v>15</v>
      </c>
      <c r="M244" s="2" t="str">
        <f t="shared" si="20"/>
        <v>&gt;betaL-g0267_CME-1%ATGAAAAAAATTATACTCCTATTTATCTTGACAAGCCAGTTGGTGCTTGCTCAACATACTTCAATATTAAATGATATAAATGCTGTTACCAAAGACAAGAAAGCCACAGTAGCTGTTTCTGTTTTGGGGATAGAAAATGATTTTCAGTTTAGTAACGCCAATGGTAATTTGAAAATGCCGATGCTGAGTGTTTTTAAATTTCATATTGCATTGGCGGTTCTAAATCAGGTAGACAAAGGTAACCTTACCTTGGATCAGAAAATACTGATTAAAAAATCGGATCTATTAGAAAATACATGGTCACCACTTCGTGAGAAGTATCCGGATGGAAATGTAGAACTTCCTTTAAGCGAAATTATTACTTATACCGTAGCCCAAAGTGACAACAACGGATGCGACATACTATTAAGGCTAATTGGCGGGACTAAAACTGTTCAGAAATTAATGGATGTGAATGGTATAAAAAACTTTCAGATAAAATATAATGAGGAAGAAATGCATAAAAATGATGTAAAAACTCTTTATGCAAATTACACGACCACAGCATCTATGGTAAAAACTCTGAAAGCGTTCTATAAAGGAATGTTTTTATCAAAAAGATCCACAATTTTTCTAATGGATATTATGACTAAAACCAATACCGGAATGTCAAAGCTTCCGGGCTTGCTGCCAAAAGTTAGAATGGCCAGAAAAACAGGTTCTTCGGGTAAAATGAAAAACGGATTAACGATTGCTGAGAACGATTCAGGAATTGTAACTTTAGCAAATGGTAAACATTATGCAATTGCAGTATTTGTAAAGGACTCTATGGAAAGTGAGGAAGTCAATTGTGGAATGATTGCCCAGGTCTCGAAAATTGTCTGGGATGCTTTAAATAAAAAAAAATAA</v>
      </c>
      <c r="O244" s="26">
        <f t="shared" si="18"/>
        <v>888</v>
      </c>
      <c r="P244" s="26"/>
      <c r="Q244" s="26">
        <f t="shared" si="22"/>
        <v>1</v>
      </c>
      <c r="R244" s="26">
        <f t="shared" si="19"/>
        <v>1</v>
      </c>
      <c r="S244" s="26">
        <f t="shared" si="21"/>
        <v>2</v>
      </c>
      <c r="T244" s="26"/>
    </row>
    <row r="245" spans="1:20" x14ac:dyDescent="0.25">
      <c r="A245">
        <v>109</v>
      </c>
      <c r="B245" s="2" t="s">
        <v>7033</v>
      </c>
      <c r="C245" s="3" t="s">
        <v>264</v>
      </c>
      <c r="D245" s="4" t="s">
        <v>268</v>
      </c>
      <c r="E245" s="4" t="s">
        <v>268</v>
      </c>
      <c r="F245" s="4" t="s">
        <v>269</v>
      </c>
      <c r="G245" s="4" t="s">
        <v>270</v>
      </c>
      <c r="H245" s="4"/>
      <c r="I245" s="4" t="s">
        <v>10936</v>
      </c>
      <c r="J245" s="3"/>
      <c r="K245" s="3" t="s">
        <v>7034</v>
      </c>
      <c r="L245" s="5" t="s">
        <v>15</v>
      </c>
      <c r="M245" s="2" t="str">
        <f t="shared" si="20"/>
        <v>&gt;betaL-g0268_CME-2%ATGAAAAAAATTATACTCCTATTTATCTTGACAAGCCAGTTGGTGCTTGCTCAACATACTTCAATATTAAATGATATAAATGCTGTTACCAAAGACAAGAAAGCCACAGTAGCTGTTTCTGTTTTGGGGATAGAAAATGATTTTCAGTTTAGTAACGCCAATGGTAATTTGAAAATGCCGATGCTGAGTGTTTTTAAATTTCATATTGCATTGGCGGTTCTAAATCAGGTAGACAAAGGTAACCTTACCTTGGATCAGAAAATACTGATTAAAAAATCGGATCTATTAGAAAATACATGGTCACCACTTCGTGAGAAGTATCCGGATGGAAATGTAGAACTTCCTTTAAGCGAAATTATTACTTATACTGTAGCCCAAAGTGACAACAACGGATGCGACATACTATTAAGGCTAATTGGCGGGACTAAAACTGTTCAGAAATTAATGGATGTGAATGGTGTAAAAAACTTTCAGATAAAATATAATGAGGAAGAAATGCATAAAAATGATGTAAAAACTCTTTATGCAAATTACACAACTACAGCATCTATGGTAAAAACTCTGAAAGCGTTCTATAAAGGAATGTTTTTATCAAAAAGATCCACAATTTTTCTAATGGATATTATGACTAAAACCAATACCGGAATGTCAAAGCTTCCGGGCTTGCTGCCAAAAGTTAGAATGGCCAGAAAAACAGGTTCTTCGGGTAAAATGAAAAACGGATTAACGATTGCTGAGAACGATTCAGGAATTGTAACTTTAGCAAATGGTAAACATTATGCAATTGCAGTATTTGTAAAGGACTCTATGGAAGGTGAGGAAGTCAATTGTGGAATCATTGCCCAGGTCTCGAAAATTGTCTGGGATGCTTTAAATAAAAAAAATAAACCCTAA</v>
      </c>
      <c r="O245" s="26">
        <f t="shared" si="18"/>
        <v>894</v>
      </c>
      <c r="P245" s="26"/>
      <c r="Q245" s="26">
        <f t="shared" si="22"/>
        <v>1</v>
      </c>
      <c r="R245" s="26">
        <f t="shared" si="19"/>
        <v>1</v>
      </c>
      <c r="S245" s="26">
        <f t="shared" si="21"/>
        <v>2</v>
      </c>
      <c r="T245" s="26"/>
    </row>
    <row r="246" spans="1:20" x14ac:dyDescent="0.25">
      <c r="A246">
        <v>110</v>
      </c>
      <c r="B246" s="2" t="s">
        <v>7035</v>
      </c>
      <c r="C246" s="3" t="s">
        <v>271</v>
      </c>
      <c r="D246" s="4" t="s">
        <v>272</v>
      </c>
      <c r="E246" s="4" t="s">
        <v>272</v>
      </c>
      <c r="F246" s="4" t="s">
        <v>273</v>
      </c>
      <c r="G246" s="4" t="s">
        <v>274</v>
      </c>
      <c r="H246" s="56" t="s">
        <v>11018</v>
      </c>
      <c r="I246" s="4" t="s">
        <v>10936</v>
      </c>
      <c r="J246" s="3"/>
      <c r="K246" s="3" t="s">
        <v>7036</v>
      </c>
      <c r="L246" s="5" t="s">
        <v>15</v>
      </c>
      <c r="M246" s="2" t="str">
        <f t="shared" si="20"/>
        <v>&gt;betaL-g0269_CMG-1%CTAAGCTGTGCCCTGCTGCTCAGCGTTGCCAGCGCTGCATTCGCCGCACCGATGTCCGAAAAACAGCTGGCTGAGGTGGTGGAACGCACCGTTACGCCGCTGATGAACGCGCAGGCCATTCCGGGTATGGCGGTGGCGGTGATTTATCAGGGTCAGCCGCACTACTTTACCTTCGGTAAAGCTGATGTTGCAGCGAACAAACCCGTCACCCCGCAAACCTTGTTCGAGCTGGGTTCGATAAGTAAAACCTTCACCGGCGTATTGGGTGGTGATGCGATTGCGCGCGGTGAAATAACGCTGGGCGATCCGGTGACCAAATACTGGCCTGAGCTCACGGGCAAGCAGTGGCAGGGCATTCGCATGCTGGATCTGGCAACCTACACCGCAGGCGGTCTGCCGTTGCAGGTGCCGGATGAGGTCACGGATACCGCCTCCCTGCTGCGCTTTTATCAAAACTGGCAGCCAAAGTGGAAGCCGGGCACCACGCGTCTTTACGCTAACACCAGCATCGGTCTTTTTGGCGCGCTGGCGGTCAAACCCTCCGGCATGAGCTATGAGCAGGCCATGACGACGCGGGTCTTTAAGCCGCTCAAGCTGGACCATACCTGGATTAACGTCCCGAAAGCGGAAGAGGCGCATTACGCCTGGGGATACCGTGACGGTAAAGCGGTCCACGTTTCGCCAGGGATGCTGGACGCGGAAGCCTATGGCGTAAAAACCAACGTGCAGGATATGGCAAGCTGGGTGATGGTCAACATGATGCCGGACTCCCTTCAGGATTCCCCACTTAAGCACGGTATCGCCCTGGCACAGTCTCGCTACTGGCGCGTGGGAGCCATGTATCAAGGATTGGGCTGGGAAATGCTGAACTGGCCGGTCGACGCCCAAACGGTGGTCGGGGGCAGCGACAATAAGGTGGCGCTGGCGCCGTTGCCTGCAAGAGAAGTGAATCCACCGGCACCACCGGTTAAGGCCTCCTGGGTCCATAAAACGGGCTCTACCGGCGGATTTGGCAGCTACGTGGCATTTATTCCTGAAAAGCAGCTCGGCATTG</v>
      </c>
      <c r="O246" s="26">
        <f t="shared" si="18"/>
        <v>1054</v>
      </c>
      <c r="P246" s="26" t="s">
        <v>11017</v>
      </c>
      <c r="Q246" s="26">
        <v>1</v>
      </c>
      <c r="R246" s="26">
        <v>1</v>
      </c>
      <c r="S246" s="26">
        <f t="shared" si="21"/>
        <v>2</v>
      </c>
      <c r="T246" s="26"/>
    </row>
    <row r="247" spans="1:20" x14ac:dyDescent="0.25">
      <c r="A247">
        <v>111</v>
      </c>
      <c r="B247" s="2" t="s">
        <v>7037</v>
      </c>
      <c r="C247" s="3" t="s">
        <v>275</v>
      </c>
      <c r="D247" s="4" t="s">
        <v>276</v>
      </c>
      <c r="E247" s="4" t="s">
        <v>276</v>
      </c>
      <c r="F247" s="4" t="s">
        <v>277</v>
      </c>
      <c r="G247" s="4" t="s">
        <v>278</v>
      </c>
      <c r="H247" s="4"/>
      <c r="I247" s="4" t="s">
        <v>10936</v>
      </c>
      <c r="J247" s="3"/>
      <c r="K247" s="3" t="s">
        <v>7038</v>
      </c>
      <c r="L247" s="5" t="s">
        <v>15</v>
      </c>
      <c r="M247" s="2" t="str">
        <f t="shared" si="20"/>
        <v>&gt;betaL-g0270_CMH-1%ATGATGACAAAATCCCTAAGCTGCGCGCTGCTGCTCAGCGTTGCCTGCTCTGCTTTTGCCGCGCCGATGTCAGAAAAACAGCTGGCTGACGTCGTGGAACGTACCGTTACGCCTCTGATGAAGGCGCAGGCCATACCCGGAATGGCCGTGGCCGTCATTTATCAGGGCCAGCCACACTATTTTACTTTCGGTAAAGCAGACGTCGCGGCGAATAAGCCCGTCACGCCGCAAACCTTATTTGAGCTGGGCTCCGTCAGCAAAACCTTCACCGGCGTGCTGGGTGGCGATGCCATTGCCCGCAAAGAGATTTCGCTGGCCGACCCGGTCACGAAATATTGGCCTGAATTGACGGGCAAGCAGTGGCAAGGCATTCGCCTGCTAGACCTGGCAACCTATACCGCAGGCGGATTGCCGTTGCAGGTACCGGATGATGTCACCGATAACGCCTCTCTGCTGCGTTTCTACCAGTCCTGGCAGCCAAAGTGGGCCCCGGGTACCACGCGTCTGTACGCCAACACCAGCATCGGTTTGTTTGGCTCACTGGCCGTTAAACCGTCCGGCATGTGCTTCGAGCAGGCCATGGCGGAGCGGGTCTTTAAGCCCCTGAAACTCAACCATACGTGGATAAACGTTCCACACGCTGAAGAACCGCACTACGCATGGGGTTATCGTGAGGGAAAAGCGGTCCACGTTTCGCCTGGTATGCTGGATGCAGAAGCCTATGGCGTGAAATCTAACGTCAAAGATATGGCGAGTTGGGTGATGGCCAATATGGCACCTGAGACACTCCCGCAGTCCACTCTGCAGCAGGGTATTGCGCTGGCGCAGTCTCGCTACTGGCGCGTGGGTGCCATGTATCAAGGGTTAGGCTGGGAGATGCTCAACTGGCCGGTCGATGCCAAAACCGTGGTGGATGGCAGCGATAATAAGGTCGCACTGGCGCCGTTGCCGGTCGCAGAAGTGAATCCTCCGGCTCCGCCAGTAAAAGCCTCCTGGGTGCATAAAACGGGCTCTACGGGTGGGTTTGGCAGCTACGTGGCGTTTATTCCTGAAAAGCAGATCGGTATTGTGATGCTCGCAAATAAAAGCTATCCGAACCCGGTACGGGTGGAAACGGCTTACCGTATCCTCGACGCGCTACAGTAA</v>
      </c>
      <c r="O247" s="26">
        <f t="shared" si="18"/>
        <v>1146</v>
      </c>
      <c r="P247" s="26"/>
      <c r="Q247" s="26">
        <f t="shared" ref="Q247:Q252" si="23">IF(OR(LEFT(G247,3)="ATG",LEFT(G247,3)="GTG",LEFT(G247,3)="TTG"),1,"bad")</f>
        <v>1</v>
      </c>
      <c r="R247" s="26">
        <f t="shared" si="19"/>
        <v>1</v>
      </c>
      <c r="S247" s="26">
        <f t="shared" si="21"/>
        <v>2</v>
      </c>
      <c r="T247" s="26"/>
    </row>
    <row r="248" spans="1:20" x14ac:dyDescent="0.25">
      <c r="A248">
        <v>112</v>
      </c>
      <c r="B248" s="2" t="s">
        <v>7039</v>
      </c>
      <c r="C248" s="3" t="s">
        <v>279</v>
      </c>
      <c r="D248" s="4" t="s">
        <v>280</v>
      </c>
      <c r="E248" s="4" t="s">
        <v>280</v>
      </c>
      <c r="F248" s="4" t="s">
        <v>281</v>
      </c>
      <c r="G248" s="4" t="s">
        <v>282</v>
      </c>
      <c r="H248" s="4"/>
      <c r="I248" s="4" t="s">
        <v>10936</v>
      </c>
      <c r="J248" s="3"/>
      <c r="K248" s="3" t="s">
        <v>7040</v>
      </c>
      <c r="L248" s="5" t="s">
        <v>15</v>
      </c>
      <c r="M248" s="2" t="str">
        <f t="shared" si="20"/>
        <v>&gt;betaL-g0271_CMY-1%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TCCTCGAAGCCAATCCGACGGCGGCGCCCCGGGAGTCGGGGAGCCAGGTGCTCTTCAACAAGACCGGCTCGACCAATGGCTTTGGCGCCTATGTGGCCTTCGTGCCGGCCAGGGGGATCGGCATCGTCATGCTGGCCAATCGCAACTACCCCAACGAGGCGCGCATCAAGGCGGCCCACGCCATCCTGGCGCAGTTGGCCGGTTGA</v>
      </c>
      <c r="O248" s="26">
        <f t="shared" si="18"/>
        <v>1149</v>
      </c>
      <c r="P248" s="26"/>
      <c r="Q248" s="26">
        <f t="shared" si="23"/>
        <v>1</v>
      </c>
      <c r="R248" s="26">
        <f t="shared" si="19"/>
        <v>1</v>
      </c>
      <c r="S248" s="26">
        <f t="shared" si="21"/>
        <v>2</v>
      </c>
      <c r="T248" s="26"/>
    </row>
    <row r="249" spans="1:20" x14ac:dyDescent="0.25">
      <c r="A249" s="3">
        <v>116</v>
      </c>
      <c r="B249" s="2" t="s">
        <v>10305</v>
      </c>
      <c r="C249" s="3" t="s">
        <v>279</v>
      </c>
      <c r="D249" s="4" t="s">
        <v>5642</v>
      </c>
      <c r="E249" s="4" t="s">
        <v>5642</v>
      </c>
      <c r="F249" s="4" t="s">
        <v>5643</v>
      </c>
      <c r="G249" s="4" t="s">
        <v>5644</v>
      </c>
      <c r="H249" s="4"/>
      <c r="I249" s="4" t="s">
        <v>10936</v>
      </c>
      <c r="J249" s="3"/>
      <c r="K249" s="3" t="s">
        <v>5645</v>
      </c>
      <c r="L249" s="16" t="s">
        <v>5646</v>
      </c>
      <c r="M249" s="2" t="str">
        <f t="shared" si="20"/>
        <v>&gt;betaL-g0272a_CMY-10%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TCCTCGAAGCCAATCCGACGGCGGCGCCCCGGGAGTCGGGGAGCCAGGTGCTCTTCAACAAGACCGGCTCGACCAATGGCTTTGGCGCCTATGTGGCCTTCGTGCCGGCCAGGGGGATCGGCATCGTCATGCTGGCCAATCGCAACTACCCCATCGAGGCGCGCATCAAGGCGGCCCACGCCATCCTGGCGCAGTTGGCCGGTTGA</v>
      </c>
      <c r="O249" s="26">
        <f t="shared" si="18"/>
        <v>1149</v>
      </c>
      <c r="P249" s="26"/>
      <c r="Q249" s="26">
        <f t="shared" si="23"/>
        <v>1</v>
      </c>
      <c r="R249" s="26">
        <f t="shared" si="19"/>
        <v>1</v>
      </c>
      <c r="S249" s="26">
        <f t="shared" si="21"/>
        <v>2</v>
      </c>
      <c r="T249" s="26"/>
    </row>
    <row r="250" spans="1:20" x14ac:dyDescent="0.25">
      <c r="A250">
        <v>208</v>
      </c>
      <c r="B250" s="2" t="s">
        <v>7187</v>
      </c>
      <c r="C250" s="3" t="s">
        <v>279</v>
      </c>
      <c r="D250" s="4" t="s">
        <v>502</v>
      </c>
      <c r="E250" s="4" t="s">
        <v>502</v>
      </c>
      <c r="F250" s="3" t="s">
        <v>503</v>
      </c>
      <c r="G250" s="4" t="s">
        <v>504</v>
      </c>
      <c r="H250" s="4"/>
      <c r="I250" s="4" t="s">
        <v>10936</v>
      </c>
      <c r="J250" s="3"/>
      <c r="K250" s="3" t="s">
        <v>7188</v>
      </c>
      <c r="L250" s="5" t="s">
        <v>15</v>
      </c>
      <c r="M250" s="2" t="str">
        <f t="shared" si="20"/>
        <v>&gt;betaL-g0273_CMY-104%ATGATGAAAAAATCGTTATGCTGCGCTCTGCTGCTGACAGCCTCTTTCTCCACGTTTGCCGCCGCAAAAACAGAACAACAGATTGCCGATATCGTTAATCACACCATCACCCCGTTGATGCAGAAGCAGGCTATTCCGGGGATGGCCGTTGCAGTTATCTACCAGGGTAAACCCTATTATTTCACCTGGGGTAAAGCCGATATCGCCAATAACCACCCAGTCACGCAGCAAACGCTGTTTGAGCTAGGATCGGTCAGTAAGACGTTTAACGGCGTGTTGGGCGGCGACGCTATCGCCCGCGGTGAAATTAAGCTCAGCGATCCGGTCACGAAATACTGGCCAGAACTGACAGGCAAACAGTGGCAGGGTATCAGCCTGCTGCACTTAGCCACCTATACGGCAGGTGGCCTGCCGCTGCAGATCCCCGATGACGTTACGGATAAAGCCGCATTACTGCGCTTTTATCAAAACTGGCAGCCACAATGGACTCCGAGCACTAAGCGTCTTTACGCTAACTCCAGCATTGGTCTGTTTGGCGCGCTGGCGGTGAAACCCTCAGGTATGAGCTACGAAGAGGCGATGACCAGACGCGTCCTGCAACCATTAAAACTGGCGCATACCTGGATTACGGTTCCGCAAAGCGAACAAAAAGATTATGCCTGGGGCTATCGCGAAGGGAAGCCCGTACACGTTTCTCCGGGACAACTTGACGCCGAAGCCTATGGCGTGAAATCCAGCGTTATTGATATGGCCCGCTGGGTTCAGGCCAACATGGACGCCAGCCAGGTTCAGGAAAAAACACTCCAGCAGGGCATTGAGCTTGCGCAGTCTCGCTACTGGCGTATTGGCGATATGTACCAGGGATTAGGCTGGGAGATGCTGAACTGGCCGTTGAAAGCTGATTCGATCATCAACGGTAGCGACAGCAAAGTGGCATTGGCAGCGCTTCCCGCCGTTGAGGTAAACCCGCCCGCCCCCGCAGTGAAAGCCTCATGGGTACATAAAACGGGATCCACTGGTGGATTTGGCAGCTACGTTGCCTTCGTTCCAGAAAAAAACCTTGGCATCGTGATGCTGGCAAACAAAAGCTATCCTAACCCTGCCCGCGTCGATGCAGCCTGGCGTATTCTTGAAAAACTGCAATAA</v>
      </c>
      <c r="O250" s="26">
        <f t="shared" si="18"/>
        <v>1146</v>
      </c>
      <c r="P250" s="26"/>
      <c r="Q250" s="26">
        <f t="shared" si="23"/>
        <v>1</v>
      </c>
      <c r="R250" s="26">
        <f t="shared" si="19"/>
        <v>1</v>
      </c>
      <c r="S250" s="26">
        <f t="shared" si="21"/>
        <v>2</v>
      </c>
      <c r="T250" s="26"/>
    </row>
    <row r="251" spans="1:20" x14ac:dyDescent="0.25">
      <c r="A251" s="3">
        <v>117</v>
      </c>
      <c r="B251" s="2" t="s">
        <v>10306</v>
      </c>
      <c r="C251" s="3" t="s">
        <v>279</v>
      </c>
      <c r="D251" s="4" t="s">
        <v>5647</v>
      </c>
      <c r="E251" s="4" t="s">
        <v>5647</v>
      </c>
      <c r="F251" s="4" t="s">
        <v>5648</v>
      </c>
      <c r="G251" s="4" t="s">
        <v>5649</v>
      </c>
      <c r="H251" s="4"/>
      <c r="I251" s="4" t="s">
        <v>10936</v>
      </c>
      <c r="J251" s="3"/>
      <c r="K251" s="3" t="s">
        <v>5650</v>
      </c>
      <c r="L251" s="16" t="s">
        <v>5646</v>
      </c>
      <c r="M251" s="2" t="str">
        <f t="shared" si="20"/>
        <v>&gt;betaL-g0274a_CMY-11%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GCCTCGAAGCCAATCCGACGGCGGCGCCCCGGGAGTCGGGGAGCCAGGTGCTCTTCAACAAGACCGGCTCGACCAATGGCTTTGGCGCCTATGTGGCCTTCGTGCCGGCCAGGGGGATCGGCATCGTCATGCTGGCCAATCGCAACTACCCCATCGAGGCGCGCATCAAGGCGGCCCACGCCATCCTGGCGCAGTTGGCCGGTTGA</v>
      </c>
      <c r="O251" s="26">
        <f t="shared" si="18"/>
        <v>1149</v>
      </c>
      <c r="P251" s="26"/>
      <c r="Q251" s="26">
        <f t="shared" si="23"/>
        <v>1</v>
      </c>
      <c r="R251" s="26">
        <f t="shared" si="19"/>
        <v>1</v>
      </c>
      <c r="S251" s="26">
        <f t="shared" si="21"/>
        <v>2</v>
      </c>
      <c r="T251" s="26"/>
    </row>
    <row r="252" spans="1:20" x14ac:dyDescent="0.25">
      <c r="A252">
        <v>212</v>
      </c>
      <c r="B252" s="2" t="s">
        <v>7189</v>
      </c>
      <c r="C252" s="3" t="s">
        <v>279</v>
      </c>
      <c r="D252" s="4" t="s">
        <v>505</v>
      </c>
      <c r="E252" s="4" t="s">
        <v>505</v>
      </c>
      <c r="F252" s="3" t="s">
        <v>506</v>
      </c>
      <c r="G252" s="4" t="s">
        <v>507</v>
      </c>
      <c r="H252" s="4"/>
      <c r="I252" s="4" t="s">
        <v>10936</v>
      </c>
      <c r="J252" s="3"/>
      <c r="K252" s="3" t="s">
        <v>7190</v>
      </c>
      <c r="L252" s="5" t="s">
        <v>15</v>
      </c>
      <c r="M252" s="2" t="str">
        <f t="shared" si="20"/>
        <v>&gt;betaL-g0275_CMY-110%ATGATGAAAAAATCGATATGCTGCGCGCTGCTGCTGACAGCCTCTTTCTCCAA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G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v>
      </c>
      <c r="O252" s="26">
        <f t="shared" si="18"/>
        <v>1146</v>
      </c>
      <c r="P252" s="26"/>
      <c r="Q252" s="26">
        <f t="shared" si="23"/>
        <v>1</v>
      </c>
      <c r="R252" s="26">
        <f t="shared" si="19"/>
        <v>1</v>
      </c>
      <c r="S252" s="26">
        <f t="shared" si="21"/>
        <v>2</v>
      </c>
      <c r="T252" s="26"/>
    </row>
    <row r="253" spans="1:20" x14ac:dyDescent="0.25">
      <c r="A253">
        <v>124</v>
      </c>
      <c r="B253" s="2" t="s">
        <v>7057</v>
      </c>
      <c r="C253" s="3" t="s">
        <v>279</v>
      </c>
      <c r="D253" s="4" t="s">
        <v>307</v>
      </c>
      <c r="E253" s="4" t="s">
        <v>307</v>
      </c>
      <c r="F253" s="4" t="s">
        <v>308</v>
      </c>
      <c r="G253" s="4" t="s">
        <v>309</v>
      </c>
      <c r="H253" s="4"/>
      <c r="I253" s="4" t="s">
        <v>10936</v>
      </c>
      <c r="J253" s="3"/>
      <c r="K253" s="3" t="s">
        <v>7058</v>
      </c>
      <c r="L253" s="5" t="s">
        <v>15</v>
      </c>
      <c r="M253" s="2" t="str">
        <f t="shared" si="20"/>
        <v>&gt;betaL-g0276_CMY-12%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ACAA</v>
      </c>
      <c r="O253" s="26">
        <f t="shared" si="18"/>
        <v>1143</v>
      </c>
      <c r="P253" s="26" t="s">
        <v>10986</v>
      </c>
      <c r="Q253" s="26">
        <f t="shared" ref="Q253" si="24">IF(OR(LEFT(G253,3)="ATG",LEFT(G253,3)="GTG"),1,"bad")</f>
        <v>1</v>
      </c>
      <c r="R253" s="26" t="str">
        <f t="shared" si="19"/>
        <v>bad</v>
      </c>
      <c r="S253" s="26">
        <f t="shared" si="21"/>
        <v>2</v>
      </c>
      <c r="T253" s="26"/>
    </row>
    <row r="254" spans="1:20" x14ac:dyDescent="0.25">
      <c r="A254">
        <v>125</v>
      </c>
      <c r="B254" s="2" t="s">
        <v>7059</v>
      </c>
      <c r="C254" s="3" t="s">
        <v>279</v>
      </c>
      <c r="D254" s="4" t="s">
        <v>310</v>
      </c>
      <c r="E254" s="4" t="s">
        <v>310</v>
      </c>
      <c r="F254" s="4" t="s">
        <v>311</v>
      </c>
      <c r="G254" s="4" t="s">
        <v>312</v>
      </c>
      <c r="H254" s="4"/>
      <c r="I254" s="4" t="s">
        <v>10936</v>
      </c>
      <c r="J254" s="3"/>
      <c r="K254" s="3" t="s">
        <v>7060</v>
      </c>
      <c r="L254" s="5" t="s">
        <v>15</v>
      </c>
      <c r="M254" s="2" t="str">
        <f t="shared" si="20"/>
        <v>&gt;betaL-g0277_CMY-13%ATGATGAAAAAATCGTTATGCTGCGCTCTGCTGCTGACAGCCTCTTTCTCCACGTTTGCCTCCGCCAAAACAGAACAACAGATTGCCGATATCGTTAATCGCACCATCACCCCGTTGATGCAGGAGCAGGCTATTCCGGGTATGGCCGTTGCCA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TGATAAAGCCGCATTACTGCGTTTTTATCAAAACTGGCAGCCGCAATGGGCCCCGGGCGCTAAGCGTCTTTACGCTAACTCCAGCATTGGTCTGTTTGGCGCGCTGGCGGTGAAACCCTCAGGAATGAGTTACGAAGAGGCAATGACCAGACGCGTCCTGCAACCATTAAAACTGGCGCATACCTGGATTACAGTTCCGCAGAACGAACAAAAAGATTATGCCTGGGGCTATCGCGAAGGGAAACCTGTACACGTTTCTCCGGGACAACTTGACGCCGAAGCCTATGGCGTGAAATCCAACGTTACCGATATGGCACGCTGGGTTCAGGTCAACATGGACGCCAGCCGCGTTCAGGAGAAAACGCTCCAGCAGGGCATTGCGCTTGCGCAGTCTCGCTACTGGCGTATTGGCGATATGTACCAGGGATTAGGCTGGGAGATGCTGAACTGGCCGCTGAAAGCTGATTCGATCATCAACGGTAGCGACAGCAAAGTGGCATTGGCAGCGCTTCCCGCCGTTGAGGTAAACCCGCCCGCCCCGGCAGTGAAAGCCTCATGGGTGCATAAAACGGGATCCACTGGAGGATTTGGCAGCTACGTAGCCTTCGTTCCAGAAAAAAACCTTGGCATCGTGATGCTGGCAAACAAAAGCTATCCTAACCCTGTCCGTGTCGAGGCGGCCTGGCGCATTCTTGAAAAGCTGCAATAA</v>
      </c>
      <c r="O254" s="26">
        <f t="shared" si="18"/>
        <v>1146</v>
      </c>
      <c r="P254" s="26"/>
      <c r="Q254" s="26">
        <f t="shared" ref="Q254:Q270" si="25">IF(OR(LEFT(G254,3)="ATG",LEFT(G254,3)="GTG",LEFT(G254,3)="TTG"),1,"bad")</f>
        <v>1</v>
      </c>
      <c r="R254" s="26">
        <f t="shared" si="19"/>
        <v>1</v>
      </c>
      <c r="S254" s="26">
        <f t="shared" si="21"/>
        <v>2</v>
      </c>
      <c r="T254" s="26"/>
    </row>
    <row r="255" spans="1:20" x14ac:dyDescent="0.25">
      <c r="A255">
        <v>126</v>
      </c>
      <c r="B255" s="2" t="s">
        <v>7061</v>
      </c>
      <c r="C255" s="3" t="s">
        <v>279</v>
      </c>
      <c r="D255" s="4" t="s">
        <v>313</v>
      </c>
      <c r="E255" s="4" t="s">
        <v>313</v>
      </c>
      <c r="F255" s="4" t="s">
        <v>314</v>
      </c>
      <c r="G255" s="4" t="s">
        <v>315</v>
      </c>
      <c r="H255" s="4"/>
      <c r="I255" s="4" t="s">
        <v>10936</v>
      </c>
      <c r="J255" s="3"/>
      <c r="K255" s="3" t="s">
        <v>7062</v>
      </c>
      <c r="L255" s="5" t="s">
        <v>15</v>
      </c>
      <c r="M255" s="2" t="str">
        <f t="shared" si="20"/>
        <v>&gt;betaL-g0278_CMY-14%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ATAAACCCGCCCGCCCCCGCAGTGAAAGCCTCATGGGTGCATAAAACGGGCTCCACTGGTGGATTTGGCAGCTACGTAGCCTTCGTTCCAGAAAAAAACCTTGGCATCGTGATGCTGGCAAACAAAAGCTATCCTAACCCTGTCCGTGTCGAGGCGGCCTGGCGCATTCTTGAAAAGCTACAATAA</v>
      </c>
      <c r="O255" s="26">
        <f t="shared" si="18"/>
        <v>1146</v>
      </c>
      <c r="P255" s="26"/>
      <c r="Q255" s="26">
        <f t="shared" si="25"/>
        <v>1</v>
      </c>
      <c r="R255" s="26">
        <f t="shared" si="19"/>
        <v>1</v>
      </c>
      <c r="S255" s="26">
        <f t="shared" si="21"/>
        <v>2</v>
      </c>
      <c r="T255" s="26"/>
    </row>
    <row r="256" spans="1:20" x14ac:dyDescent="0.25">
      <c r="A256">
        <v>127</v>
      </c>
      <c r="B256" s="2" t="s">
        <v>7063</v>
      </c>
      <c r="C256" s="3" t="s">
        <v>279</v>
      </c>
      <c r="D256" s="4" t="s">
        <v>316</v>
      </c>
      <c r="E256" s="4" t="s">
        <v>316</v>
      </c>
      <c r="F256" s="4" t="s">
        <v>317</v>
      </c>
      <c r="G256" s="4" t="s">
        <v>318</v>
      </c>
      <c r="H256" s="4"/>
      <c r="I256" s="4" t="s">
        <v>10936</v>
      </c>
      <c r="J256" s="3"/>
      <c r="K256" s="3" t="s">
        <v>7064</v>
      </c>
      <c r="L256" s="5" t="s">
        <v>15</v>
      </c>
      <c r="M256" s="2" t="str">
        <f t="shared" si="20"/>
        <v>&gt;betaL-g0279_CMY-15%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GCAATAA</v>
      </c>
      <c r="O256" s="26">
        <f t="shared" si="18"/>
        <v>1146</v>
      </c>
      <c r="P256" s="26"/>
      <c r="Q256" s="26">
        <f t="shared" si="25"/>
        <v>1</v>
      </c>
      <c r="R256" s="26">
        <f t="shared" si="19"/>
        <v>1</v>
      </c>
      <c r="S256" s="26">
        <f t="shared" si="21"/>
        <v>2</v>
      </c>
      <c r="T256" s="26"/>
    </row>
    <row r="257" spans="1:20" x14ac:dyDescent="0.25">
      <c r="A257">
        <v>128</v>
      </c>
      <c r="B257" s="2" t="s">
        <v>7065</v>
      </c>
      <c r="C257" s="3" t="s">
        <v>279</v>
      </c>
      <c r="D257" s="4" t="s">
        <v>319</v>
      </c>
      <c r="E257" s="4" t="s">
        <v>319</v>
      </c>
      <c r="F257" s="4" t="s">
        <v>320</v>
      </c>
      <c r="G257" s="4" t="s">
        <v>321</v>
      </c>
      <c r="H257" s="4"/>
      <c r="I257" s="4" t="s">
        <v>10936</v>
      </c>
      <c r="J257" s="3"/>
      <c r="K257" s="3" t="s">
        <v>7066</v>
      </c>
      <c r="L257" s="5" t="s">
        <v>15</v>
      </c>
      <c r="M257" s="2" t="str">
        <f t="shared" si="20"/>
        <v>&gt;betaL-g0281_CMY-16%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57" s="26">
        <f t="shared" ref="O257:O320" si="26">LEN(G257)</f>
        <v>1146</v>
      </c>
      <c r="P257" s="26"/>
      <c r="Q257" s="26">
        <f t="shared" si="25"/>
        <v>1</v>
      </c>
      <c r="R257" s="26">
        <f t="shared" ref="R257:R320" si="27">IF(OR(RIGHT(G257,3)="TAG",RIGHT(G257,3)="TAA",RIGHT(G257,3)="TGA"),1,"bad")</f>
        <v>1</v>
      </c>
      <c r="S257" s="26">
        <f t="shared" si="21"/>
        <v>2</v>
      </c>
      <c r="T257" s="26"/>
    </row>
    <row r="258" spans="1:20" x14ac:dyDescent="0.25">
      <c r="A258">
        <v>129</v>
      </c>
      <c r="B258" s="2" t="s">
        <v>7067</v>
      </c>
      <c r="C258" s="3" t="s">
        <v>279</v>
      </c>
      <c r="D258" s="4" t="s">
        <v>322</v>
      </c>
      <c r="E258" s="4" t="s">
        <v>322</v>
      </c>
      <c r="F258" s="4" t="s">
        <v>323</v>
      </c>
      <c r="G258" s="4" t="s">
        <v>324</v>
      </c>
      <c r="H258" s="4"/>
      <c r="I258" s="4" t="s">
        <v>10936</v>
      </c>
      <c r="J258" s="3"/>
      <c r="K258" s="3" t="s">
        <v>7068</v>
      </c>
      <c r="L258" s="5" t="s">
        <v>15</v>
      </c>
      <c r="M258" s="2" t="str">
        <f t="shared" ref="M258:M321" si="28">"&gt;"&amp;K258&amp;IF(J258="yes","_Chr","")&amp;"%"&amp;G258</f>
        <v>&gt;betaL-g0282_CMY-17%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TGCAGCGCTTCCCGCCGTTGAGGTAAACCCGCCCGCCCCCGCAGTGAAAGCCTCATGGGTGCATAAAACGGGCTCCACTGGTGGATTTGGCAGCTACGTAGCCTTCGTTCCAGAAAAAAACCTTGGCATCGTGATGCTGGCAAACAAAAGCTATCCTAACCCTGTCCGTGTCGAGGCGGCCTGGCGCATTCTTGAAAAGCTGCAATAA</v>
      </c>
      <c r="O258" s="26">
        <f t="shared" si="26"/>
        <v>1146</v>
      </c>
      <c r="P258" s="26" t="s">
        <v>10540</v>
      </c>
      <c r="Q258" s="26">
        <f t="shared" si="25"/>
        <v>1</v>
      </c>
      <c r="R258" s="26">
        <f t="shared" si="27"/>
        <v>1</v>
      </c>
      <c r="S258" s="26">
        <f t="shared" ref="S258:S321" si="29">IF(MID(G258,10,3)="ATG",1,2)</f>
        <v>2</v>
      </c>
      <c r="T258" s="26"/>
    </row>
    <row r="259" spans="1:20" x14ac:dyDescent="0.25">
      <c r="A259">
        <v>130</v>
      </c>
      <c r="B259" s="2" t="s">
        <v>7069</v>
      </c>
      <c r="C259" s="3" t="s">
        <v>279</v>
      </c>
      <c r="D259" s="4" t="s">
        <v>325</v>
      </c>
      <c r="E259" s="4" t="s">
        <v>325</v>
      </c>
      <c r="F259" s="4" t="s">
        <v>326</v>
      </c>
      <c r="G259" s="4" t="s">
        <v>327</v>
      </c>
      <c r="H259" s="4"/>
      <c r="I259" s="4" t="s">
        <v>10936</v>
      </c>
      <c r="J259" s="3"/>
      <c r="K259" s="3" t="s">
        <v>7070</v>
      </c>
      <c r="L259" s="5" t="s">
        <v>15</v>
      </c>
      <c r="M259" s="2" t="str">
        <f t="shared" si="28"/>
        <v>&gt;betaL-g0283_CMY-18%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ACGGCAGCGACAGCAAAGTGGCATTGGCAGCGCTTCCCGCCGTTGAGGTAAACCCGCCCGCCCCCGCAGTGAAAGCCTCATGGGTGCATAAAACGGGCTCCACTGGTGGATTTGGCAGCTACGTAGCCTTCGTTCCAGAAAAAAACCTTGGCATCGTGATGCTGGCAAACAAAAGCTATCCTAACCCTGTCCGTGTCGAGGCGGCCTGGCGCATTCTTGAAAAGCTGCAATAA</v>
      </c>
      <c r="O259" s="26">
        <f t="shared" si="26"/>
        <v>1152</v>
      </c>
      <c r="P259" s="26" t="s">
        <v>10540</v>
      </c>
      <c r="Q259" s="26">
        <f t="shared" si="25"/>
        <v>1</v>
      </c>
      <c r="R259" s="26">
        <f t="shared" si="27"/>
        <v>1</v>
      </c>
      <c r="S259" s="26">
        <f t="shared" si="29"/>
        <v>2</v>
      </c>
      <c r="T259" s="26"/>
    </row>
    <row r="260" spans="1:20" x14ac:dyDescent="0.25">
      <c r="A260">
        <v>118</v>
      </c>
      <c r="B260" s="2" t="s">
        <v>7045</v>
      </c>
      <c r="C260" s="3" t="s">
        <v>279</v>
      </c>
      <c r="D260" s="4" t="s">
        <v>289</v>
      </c>
      <c r="E260" s="4" t="s">
        <v>289</v>
      </c>
      <c r="F260" s="4" t="s">
        <v>290</v>
      </c>
      <c r="G260" s="4" t="s">
        <v>291</v>
      </c>
      <c r="H260" s="4"/>
      <c r="I260" s="4" t="s">
        <v>10936</v>
      </c>
      <c r="J260" s="3"/>
      <c r="K260" s="3" t="s">
        <v>7046</v>
      </c>
      <c r="L260" s="5" t="s">
        <v>15</v>
      </c>
      <c r="M260" s="2" t="str">
        <f t="shared" si="28"/>
        <v>&gt;betaL-g0284_CMY-19%ATGCAACAACGACAATCCATCCTGTGGGGGGCCGTGGCCACCCTGATGTGGGCCGGTCTGGCCCATGCAGGTGAGGCTTCACCGGTCGATCCCCTGCGCCCCGTGGTGGATGCCAGCATCCAGCCGCTGCTCAAGGAGCACAGGATCCCGGGCATGGCGGTGGCCGTGCTCAAGGATGGCAAGGCCCACTATTTCAATTACGGGGTGGCCAACCGGGAGAGCGGGGCCAGCGTCAGCGAGCAGACCCTGTTCGAT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GCCTCGAAGCCAATCCGACGGCGGCTCCCCGGGAGTCGGGGAGCCAGGTGCTCTTCAACAAGACCGGCTCGACCAATGGCTTTGGCGCCTATGTGGCCTTCGTGCCGGCCAGGGGGATCGGCATCGTCATGCTGGCCAATCGCAACTATCCCATCCCGGCCAGGGTGAAGGCGGCCCACGCCATCCTGGCGCAGTTGGCCGGTTGA</v>
      </c>
      <c r="O260" s="26">
        <f t="shared" si="26"/>
        <v>1149</v>
      </c>
      <c r="P260" s="26"/>
      <c r="Q260" s="26">
        <f t="shared" si="25"/>
        <v>1</v>
      </c>
      <c r="R260" s="26">
        <f t="shared" si="27"/>
        <v>1</v>
      </c>
      <c r="S260" s="26">
        <f t="shared" si="29"/>
        <v>2</v>
      </c>
      <c r="T260" s="26"/>
    </row>
    <row r="261" spans="1:20" x14ac:dyDescent="0.25">
      <c r="A261">
        <v>119</v>
      </c>
      <c r="B261" s="2" t="s">
        <v>7047</v>
      </c>
      <c r="C261" s="3" t="s">
        <v>279</v>
      </c>
      <c r="D261" s="4" t="s">
        <v>292</v>
      </c>
      <c r="E261" s="4" t="s">
        <v>292</v>
      </c>
      <c r="F261" s="4" t="s">
        <v>293</v>
      </c>
      <c r="G261" s="4" t="s">
        <v>294</v>
      </c>
      <c r="H261" s="4"/>
      <c r="I261" s="4" t="s">
        <v>10936</v>
      </c>
      <c r="J261" s="3"/>
      <c r="K261" s="3" t="s">
        <v>7048</v>
      </c>
      <c r="L261" s="5" t="s">
        <v>15</v>
      </c>
      <c r="M261" s="2" t="str">
        <f t="shared" si="28"/>
        <v>&gt;betaL-g0285_CMY-2%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1" s="26">
        <f t="shared" si="26"/>
        <v>1146</v>
      </c>
      <c r="P261" s="26" t="s">
        <v>10540</v>
      </c>
      <c r="Q261" s="26">
        <f t="shared" si="25"/>
        <v>1</v>
      </c>
      <c r="R261" s="26">
        <f t="shared" si="27"/>
        <v>1</v>
      </c>
      <c r="S261" s="26">
        <f t="shared" si="29"/>
        <v>2</v>
      </c>
      <c r="T261" s="26"/>
    </row>
    <row r="262" spans="1:20" x14ac:dyDescent="0.25">
      <c r="A262">
        <v>131</v>
      </c>
      <c r="B262" s="2" t="s">
        <v>7071</v>
      </c>
      <c r="C262" s="3" t="s">
        <v>279</v>
      </c>
      <c r="D262" s="4" t="s">
        <v>328</v>
      </c>
      <c r="E262" s="4" t="s">
        <v>328</v>
      </c>
      <c r="F262" s="4" t="s">
        <v>329</v>
      </c>
      <c r="G262" s="4" t="s">
        <v>330</v>
      </c>
      <c r="H262" s="4"/>
      <c r="I262" s="4" t="s">
        <v>10936</v>
      </c>
      <c r="J262" s="3"/>
      <c r="K262" s="3" t="s">
        <v>7072</v>
      </c>
      <c r="L262" s="5" t="s">
        <v>15</v>
      </c>
      <c r="M262" s="2" t="str">
        <f t="shared" si="28"/>
        <v>&gt;betaL-g0286_CMY-20%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C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TTTAGGCTGGGAGATGCTGAACTGGCCGCTGAAAGCTGATTCGATCATCAACGGCAGCGACAACAAAGTGGCATTGGCAGCGCTTCCCGCCGTTGAGGTAAACCCGCCCGCCCCCGCAGTGAAAGCCTCATGGGTGCATAAAACGGGCTCCACTGGTGGATTTGGCAGCTACGTAGCCTTCGTTCCAGAAAAAAACCTTGGCATCGTGATGCTGGCAAACAAAAGCTATCCTAACCCTGTCCGTGTCGAGGCGGCCTGGCGCATTCTTGAAAAGCTCCAATAA</v>
      </c>
      <c r="O262" s="26">
        <f t="shared" si="26"/>
        <v>1143</v>
      </c>
      <c r="P262" s="26"/>
      <c r="Q262" s="26">
        <f t="shared" si="25"/>
        <v>1</v>
      </c>
      <c r="R262" s="26">
        <f t="shared" si="27"/>
        <v>1</v>
      </c>
      <c r="S262" s="26">
        <f t="shared" si="29"/>
        <v>2</v>
      </c>
      <c r="T262" s="26"/>
    </row>
    <row r="263" spans="1:20" x14ac:dyDescent="0.25">
      <c r="A263">
        <v>132</v>
      </c>
      <c r="B263" s="2" t="s">
        <v>7073</v>
      </c>
      <c r="C263" s="3" t="s">
        <v>279</v>
      </c>
      <c r="D263" s="4" t="s">
        <v>331</v>
      </c>
      <c r="E263" s="4" t="s">
        <v>331</v>
      </c>
      <c r="F263" s="4" t="s">
        <v>332</v>
      </c>
      <c r="G263" s="4" t="s">
        <v>333</v>
      </c>
      <c r="H263" s="4"/>
      <c r="I263" s="4" t="s">
        <v>10936</v>
      </c>
      <c r="J263" s="3"/>
      <c r="K263" s="3" t="s">
        <v>7074</v>
      </c>
      <c r="L263" s="5" t="s">
        <v>15</v>
      </c>
      <c r="M263" s="2" t="str">
        <f t="shared" si="28"/>
        <v>&gt;betaL-g0287_CMY-21%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A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3" s="26">
        <f t="shared" si="26"/>
        <v>1146</v>
      </c>
      <c r="P263" s="26"/>
      <c r="Q263" s="26">
        <f t="shared" si="25"/>
        <v>1</v>
      </c>
      <c r="R263" s="26">
        <f t="shared" si="27"/>
        <v>1</v>
      </c>
      <c r="S263" s="26">
        <f t="shared" si="29"/>
        <v>2</v>
      </c>
      <c r="T263" s="26"/>
    </row>
    <row r="264" spans="1:20" x14ac:dyDescent="0.25">
      <c r="A264">
        <v>133</v>
      </c>
      <c r="B264" s="2" t="s">
        <v>7075</v>
      </c>
      <c r="C264" s="3" t="s">
        <v>279</v>
      </c>
      <c r="D264" s="4" t="s">
        <v>334</v>
      </c>
      <c r="E264" s="4" t="s">
        <v>334</v>
      </c>
      <c r="F264" s="4" t="s">
        <v>335</v>
      </c>
      <c r="G264" s="4" t="s">
        <v>336</v>
      </c>
      <c r="H264" s="4"/>
      <c r="I264" s="4" t="s">
        <v>10936</v>
      </c>
      <c r="J264" s="3"/>
      <c r="K264" s="3" t="s">
        <v>7076</v>
      </c>
      <c r="L264" s="5" t="s">
        <v>15</v>
      </c>
      <c r="M264" s="2" t="str">
        <f t="shared" si="28"/>
        <v>&gt;betaL-g0288_CMY-22%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TACTGGCGCATTCTTGAAAAGCTGCAATAA</v>
      </c>
      <c r="O264" s="26">
        <f t="shared" si="26"/>
        <v>1146</v>
      </c>
      <c r="P264" s="26"/>
      <c r="Q264" s="26">
        <f t="shared" si="25"/>
        <v>1</v>
      </c>
      <c r="R264" s="26">
        <f t="shared" si="27"/>
        <v>1</v>
      </c>
      <c r="S264" s="26">
        <f t="shared" si="29"/>
        <v>2</v>
      </c>
      <c r="T264" s="26"/>
    </row>
    <row r="265" spans="1:20" x14ac:dyDescent="0.25">
      <c r="A265">
        <v>134</v>
      </c>
      <c r="B265" s="2" t="s">
        <v>7077</v>
      </c>
      <c r="C265" s="3" t="s">
        <v>279</v>
      </c>
      <c r="D265" s="4" t="s">
        <v>337</v>
      </c>
      <c r="E265" s="4" t="s">
        <v>337</v>
      </c>
      <c r="F265" s="4" t="s">
        <v>338</v>
      </c>
      <c r="G265" s="4" t="s">
        <v>339</v>
      </c>
      <c r="H265" s="4"/>
      <c r="I265" s="4" t="s">
        <v>10936</v>
      </c>
      <c r="J265" s="3"/>
      <c r="K265" s="3" t="s">
        <v>7078</v>
      </c>
      <c r="L265" s="5" t="s">
        <v>15</v>
      </c>
      <c r="M265" s="2" t="str">
        <f t="shared" si="28"/>
        <v>&gt;betaL-g0289_CMY-23%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G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5" s="26">
        <f t="shared" si="26"/>
        <v>1146</v>
      </c>
      <c r="P265" s="26"/>
      <c r="Q265" s="26">
        <f t="shared" si="25"/>
        <v>1</v>
      </c>
      <c r="R265" s="26">
        <f t="shared" si="27"/>
        <v>1</v>
      </c>
      <c r="S265" s="26">
        <f t="shared" si="29"/>
        <v>2</v>
      </c>
      <c r="T265" s="26"/>
    </row>
    <row r="266" spans="1:20" x14ac:dyDescent="0.25">
      <c r="A266">
        <v>135</v>
      </c>
      <c r="B266" s="2" t="s">
        <v>7079</v>
      </c>
      <c r="C266" s="3" t="s">
        <v>279</v>
      </c>
      <c r="D266" s="4" t="s">
        <v>340</v>
      </c>
      <c r="E266" s="4" t="s">
        <v>340</v>
      </c>
      <c r="F266" s="4" t="s">
        <v>341</v>
      </c>
      <c r="G266" s="4" t="s">
        <v>342</v>
      </c>
      <c r="H266" s="4"/>
      <c r="I266" s="4" t="s">
        <v>10936</v>
      </c>
      <c r="J266" s="3"/>
      <c r="K266" s="3" t="s">
        <v>7080</v>
      </c>
      <c r="L266" s="5" t="s">
        <v>15</v>
      </c>
      <c r="M266" s="2" t="str">
        <f t="shared" si="28"/>
        <v>&gt;betaL-g0290_CMY-24%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T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6" s="26">
        <f t="shared" si="26"/>
        <v>1146</v>
      </c>
      <c r="P266" s="26"/>
      <c r="Q266" s="26">
        <f t="shared" si="25"/>
        <v>1</v>
      </c>
      <c r="R266" s="26">
        <f t="shared" si="27"/>
        <v>1</v>
      </c>
      <c r="S266" s="26">
        <f t="shared" si="29"/>
        <v>2</v>
      </c>
      <c r="T266" s="26"/>
    </row>
    <row r="267" spans="1:20" x14ac:dyDescent="0.25">
      <c r="A267">
        <v>136</v>
      </c>
      <c r="B267" s="2" t="s">
        <v>7081</v>
      </c>
      <c r="C267" s="3" t="s">
        <v>279</v>
      </c>
      <c r="D267" s="4" t="s">
        <v>343</v>
      </c>
      <c r="E267" s="4" t="s">
        <v>343</v>
      </c>
      <c r="F267" s="4" t="s">
        <v>344</v>
      </c>
      <c r="G267" s="4" t="s">
        <v>345</v>
      </c>
      <c r="H267" s="4"/>
      <c r="I267" s="4" t="s">
        <v>10936</v>
      </c>
      <c r="J267" s="3"/>
      <c r="K267" s="3" t="s">
        <v>7082</v>
      </c>
      <c r="L267" s="5" t="s">
        <v>15</v>
      </c>
      <c r="M267" s="2" t="str">
        <f t="shared" si="28"/>
        <v>&gt;betaL-g0291_CMY-25%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TGGCAAACAGTGGCAGGGTATCCGCCTGCTGCACTTAGCCACCTATACGGCAGGCGGCCTACCGCTGCAGATCCCCGATGACGTTACGGATAAAGCCGCATTACTGCATTTTTATCAAAACTGGCAGCCGCAATGGACTCCGGGCGCTAAGCGACTTTACGCTAACTCCAGCATTGGTCTGTTTGGCGCGCTGGCGGTGAAACCCTCAGGAATGAGTTACGAAGAGGCAATGACCAGACGCGTCCTGCAACCATTAAAACTGGCGCATACCTGGATTACAGTTCCGCAGAACGAACAAAAAGATTATGCCTGGGGCTATCGCGAAGGGAAA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7" s="26">
        <f t="shared" si="26"/>
        <v>1146</v>
      </c>
      <c r="P267" s="26"/>
      <c r="Q267" s="26">
        <f t="shared" si="25"/>
        <v>1</v>
      </c>
      <c r="R267" s="26">
        <f t="shared" si="27"/>
        <v>1</v>
      </c>
      <c r="S267" s="26">
        <f t="shared" si="29"/>
        <v>2</v>
      </c>
      <c r="T267" s="26"/>
    </row>
    <row r="268" spans="1:20" x14ac:dyDescent="0.25">
      <c r="A268">
        <v>137</v>
      </c>
      <c r="B268" s="2" t="s">
        <v>7083</v>
      </c>
      <c r="C268" s="3" t="s">
        <v>279</v>
      </c>
      <c r="D268" s="4" t="s">
        <v>346</v>
      </c>
      <c r="E268" s="4" t="s">
        <v>346</v>
      </c>
      <c r="F268" s="4" t="s">
        <v>347</v>
      </c>
      <c r="G268" s="4" t="s">
        <v>348</v>
      </c>
      <c r="H268" s="4"/>
      <c r="I268" s="4" t="s">
        <v>10936</v>
      </c>
      <c r="J268" s="3"/>
      <c r="K268" s="3" t="s">
        <v>7084</v>
      </c>
      <c r="L268" s="5" t="s">
        <v>15</v>
      </c>
      <c r="M268" s="2" t="str">
        <f t="shared" si="28"/>
        <v>&gt;betaL-g0292_CMY-26%ATGATGAAAAAATCGTTATGCTGCGCTCTGCTGCTGACAGCCTCTTTCTCCACGTTTGCCTCCGCCAAAACAGAACAACAGATTGCCGATATCGTTAATCGCACCATCACCCCGTTGATGCAGGAGCAGGCTATTCCGGGTATGGCCGTTGCCGTTATCTACCAGGGAAAAACCTATTATTTCACCTGGGGTAAAGCCGATATCGCCAATAACCACCCAGTCACGCAGCAAACGCTGTTTGAGCTAGGGTCGGTCAGTAAGACGTTTAACGGCGTGTTGGGCGGCGATGCTATCGCCCGCGGCGAAATTAAGCTCAGCGATCCGGTCACGAAATACTGGCCAGAACTGACAGGCAAACAGTGGCAGGATATCAGCCTGCTGCACTTAGCCACCTATACGGCAGGCGGCCTACCGCTGCAGATCCCCGATGACGTTACGGATAAAACCGCATTACTGCACTTTTATCAAAACTGGCAGCCGCAATGGGCTCCGGGCGCTAAGAGACTTTACGCTAACTCCAGCATTGGTCTGTTTGGCGCGCTGGCGGTGAAACCCTCAGGTATGAGCTACGAAGAGGCAATGACCAGACGCGTCCTGCAGCCATTAAAACTGGCGCATACCTGGATTACAGTTCCGCAAAGCGAACAAAAAGATTATGCCTGGGGCTATCGCGAAGGGAAGCCTGTACACGTTTCTCCGGGACAACTTGATGCCGAAGCCTATGGCGTGAAATCCAACGTTACCGATATGGCACGCTGGGTTCAGGTCAACATGGACGCCAGCCGCGTTCAGGAGAAAACGCTCCAGCAGGGCATTGCGCTTGCGCAGTCTCGCTACTGGCGTATTGGCGATATGTACCAGGGATTAGGCTGGGAGATGCTGAACTGGCCGCTGAAAGCTGATTCGATCATCAACGGTAGCGACAGCAAAGTGGCATTGGCAGCGCTTCCCGCCGTTGAGGTAAACCCGCCCGCCCCGGCAGTGAAAGCCTCATGGGTGCATAAAACGGGATCCACTGGTGGATTTGGCAGCTACGTTGCCTTCGTTCCAGAAAAAAACCTTGGCATCGTGATGCTGGCAAACAAAAGCTATCCTAACCCTGTCCGTGTCGAGGCGGCCTGGCGCATTCTTGAAAAGCTGCAATAA</v>
      </c>
      <c r="O268" s="26">
        <f t="shared" si="26"/>
        <v>1146</v>
      </c>
      <c r="P268" s="26"/>
      <c r="Q268" s="26">
        <f t="shared" si="25"/>
        <v>1</v>
      </c>
      <c r="R268" s="26">
        <f t="shared" si="27"/>
        <v>1</v>
      </c>
      <c r="S268" s="26">
        <f t="shared" si="29"/>
        <v>2</v>
      </c>
      <c r="T268" s="26"/>
    </row>
    <row r="269" spans="1:20" x14ac:dyDescent="0.25">
      <c r="A269">
        <v>138</v>
      </c>
      <c r="B269" s="2" t="s">
        <v>7085</v>
      </c>
      <c r="C269" s="3" t="s">
        <v>279</v>
      </c>
      <c r="D269" s="4" t="s">
        <v>349</v>
      </c>
      <c r="E269" s="4" t="s">
        <v>349</v>
      </c>
      <c r="F269" s="4" t="s">
        <v>350</v>
      </c>
      <c r="G269" s="4" t="s">
        <v>351</v>
      </c>
      <c r="H269" s="4"/>
      <c r="I269" s="4" t="s">
        <v>10936</v>
      </c>
      <c r="J269" s="3"/>
      <c r="K269" s="3" t="s">
        <v>7086</v>
      </c>
      <c r="L269" s="5" t="s">
        <v>15</v>
      </c>
      <c r="M269" s="2" t="str">
        <f t="shared" si="28"/>
        <v>&gt;betaL-g0293_CMY-27%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T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69" s="26">
        <f t="shared" si="26"/>
        <v>1146</v>
      </c>
      <c r="P269" s="26"/>
      <c r="Q269" s="26">
        <f t="shared" si="25"/>
        <v>1</v>
      </c>
      <c r="R269" s="26">
        <f t="shared" si="27"/>
        <v>1</v>
      </c>
      <c r="S269" s="26">
        <f t="shared" si="29"/>
        <v>2</v>
      </c>
      <c r="T269" s="26"/>
    </row>
    <row r="270" spans="1:20" x14ac:dyDescent="0.25">
      <c r="A270">
        <v>139</v>
      </c>
      <c r="B270" s="2" t="s">
        <v>7087</v>
      </c>
      <c r="C270" s="3" t="s">
        <v>279</v>
      </c>
      <c r="D270" s="4" t="s">
        <v>352</v>
      </c>
      <c r="E270" s="4" t="s">
        <v>352</v>
      </c>
      <c r="F270" s="4" t="s">
        <v>353</v>
      </c>
      <c r="G270" s="4" t="s">
        <v>354</v>
      </c>
      <c r="H270" s="4"/>
      <c r="I270" s="4" t="s">
        <v>10936</v>
      </c>
      <c r="J270" s="3"/>
      <c r="K270" s="3" t="s">
        <v>7088</v>
      </c>
      <c r="L270" s="5" t="s">
        <v>15</v>
      </c>
      <c r="M270" s="2" t="str">
        <f t="shared" si="28"/>
        <v>&gt;betaL-g0294_CMY-28%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ACAAAGTGGCATTGGCAGCGCTTCCCGCCGTTGAGGTAAACCCGCCCGCCCCCGCAGTGAAAGCCTCATGGGTGCATAAAACGGGCTCCACTGGTGGATTTGGCAGCTACGTAGCCTTCGTTCCAGAAAAAAACCTTGGCATCGTGATGCTGGCAAACAAAAGCTATCCTAACCCTGTCCGTGTCGAGGCGGCCTGGCGCATTCTTGAAAAGCTGCAATAA</v>
      </c>
      <c r="O270" s="26">
        <f t="shared" si="26"/>
        <v>1146</v>
      </c>
      <c r="P270" s="26"/>
      <c r="Q270" s="26">
        <f t="shared" si="25"/>
        <v>1</v>
      </c>
      <c r="R270" s="26">
        <f t="shared" si="27"/>
        <v>1</v>
      </c>
      <c r="S270" s="26">
        <f t="shared" si="29"/>
        <v>2</v>
      </c>
      <c r="T270" s="26"/>
    </row>
    <row r="271" spans="1:20" x14ac:dyDescent="0.25">
      <c r="A271">
        <v>140</v>
      </c>
      <c r="B271" s="2" t="s">
        <v>7089</v>
      </c>
      <c r="C271" s="3" t="s">
        <v>279</v>
      </c>
      <c r="D271" s="4" t="s">
        <v>355</v>
      </c>
      <c r="E271" s="4" t="s">
        <v>355</v>
      </c>
      <c r="F271" s="4" t="s">
        <v>356</v>
      </c>
      <c r="G271" s="4" t="s">
        <v>357</v>
      </c>
      <c r="H271" s="4"/>
      <c r="I271" s="4" t="s">
        <v>10936</v>
      </c>
      <c r="J271" s="3"/>
      <c r="K271" s="3" t="s">
        <v>7090</v>
      </c>
      <c r="L271" s="5" t="s">
        <v>15</v>
      </c>
      <c r="M271" s="2" t="str">
        <f t="shared" si="28"/>
        <v>&gt;betaL-g0295_CMY-29%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T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</v>
      </c>
      <c r="O271" s="26">
        <f t="shared" si="26"/>
        <v>1143</v>
      </c>
      <c r="P271" s="26" t="s">
        <v>10986</v>
      </c>
      <c r="Q271" s="26">
        <f t="shared" ref="Q271:Q321" si="30">IF(OR(LEFT(G271,3)="ATG",LEFT(G271,3)="GTG"),1,"bad")</f>
        <v>1</v>
      </c>
      <c r="R271" s="26" t="str">
        <f t="shared" si="27"/>
        <v>bad</v>
      </c>
      <c r="S271" s="26">
        <f t="shared" si="29"/>
        <v>2</v>
      </c>
      <c r="T271" s="26"/>
    </row>
    <row r="272" spans="1:20" x14ac:dyDescent="0.25">
      <c r="A272">
        <v>141</v>
      </c>
      <c r="B272" s="2" t="s">
        <v>7091</v>
      </c>
      <c r="C272" s="3" t="s">
        <v>279</v>
      </c>
      <c r="D272" s="4" t="s">
        <v>358</v>
      </c>
      <c r="E272" s="4" t="s">
        <v>358</v>
      </c>
      <c r="F272" s="4" t="s">
        <v>359</v>
      </c>
      <c r="G272" s="4" t="s">
        <v>360</v>
      </c>
      <c r="H272" s="4"/>
      <c r="I272" s="4" t="s">
        <v>10936</v>
      </c>
      <c r="J272" s="3"/>
      <c r="K272" s="3" t="s">
        <v>7092</v>
      </c>
      <c r="L272" s="5" t="s">
        <v>15</v>
      </c>
      <c r="M272" s="2" t="str">
        <f t="shared" si="28"/>
        <v>&gt;betaL-g0297_CMY-30%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G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</v>
      </c>
      <c r="O272" s="26">
        <f t="shared" si="26"/>
        <v>1143</v>
      </c>
      <c r="P272" s="26" t="s">
        <v>10986</v>
      </c>
      <c r="Q272" s="26">
        <f t="shared" si="30"/>
        <v>1</v>
      </c>
      <c r="R272" s="26" t="str">
        <f t="shared" si="27"/>
        <v>bad</v>
      </c>
      <c r="S272" s="26">
        <f t="shared" si="29"/>
        <v>2</v>
      </c>
      <c r="T272" s="26"/>
    </row>
    <row r="273" spans="1:20" x14ac:dyDescent="0.25">
      <c r="A273">
        <v>142</v>
      </c>
      <c r="B273" s="2" t="s">
        <v>7093</v>
      </c>
      <c r="C273" s="3" t="s">
        <v>279</v>
      </c>
      <c r="D273" s="4" t="s">
        <v>361</v>
      </c>
      <c r="E273" s="4" t="s">
        <v>361</v>
      </c>
      <c r="F273" s="4" t="s">
        <v>362</v>
      </c>
      <c r="G273" s="4" t="s">
        <v>363</v>
      </c>
      <c r="H273" s="4"/>
      <c r="I273" s="4" t="s">
        <v>10936</v>
      </c>
      <c r="J273" s="3"/>
      <c r="K273" s="3" t="s">
        <v>7094</v>
      </c>
      <c r="L273" s="5" t="s">
        <v>15</v>
      </c>
      <c r="M273" s="2" t="str">
        <f t="shared" si="28"/>
        <v>&gt;betaL-g0298_CMY-31%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G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73" s="26">
        <f t="shared" si="26"/>
        <v>1146</v>
      </c>
      <c r="P273" s="26"/>
      <c r="Q273" s="26">
        <f t="shared" ref="Q273:Q320" si="31">IF(OR(LEFT(G273,3)="ATG",LEFT(G273,3)="GTG",LEFT(G273,3)="TTG"),1,"bad")</f>
        <v>1</v>
      </c>
      <c r="R273" s="26">
        <f t="shared" si="27"/>
        <v>1</v>
      </c>
      <c r="S273" s="26">
        <f t="shared" si="29"/>
        <v>2</v>
      </c>
      <c r="T273" s="26"/>
    </row>
    <row r="274" spans="1:20" x14ac:dyDescent="0.25">
      <c r="A274">
        <v>143</v>
      </c>
      <c r="B274" s="2" t="s">
        <v>7095</v>
      </c>
      <c r="C274" s="3" t="s">
        <v>279</v>
      </c>
      <c r="D274" s="4" t="s">
        <v>364</v>
      </c>
      <c r="E274" s="4" t="s">
        <v>364</v>
      </c>
      <c r="F274" s="4" t="s">
        <v>365</v>
      </c>
      <c r="G274" s="4" t="s">
        <v>366</v>
      </c>
      <c r="H274" s="4"/>
      <c r="I274" s="4" t="s">
        <v>10936</v>
      </c>
      <c r="J274" s="3"/>
      <c r="K274" s="3" t="s">
        <v>7096</v>
      </c>
      <c r="L274" s="5" t="s">
        <v>15</v>
      </c>
      <c r="M274" s="2" t="str">
        <f t="shared" si="28"/>
        <v>&gt;betaL-g0299_CMY-32%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A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74" s="26">
        <f t="shared" si="26"/>
        <v>1146</v>
      </c>
      <c r="P274" s="26"/>
      <c r="Q274" s="26">
        <f t="shared" si="31"/>
        <v>1</v>
      </c>
      <c r="R274" s="26">
        <f t="shared" si="27"/>
        <v>1</v>
      </c>
      <c r="S274" s="26">
        <f t="shared" si="29"/>
        <v>2</v>
      </c>
      <c r="T274" s="26"/>
    </row>
    <row r="275" spans="1:20" x14ac:dyDescent="0.25">
      <c r="A275">
        <v>144</v>
      </c>
      <c r="B275" s="2" t="s">
        <v>7097</v>
      </c>
      <c r="C275" s="3" t="s">
        <v>279</v>
      </c>
      <c r="D275" s="4" t="s">
        <v>367</v>
      </c>
      <c r="E275" s="4" t="s">
        <v>367</v>
      </c>
      <c r="F275" s="4" t="s">
        <v>368</v>
      </c>
      <c r="G275" s="4" t="s">
        <v>369</v>
      </c>
      <c r="H275" s="4"/>
      <c r="I275" s="4" t="s">
        <v>10936</v>
      </c>
      <c r="J275" s="3"/>
      <c r="K275" s="3" t="s">
        <v>7098</v>
      </c>
      <c r="L275" s="5" t="s">
        <v>15</v>
      </c>
      <c r="M275" s="2" t="str">
        <f t="shared" si="28"/>
        <v>&gt;betaL-g0300_CMY-33%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GCGCTTCCCGCCGTTGAGGTAAACCCGCCCGCCCCCGCAGTGAAAGCCTCATGGGTGCATAAAACGGGCTCCACTGGTGGATTTGGCAGCTACGTAGCCTTCGTTCCAGAAAAAAACCTTGGCATCGTGATGCTGGCAAACAAAAGCTATCCTAACCCTGTCCGTGTCGAGGCGGCCTGGCGCATTCTTGAAAAGCTGCAATAA</v>
      </c>
      <c r="O275" s="26">
        <f t="shared" si="26"/>
        <v>1140</v>
      </c>
      <c r="P275" s="26" t="s">
        <v>10540</v>
      </c>
      <c r="Q275" s="26">
        <f t="shared" si="31"/>
        <v>1</v>
      </c>
      <c r="R275" s="26">
        <f t="shared" si="27"/>
        <v>1</v>
      </c>
      <c r="S275" s="26">
        <f t="shared" si="29"/>
        <v>2</v>
      </c>
      <c r="T275" s="26"/>
    </row>
    <row r="276" spans="1:20" x14ac:dyDescent="0.25">
      <c r="A276">
        <v>145</v>
      </c>
      <c r="B276" s="2" t="s">
        <v>7099</v>
      </c>
      <c r="C276" s="3" t="s">
        <v>279</v>
      </c>
      <c r="D276" s="4" t="s">
        <v>370</v>
      </c>
      <c r="E276" s="4" t="s">
        <v>370</v>
      </c>
      <c r="F276" s="4" t="s">
        <v>371</v>
      </c>
      <c r="G276" s="4" t="s">
        <v>372</v>
      </c>
      <c r="H276" s="4"/>
      <c r="I276" s="4" t="s">
        <v>10936</v>
      </c>
      <c r="J276" s="3"/>
      <c r="K276" s="3" t="s">
        <v>7100</v>
      </c>
      <c r="L276" s="5" t="s">
        <v>15</v>
      </c>
      <c r="M276" s="2" t="str">
        <f t="shared" si="28"/>
        <v>&gt;betaL-g0301_CMY-34%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AGCATTGGCAGCGCTTCCCGCCGTTGAGGTAAACCCGCCCGCCCCCGCAGTGAAAGCCTCATGGGTGCATAAAACGGGCTCCACTGGTGGATTTGGCAGCTACGTAGCCTTCGTTCCAGAAAAAAACCTTGGCATCGTGATGCTGGCAAACAAAAGCTATCCTAACCCTGTCCGTGTCGAGGCGGCCTGGCGCATTCTTGAAAAGCTGCAATAA</v>
      </c>
      <c r="O276" s="26">
        <f t="shared" si="26"/>
        <v>1146</v>
      </c>
      <c r="P276" s="26"/>
      <c r="Q276" s="26">
        <f t="shared" si="31"/>
        <v>1</v>
      </c>
      <c r="R276" s="26">
        <f t="shared" si="27"/>
        <v>1</v>
      </c>
      <c r="S276" s="26">
        <f t="shared" si="29"/>
        <v>2</v>
      </c>
      <c r="T276" s="26"/>
    </row>
    <row r="277" spans="1:20" x14ac:dyDescent="0.25">
      <c r="A277">
        <v>146</v>
      </c>
      <c r="B277" s="2" t="s">
        <v>7101</v>
      </c>
      <c r="C277" s="3" t="s">
        <v>279</v>
      </c>
      <c r="D277" s="4" t="s">
        <v>373</v>
      </c>
      <c r="E277" s="4" t="s">
        <v>373</v>
      </c>
      <c r="F277" s="4" t="s">
        <v>374</v>
      </c>
      <c r="G277" s="4" t="s">
        <v>375</v>
      </c>
      <c r="H277" s="4"/>
      <c r="I277" s="4" t="s">
        <v>10936</v>
      </c>
      <c r="J277" s="3"/>
      <c r="K277" s="3" t="s">
        <v>7102</v>
      </c>
      <c r="L277" s="5" t="s">
        <v>15</v>
      </c>
      <c r="M277" s="2" t="str">
        <f t="shared" si="28"/>
        <v>&gt;betaL-g0302_CMY-35%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ATGGATTACAGTTCCGCAGAACGAACAAAAAGATTATGCCTGGGGCTATCGCGAAGGGAAGGCTGTACACGTTTCTCCGGGACAACTTGACGCCGAAGCCTATGGCGTGAAATCCAGTGTTATTGATATGGCCCGCTGGGTTCAGGTCAACATGGACGCCAGCCGCGTTCAGGAGAAAACGCTCCAGCAGGGCATTGCGCTTGCGCAGTCTCGCTACTGGCGTATTGGC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v>
      </c>
      <c r="N277" s="26"/>
      <c r="O277" s="26">
        <f t="shared" si="26"/>
        <v>1146</v>
      </c>
      <c r="P277" s="26"/>
      <c r="Q277" s="26">
        <f t="shared" si="31"/>
        <v>1</v>
      </c>
      <c r="R277" s="26">
        <f t="shared" si="27"/>
        <v>1</v>
      </c>
      <c r="S277" s="26">
        <f t="shared" si="29"/>
        <v>2</v>
      </c>
      <c r="T277" s="26"/>
    </row>
    <row r="278" spans="1:20" x14ac:dyDescent="0.25">
      <c r="A278">
        <v>147</v>
      </c>
      <c r="B278" s="2" t="s">
        <v>7103</v>
      </c>
      <c r="C278" s="3" t="s">
        <v>279</v>
      </c>
      <c r="D278" s="4" t="s">
        <v>376</v>
      </c>
      <c r="E278" s="4" t="s">
        <v>376</v>
      </c>
      <c r="F278" s="4" t="s">
        <v>377</v>
      </c>
      <c r="G278" s="4" t="s">
        <v>378</v>
      </c>
      <c r="H278" s="4"/>
      <c r="I278" s="4" t="s">
        <v>10936</v>
      </c>
      <c r="J278" s="3"/>
      <c r="K278" s="3" t="s">
        <v>7104</v>
      </c>
      <c r="L278" s="5" t="s">
        <v>15</v>
      </c>
      <c r="M278" s="2" t="str">
        <f t="shared" si="28"/>
        <v>&gt;betaL-g0303_CMY-36%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CTGTATCGCCCGCGGCGAAATTAAGCTCAGCGATCCGGTCACGAAATACTGGCCAGAACTGACAGGCAAACAGTGGCAGGGTATCCGCCTGCTGCACTTAGCCACCTATACGGCAGGCGGCCTACCGCTGCAGATCCCCGATGACGTTAGGGATAAAGCCGCATTACTGCATTTTTATCAAAACTGGCAGCCGCAATGGACTCCGGGCGCTAAGCGACTTTACGCTAACTCCAGCATTGGTCTGTTTGGCGCGCTGGCGGTGAAACCTTCAGGAATGAGTTACGAAGAGGCAATGACCAGACGCGTCCTGCAACCATTAAAACTGGCGCATACCTGGATTACGGTTCCAGAGAACGAACAAAAAGATTATGCCTGGGGCTATCGCGAAGGGAAGCCCGTACACGTTTCTCCGGGACAACTTGACGCCGAAGCCTATGGCGTGAAATCCAGCGTTATTGATATGGCCCGCTGGGTTCAGGCCAACATGGATGCCAGCCACGTTCAGGAGAAAACGCTCCAGCAGGGCATTGCGCTTGCA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78" s="26">
        <f t="shared" si="26"/>
        <v>1146</v>
      </c>
      <c r="P278" s="26"/>
      <c r="Q278" s="26">
        <f t="shared" si="31"/>
        <v>1</v>
      </c>
      <c r="R278" s="26">
        <f t="shared" si="27"/>
        <v>1</v>
      </c>
      <c r="S278" s="26">
        <f t="shared" si="29"/>
        <v>2</v>
      </c>
      <c r="T278" s="26"/>
    </row>
    <row r="279" spans="1:20" x14ac:dyDescent="0.25">
      <c r="A279">
        <v>148</v>
      </c>
      <c r="B279" s="2" t="s">
        <v>7105</v>
      </c>
      <c r="C279" s="3" t="s">
        <v>279</v>
      </c>
      <c r="D279" s="4" t="s">
        <v>379</v>
      </c>
      <c r="E279" s="4" t="s">
        <v>379</v>
      </c>
      <c r="F279" s="4" t="s">
        <v>380</v>
      </c>
      <c r="G279" s="4" t="s">
        <v>381</v>
      </c>
      <c r="H279" s="4"/>
      <c r="I279" s="4" t="s">
        <v>10936</v>
      </c>
      <c r="J279" s="3"/>
      <c r="K279" s="3" t="s">
        <v>7106</v>
      </c>
      <c r="L279" s="5" t="s">
        <v>15</v>
      </c>
      <c r="M279" s="2" t="str">
        <f t="shared" si="28"/>
        <v>&gt;betaL-g0304_CMY-37%ATGATGAAAAAATCGTTATGCTGCGCTCTGCTGCTG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TCAGAACTGACAGGCAAACAGTGGCAGGGTATCAGCCTGCTGCACTTAGCCACCTATACGGCAGGCGGCCTACCGCTGCAGATCCCCGATGACGTTACGGATAAAACCGCATTACTGCACTTTTATCAAAACTGGCAGCCTCAATGGGCTCCGGGCGCTAAGAGACTTTACGCTAACTCCAGCATTGGTCTGTTTGGCGCGCTGGCGGTGAAACCCTCAGGTATGAGCTACGAAGAGGCAATGACCAGACGCGTCCTGCAGCCATTAAAACTGGCGCATACCTGGATTACAGTTCCGCAGAGCGAACAAAAAGATTATGCCTGGGGCTATCGCGAAGGGAAGCCTGTACACGTTTCTCCGGGACAACTTGATGCCGAAGCCTATGGCGTGAAATCCAGCGTTATTGATATGGCACGCTGGGTTCAGGCCAACATGGATGCCAGCCGCGTTCAGGAGAAAACGCTCCAGCAGGGCATTGCGCTTGCGCAGTCTCGCTACTGGCGTATTGGCGATATGTACCAGGGATTAGGCTGGGAGATGCTGAACTGGCCGCTGAAGGCTGATTCGATCATCAACGGTAGCGACAGCAAAGTGGCATTGGCAGCGATTCCCGCCGTTGAGGTAAACCCGCCCGCCCCGGCAGTGAAAGCCTCATGGGTGCATAAAACGGGATCCACTGGTGGATTTGGCAGCTACGTTGCCTTCGTTCCAGAAAAAAACCTTGGCATCGTGATGCTGGCAAACAAAAGCTATCCTAACCCTATCCGTGTCGAGGCGGCCTGGCGCATTCTTGAAAAGCTGCAATAA</v>
      </c>
      <c r="O279" s="26">
        <f t="shared" si="26"/>
        <v>1146</v>
      </c>
      <c r="P279" s="26"/>
      <c r="Q279" s="26">
        <f t="shared" si="31"/>
        <v>1</v>
      </c>
      <c r="R279" s="26">
        <f t="shared" si="27"/>
        <v>1</v>
      </c>
      <c r="S279" s="26">
        <f t="shared" si="29"/>
        <v>2</v>
      </c>
      <c r="T279" s="26"/>
    </row>
    <row r="280" spans="1:20" x14ac:dyDescent="0.25">
      <c r="A280" s="3">
        <v>149</v>
      </c>
      <c r="B280" s="2" t="s">
        <v>10314</v>
      </c>
      <c r="C280" s="3" t="s">
        <v>279</v>
      </c>
      <c r="D280" s="4" t="s">
        <v>5679</v>
      </c>
      <c r="E280" s="4" t="s">
        <v>5679</v>
      </c>
      <c r="F280" s="4" t="s">
        <v>5680</v>
      </c>
      <c r="G280" s="4" t="s">
        <v>5681</v>
      </c>
      <c r="H280" s="4"/>
      <c r="I280" s="4" t="s">
        <v>10936</v>
      </c>
      <c r="J280" s="3"/>
      <c r="K280" s="3" t="s">
        <v>5682</v>
      </c>
      <c r="L280" s="16" t="s">
        <v>5646</v>
      </c>
      <c r="M280" s="2" t="str">
        <f t="shared" si="28"/>
        <v>&gt;betaL-g0305a_CMY-38%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A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ACTATCCTAACCCTGTCCGTGTCGAGGCGGCCTGGCGCATTCTTGAAAAGCTGCAATAA</v>
      </c>
      <c r="O280" s="26">
        <f t="shared" si="26"/>
        <v>1146</v>
      </c>
      <c r="P280" s="26"/>
      <c r="Q280" s="26">
        <f t="shared" si="31"/>
        <v>1</v>
      </c>
      <c r="R280" s="26">
        <f t="shared" si="27"/>
        <v>1</v>
      </c>
      <c r="S280" s="26">
        <f t="shared" si="29"/>
        <v>2</v>
      </c>
      <c r="T280" s="26"/>
    </row>
    <row r="281" spans="1:20" x14ac:dyDescent="0.25">
      <c r="A281">
        <v>150</v>
      </c>
      <c r="B281" s="2" t="s">
        <v>7107</v>
      </c>
      <c r="C281" s="3" t="s">
        <v>279</v>
      </c>
      <c r="D281" s="4" t="s">
        <v>382</v>
      </c>
      <c r="E281" s="4" t="s">
        <v>382</v>
      </c>
      <c r="F281" s="4" t="s">
        <v>383</v>
      </c>
      <c r="G281" s="4" t="s">
        <v>384</v>
      </c>
      <c r="H281" s="4"/>
      <c r="I281" s="4" t="s">
        <v>10936</v>
      </c>
      <c r="J281" s="3"/>
      <c r="K281" s="3" t="s">
        <v>7108</v>
      </c>
      <c r="L281" s="5" t="s">
        <v>15</v>
      </c>
      <c r="M281" s="2" t="str">
        <f t="shared" si="28"/>
        <v>&gt;betaL-g0306_CMY-39%ATGATGAAAAAATCGTTATGCTGCGCTCTGCTGCTGACAGCCCCTTTA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AAGTTCCGCAAAGCGAACAAAAAGATTATGCCTGGGGCTATCGCGAAGGGAAGGCTGTACACGTTTCTCCGGGACAACTTGACGCCGAAGCCTATGGCGTGAAATCCAGCGTTATTGATATGGCCCGCTGGGTTCAGGTCAACATGGACGCCAGCCGCGTTCAGGAGAAAACGCTCCAGCAGGGCATTGCGCTTGCGCAGTCTCGCTACTGGCGTATTGGCGATATGTACCAGGGATTAGGCTGGGAGATGCTGAACTGGCCGCTGAAAGCTGATTCAATCATCAACGGTAGCGACAGCAAAGTGGCATTGGCAGCGCTTCCCGCCGTTGAGGTAAACCCGCCCGCCCCCGCAGTGAAAGCCTCATGGGTGCATAAAACGGGATCCACTGGAGGATTTGGCAGCTACGTAGCCTTCGTTCCAGAAAAAAACCTTGGCATCGTGATGCTGGCAAACAAAAGCTATCCTAACCCTGTCCGTGTCGAGGCGGCCTGGCGCATTCTTGAAAAGCTGCAATAA</v>
      </c>
      <c r="O281" s="26">
        <f t="shared" si="26"/>
        <v>1146</v>
      </c>
      <c r="P281" s="26"/>
      <c r="Q281" s="26">
        <f t="shared" si="31"/>
        <v>1</v>
      </c>
      <c r="R281" s="26">
        <f t="shared" si="27"/>
        <v>1</v>
      </c>
      <c r="S281" s="26">
        <f t="shared" si="29"/>
        <v>2</v>
      </c>
      <c r="T281" s="26"/>
    </row>
    <row r="282" spans="1:20" x14ac:dyDescent="0.25">
      <c r="A282">
        <v>120</v>
      </c>
      <c r="B282" s="2" t="s">
        <v>7049</v>
      </c>
      <c r="C282" s="3" t="s">
        <v>279</v>
      </c>
      <c r="D282" s="4" t="s">
        <v>295</v>
      </c>
      <c r="E282" s="4" t="s">
        <v>295</v>
      </c>
      <c r="F282" s="4" t="s">
        <v>296</v>
      </c>
      <c r="G282" s="4" t="s">
        <v>297</v>
      </c>
      <c r="H282" s="4"/>
      <c r="I282" s="4" t="s">
        <v>10936</v>
      </c>
      <c r="J282" s="3"/>
      <c r="K282" s="3" t="s">
        <v>7050</v>
      </c>
      <c r="L282" s="5" t="s">
        <v>15</v>
      </c>
      <c r="M282" s="2" t="str">
        <f t="shared" si="28"/>
        <v>&gt;betaL-g0307_CMY-4%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A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82" s="26">
        <f t="shared" si="26"/>
        <v>1146</v>
      </c>
      <c r="P282" s="26"/>
      <c r="Q282" s="26">
        <f t="shared" si="31"/>
        <v>1</v>
      </c>
      <c r="R282" s="26">
        <f t="shared" si="27"/>
        <v>1</v>
      </c>
      <c r="S282" s="26">
        <f t="shared" si="29"/>
        <v>2</v>
      </c>
      <c r="T282" s="26"/>
    </row>
    <row r="283" spans="1:20" x14ac:dyDescent="0.25">
      <c r="A283">
        <v>151</v>
      </c>
      <c r="B283" s="2" t="s">
        <v>7109</v>
      </c>
      <c r="C283" s="3" t="s">
        <v>279</v>
      </c>
      <c r="D283" s="4" t="s">
        <v>385</v>
      </c>
      <c r="E283" s="4" t="s">
        <v>385</v>
      </c>
      <c r="F283" s="4" t="s">
        <v>386</v>
      </c>
      <c r="G283" s="4" t="s">
        <v>387</v>
      </c>
      <c r="H283" s="4"/>
      <c r="I283" s="4" t="s">
        <v>10936</v>
      </c>
      <c r="J283" s="3"/>
      <c r="K283" s="3" t="s">
        <v>7110</v>
      </c>
      <c r="L283" s="5" t="s">
        <v>15</v>
      </c>
      <c r="M283" s="2" t="str">
        <f t="shared" si="28"/>
        <v>&gt;betaL-g0308_CMY-40%ATGATGAAAAAATCGTTATGCTGCGCTCTGCTGCTGACAGCCTCTTTCTCCACATTTGCTGCCGCAAAAACAGAACAACAGATTGCCGATATCGTTAACCGCACCATCACACCGCTGATGCAGGAGCAGGCTATTCCGGGTATGGCCGTTGCGGTTATCTACCAGGGAAAACCCTATTATTTTACCTGGGGTAAAGCCGATATCGCCAATAACCACCCAGTCACGCAGCAAACGCTGTTTGAGCTAGGGTCGGTCAGTAAGACGTTTAACGGCGTGTTGGGCGGCGACGCTATCGCCCGCGGCGAAATTAAGCTCAGCGATCCGGTCACGAAATACTGGCCAGAACTGACAGGCAAACAGTGGCAGGGTATCAGTCTGCTGCACTTAGCCACCTATACGGCAGGCGGCCTACCGCTGCAGATCCCCGATGACGTTACGGATAAAGCCGCATTACTGCGCTTTTATCAAAACTGGCAACCACAATGGACTCCGGGCGCTAAGCGTCTTTACGCTAACTCCAGCATTGGTCTGTTTGGCACGCTGGCGGTGAAACCCTCCGGTATGAGCTACGAAGAGGCGATGACCAGACGCGTTCTGCAGCCATTAAAGCTGGCGCATACCTGGATTACGGTTCCACAGAGCGAACAAAAAGATTATGCCTGGGGCTATCGCGAAGGGAAACCTGTACACGTTTCTCCGGGACAACTTGACGCCGAAGCCTATGGCGTGAAATCCAGCGTTATCGATATGGCCCACTGGGTACAGGCCAACATGGACGCCAGCCACGTTCAGGAGAAAACGCTCCAACAGGGCATTGAGCTTGCGCAGTCTCGCTACTGGCGTATTGGCGATATGTACCAGGGATTAGGCTGGGAGATGCTGAACTGGCCGCTGAAAGCCGATTCGATCATCAACGGCAGCGACAGCAAAGTAGCATTGGCAGCGCTTCCCGCCGTTGAGGTAAACCCGCCCGCCCCCGCAGTGAAAGCCTCATGGGTGCATAAAACGGGCTACACTGGTGGATTTGGCAGCTACGTAGCCTTCGTTCCAGAAAAAAACCTTGGCATCGTGATGCTGGCAAACAAAAGCTATCCTAACCCTGTCCGTGTCGAGGCGGCCTGGCGCATTCTTGAAAAGCTGCAATAA</v>
      </c>
      <c r="O283" s="26">
        <f t="shared" si="26"/>
        <v>1146</v>
      </c>
      <c r="P283" s="26"/>
      <c r="Q283" s="26">
        <f t="shared" si="31"/>
        <v>1</v>
      </c>
      <c r="R283" s="26">
        <f t="shared" si="27"/>
        <v>1</v>
      </c>
      <c r="S283" s="26">
        <f t="shared" si="29"/>
        <v>2</v>
      </c>
      <c r="T283" s="26"/>
    </row>
    <row r="284" spans="1:20" x14ac:dyDescent="0.25">
      <c r="A284">
        <v>152</v>
      </c>
      <c r="B284" s="2" t="s">
        <v>7111</v>
      </c>
      <c r="C284" s="3" t="s">
        <v>279</v>
      </c>
      <c r="D284" s="4" t="s">
        <v>388</v>
      </c>
      <c r="E284" s="4" t="s">
        <v>388</v>
      </c>
      <c r="F284" s="4" t="s">
        <v>389</v>
      </c>
      <c r="G284" s="4" t="s">
        <v>390</v>
      </c>
      <c r="H284" s="4"/>
      <c r="I284" s="4" t="s">
        <v>10936</v>
      </c>
      <c r="J284" s="3"/>
      <c r="K284" s="3" t="s">
        <v>7112</v>
      </c>
      <c r="L284" s="5" t="s">
        <v>15</v>
      </c>
      <c r="M284" s="2" t="str">
        <f t="shared" si="28"/>
        <v>&gt;betaL-g0309_CMY-41%ATGATGAAAAAATCGATATGCTGCGCGCTGCTGCTGACAGCCTCTTTCTCCACGTTTGCTGCCA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ACTGCAATAA</v>
      </c>
      <c r="O284" s="26">
        <f t="shared" si="26"/>
        <v>1146</v>
      </c>
      <c r="P284" s="26"/>
      <c r="Q284" s="26">
        <f t="shared" si="31"/>
        <v>1</v>
      </c>
      <c r="R284" s="26">
        <f t="shared" si="27"/>
        <v>1</v>
      </c>
      <c r="S284" s="26">
        <f t="shared" si="29"/>
        <v>2</v>
      </c>
      <c r="T284" s="26"/>
    </row>
    <row r="285" spans="1:20" x14ac:dyDescent="0.25">
      <c r="A285">
        <v>154</v>
      </c>
      <c r="B285" s="2" t="s">
        <v>7113</v>
      </c>
      <c r="C285" s="3" t="s">
        <v>279</v>
      </c>
      <c r="D285" s="4" t="s">
        <v>391</v>
      </c>
      <c r="E285" s="4" t="s">
        <v>391</v>
      </c>
      <c r="F285" s="4" t="s">
        <v>392</v>
      </c>
      <c r="G285" s="4" t="s">
        <v>393</v>
      </c>
      <c r="H285" s="4"/>
      <c r="I285" s="4" t="s">
        <v>10936</v>
      </c>
      <c r="J285" s="3"/>
      <c r="K285" s="3" t="s">
        <v>7114</v>
      </c>
      <c r="L285" s="5" t="s">
        <v>15</v>
      </c>
      <c r="M285" s="2" t="str">
        <f t="shared" si="28"/>
        <v>&gt;betaL-g0310_CMY-43%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C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85" s="26">
        <f t="shared" si="26"/>
        <v>1146</v>
      </c>
      <c r="P285" s="26"/>
      <c r="Q285" s="26">
        <f t="shared" si="31"/>
        <v>1</v>
      </c>
      <c r="R285" s="26">
        <f t="shared" si="27"/>
        <v>1</v>
      </c>
      <c r="S285" s="26">
        <f t="shared" si="29"/>
        <v>2</v>
      </c>
      <c r="T285" s="26"/>
    </row>
    <row r="286" spans="1:20" x14ac:dyDescent="0.25">
      <c r="A286">
        <v>155</v>
      </c>
      <c r="B286" s="2" t="s">
        <v>7115</v>
      </c>
      <c r="C286" s="3" t="s">
        <v>279</v>
      </c>
      <c r="D286" s="4" t="s">
        <v>394</v>
      </c>
      <c r="E286" s="4" t="s">
        <v>394</v>
      </c>
      <c r="F286" s="4" t="s">
        <v>395</v>
      </c>
      <c r="G286" s="4" t="s">
        <v>396</v>
      </c>
      <c r="H286" s="4"/>
      <c r="I286" s="4" t="s">
        <v>10936</v>
      </c>
      <c r="J286" s="3"/>
      <c r="K286" s="3" t="s">
        <v>7116</v>
      </c>
      <c r="L286" s="5" t="s">
        <v>15</v>
      </c>
      <c r="M286" s="2" t="str">
        <f t="shared" si="28"/>
        <v>&gt;betaL-g0311_CMY-44%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CCCGCCGTTGAGGTAAACCCGCCCGCCCCCGCAGTGAAAGCCTCATGGGTGCATAAAACGGGCTCCACTGGTGGATTTGGCAGCTACGTAGCCTTCGTTCCAGAAAAAAACCTTGGCATCGTGATGCTGGCAAACAAAAGCTATCCTAACCCTGTCCGTGTCGAGGCGGCCTGGCGCATTCTTGAAAAGCTGCAATAA</v>
      </c>
      <c r="O286" s="26">
        <f t="shared" si="26"/>
        <v>1134</v>
      </c>
      <c r="P286" s="26" t="s">
        <v>10540</v>
      </c>
      <c r="Q286" s="26">
        <f t="shared" si="31"/>
        <v>1</v>
      </c>
      <c r="R286" s="26">
        <f t="shared" si="27"/>
        <v>1</v>
      </c>
      <c r="S286" s="26">
        <f t="shared" si="29"/>
        <v>2</v>
      </c>
      <c r="T286" s="26"/>
    </row>
    <row r="287" spans="1:20" x14ac:dyDescent="0.25">
      <c r="A287">
        <v>184</v>
      </c>
      <c r="B287" s="2" t="s">
        <v>7155</v>
      </c>
      <c r="C287" s="3" t="s">
        <v>279</v>
      </c>
      <c r="D287" s="4" t="s">
        <v>454</v>
      </c>
      <c r="E287" s="4" t="s">
        <v>454</v>
      </c>
      <c r="F287" s="4" t="s">
        <v>455</v>
      </c>
      <c r="G287" s="4" t="s">
        <v>456</v>
      </c>
      <c r="H287" s="4"/>
      <c r="I287" s="4" t="s">
        <v>10936</v>
      </c>
      <c r="J287" s="3"/>
      <c r="K287" s="3" t="s">
        <v>7156</v>
      </c>
      <c r="L287" s="5" t="s">
        <v>15</v>
      </c>
      <c r="M287" s="2" t="str">
        <f t="shared" si="28"/>
        <v>&gt;betaL-g0312_CMY-45%ATGATGAAAAAATCGTTATGCTGCGCTCTGCTGCTGACAGCCTCATTCTCCACGTTTGCCGCCGCCAAAACAGAACAACAGATTGCCGATATCGTTAATCGCACCATCACCCCGTTGATGCAGGAGCAGGCTATTCCGGGTATGGCCGTTGCCGTTCTCTACCAGGGAAAACCCTATTATTTCACCTGGGGTAAAGCCGATATCGCCAATAACCACCCAGTCACGCAGCAAACGCTGTTTGAGCTAGGGTCGGTCAGTAAGACGTTTAACGGCGTGTTGGGCGGCGATGCTATCGCCCGCGGCGAAATTAAGCTCAGCGATCCGGTCACGAAATACTTGCCAGAACTGACAGGCAAG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CGCCAGCCGCGTTCAGGAGAAAACGCTCCAGCAGGGCATTGCGCTTGCGCAGTCTCGCTACTGGCGTATTGGCGATATGTACCAGGGATTAGGCTGGGAGATGCTGAACTGGCCGCTGAAAGCTGATTCGATCATCAACGGCAGTGACAGCAAAGTGGCATTGGCAGCGCTTCCCACCGTTGAGGTAAACCCGCCCGCCCCGGCAGTGAAAGCCTCATGGGTGCATAAAACGGGTTCCACTGGTGGATTTGGCAGCTACGTTGCCTTCGTTCCAGAAAAAAACCTTGGCATCGTGATGCTGGCAAACAAAAGCTATCCTAACCCTGTCCGTGTCGAGGCGGCCTGGCGCATTCTTGAAAAGCTACAATAA</v>
      </c>
      <c r="O287" s="26">
        <f t="shared" si="26"/>
        <v>1146</v>
      </c>
      <c r="P287" s="26"/>
      <c r="Q287" s="26">
        <f t="shared" si="31"/>
        <v>1</v>
      </c>
      <c r="R287" s="26">
        <f t="shared" si="27"/>
        <v>1</v>
      </c>
      <c r="S287" s="26">
        <f t="shared" si="29"/>
        <v>2</v>
      </c>
      <c r="T287" s="26"/>
    </row>
    <row r="288" spans="1:20" x14ac:dyDescent="0.25">
      <c r="A288">
        <v>158</v>
      </c>
      <c r="B288" s="2" t="s">
        <v>7117</v>
      </c>
      <c r="C288" s="3" t="s">
        <v>279</v>
      </c>
      <c r="D288" s="4" t="s">
        <v>397</v>
      </c>
      <c r="E288" s="4" t="s">
        <v>397</v>
      </c>
      <c r="F288" s="4" t="s">
        <v>398</v>
      </c>
      <c r="G288" s="4" t="s">
        <v>399</v>
      </c>
      <c r="H288" s="4"/>
      <c r="I288" s="4" t="s">
        <v>10936</v>
      </c>
      <c r="J288" s="3"/>
      <c r="K288" s="3" t="s">
        <v>7118</v>
      </c>
      <c r="L288" s="5" t="s">
        <v>15</v>
      </c>
      <c r="M288" s="2" t="str">
        <f t="shared" si="28"/>
        <v>&gt;betaL-g0313_CMY-47%ATGATGAAAAAATCGATATGCTGCGCGCTGCTGCTGACAGCCTCTTTCTCCACGTTTGCTGCCGCAAAAACAGAACAACAAATTGCCGATATCGTTAACCGCACCATCACACCACTGATGCAGGAGCAGGCTATTCCGGGTATGGCCGTGGCGATTATCTACGAGGGGAAACCTTATTACTTTACCTGGGGTAAAGCCGATATCGCCAATAACCACCCAGTCACGCAGCAAACGCTGTTTGAATTAGGGTCGGTCAGTAAGACGTTTAACGGCGTGTTGGGCGGCGACGCTATCGCCCGCGGCGAAATTAAGCTCAGCGATCCGGTCACGAAATACTGGCCAGAACTGACAGGCAAACAGTGGCGAGGTATCAGCCTGCTGCACTTAGCCACCTATACAGCGGGTGGCCTGCCGCTGCAGATCCCCGATGAAGTTACGGATAAAGCCGAATTACTGCGCTTTTATCAAAACTGGCAACCACAATGGACTCCGGGCGCTAAGCGTCTTTACGCTAACTCCAGCATTGGTCTGTTTGGTGCGT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v>
      </c>
      <c r="O288" s="26">
        <f t="shared" si="26"/>
        <v>1146</v>
      </c>
      <c r="P288" s="26"/>
      <c r="Q288" s="26">
        <f t="shared" si="31"/>
        <v>1</v>
      </c>
      <c r="R288" s="26">
        <f t="shared" si="27"/>
        <v>1</v>
      </c>
      <c r="S288" s="26">
        <f t="shared" si="29"/>
        <v>2</v>
      </c>
      <c r="T288" s="26"/>
    </row>
    <row r="289" spans="1:20" x14ac:dyDescent="0.25">
      <c r="A289">
        <v>159</v>
      </c>
      <c r="B289" s="2" t="s">
        <v>7119</v>
      </c>
      <c r="C289" s="3" t="s">
        <v>279</v>
      </c>
      <c r="D289" s="4" t="s">
        <v>400</v>
      </c>
      <c r="E289" s="4" t="s">
        <v>400</v>
      </c>
      <c r="F289" s="4" t="s">
        <v>401</v>
      </c>
      <c r="G289" s="4" t="s">
        <v>402</v>
      </c>
      <c r="H289" s="4"/>
      <c r="I289" s="4" t="s">
        <v>10936</v>
      </c>
      <c r="J289" s="3"/>
      <c r="K289" s="3" t="s">
        <v>7120</v>
      </c>
      <c r="L289" s="5" t="s">
        <v>15</v>
      </c>
      <c r="M289" s="2" t="str">
        <f t="shared" si="28"/>
        <v>&gt;betaL-g0314_CMY-48%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v>
      </c>
      <c r="O289" s="26">
        <f t="shared" si="26"/>
        <v>1146</v>
      </c>
      <c r="P289" s="26"/>
      <c r="Q289" s="26">
        <f t="shared" si="31"/>
        <v>1</v>
      </c>
      <c r="R289" s="26">
        <f t="shared" si="27"/>
        <v>1</v>
      </c>
      <c r="S289" s="26">
        <f t="shared" si="29"/>
        <v>2</v>
      </c>
      <c r="T289" s="26"/>
    </row>
    <row r="290" spans="1:20" x14ac:dyDescent="0.25">
      <c r="A290">
        <v>160</v>
      </c>
      <c r="B290" s="2" t="s">
        <v>7121</v>
      </c>
      <c r="C290" s="3" t="s">
        <v>279</v>
      </c>
      <c r="D290" s="4" t="s">
        <v>403</v>
      </c>
      <c r="E290" s="4" t="s">
        <v>403</v>
      </c>
      <c r="F290" s="4" t="s">
        <v>404</v>
      </c>
      <c r="G290" s="4" t="s">
        <v>405</v>
      </c>
      <c r="H290" s="4"/>
      <c r="I290" s="4" t="s">
        <v>10936</v>
      </c>
      <c r="J290" s="3"/>
      <c r="K290" s="3" t="s">
        <v>7122</v>
      </c>
      <c r="L290" s="5" t="s">
        <v>15</v>
      </c>
      <c r="M290" s="2" t="str">
        <f t="shared" si="28"/>
        <v>&gt;betaL-g0315_CMY-49%ATGATGAAAAAATCGTTATGCTGCGCTCTGCTGCTGACAGCCTCATTCTCCACGTTTGCCGCCGCCAAAACAGAACAACAGATTGCCGATATCGTTAATCGCACCATCACCCCGTTGATGCAGGAGCAGGCTATTCCGGGTATGGCCGTTGCCA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CGCCAGCCGCGTTCAGGAGAAAACGCTCCAGCAGGGCATTGCGCTTGCGCAGTCTCGCTACTGGCGTATTGGCGATATGTACCAGGGATTAGGCTGGGAGATGCTGAACTGGCCGCTGAAAGCTGATTCGATCATCAACGGTAGTGACAGCAAAGTGGCATTGGCAGCGCTTCACACCGTTGAGGTAAACCCGCCCGCCCCGGCAGTGAAAGCCTCATGGGTGCATAAAACGGGATCCACTGGAGGATTTGGCAGCTACGTAGCCTTCATTCCAGAAAAAAACCTTGGCATCGTGATGCTGGCAAACAAAAGCTATCCTAACCCTGTCCGTGTCGAGGCGGCCTGGCGCATTCTTGAAAAGCTGCAATAA</v>
      </c>
      <c r="O290" s="26">
        <f t="shared" si="26"/>
        <v>1146</v>
      </c>
      <c r="P290" s="26"/>
      <c r="Q290" s="26">
        <f t="shared" si="31"/>
        <v>1</v>
      </c>
      <c r="R290" s="26">
        <f t="shared" si="27"/>
        <v>1</v>
      </c>
      <c r="S290" s="26">
        <f t="shared" si="29"/>
        <v>2</v>
      </c>
      <c r="T290" s="26"/>
    </row>
    <row r="291" spans="1:20" x14ac:dyDescent="0.25">
      <c r="A291">
        <v>121</v>
      </c>
      <c r="B291" s="2" t="s">
        <v>7051</v>
      </c>
      <c r="C291" s="3" t="s">
        <v>279</v>
      </c>
      <c r="D291" s="4" t="s">
        <v>298</v>
      </c>
      <c r="E291" s="4" t="s">
        <v>298</v>
      </c>
      <c r="F291" s="4" t="s">
        <v>299</v>
      </c>
      <c r="G291" s="4" t="s">
        <v>300</v>
      </c>
      <c r="H291" s="4"/>
      <c r="I291" s="4" t="s">
        <v>10936</v>
      </c>
      <c r="J291" s="3"/>
      <c r="K291" s="3" t="s">
        <v>7052</v>
      </c>
      <c r="L291" s="5" t="s">
        <v>15</v>
      </c>
      <c r="M291" s="2" t="str">
        <f t="shared" si="28"/>
        <v>&gt;betaL-g0316_CMY-5%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TTCAGCGATCCGGTCACGAAATACTGGCCAGAACTGACAGGCAAACAGTGGCAGGGTATCCGCCTGCTGCACTTAGCCACT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1" s="26">
        <f t="shared" si="26"/>
        <v>1146</v>
      </c>
      <c r="P291" s="26"/>
      <c r="Q291" s="26">
        <f t="shared" si="31"/>
        <v>1</v>
      </c>
      <c r="R291" s="26">
        <f t="shared" si="27"/>
        <v>1</v>
      </c>
      <c r="S291" s="26">
        <f t="shared" si="29"/>
        <v>2</v>
      </c>
      <c r="T291" s="26"/>
    </row>
    <row r="292" spans="1:20" x14ac:dyDescent="0.25">
      <c r="A292">
        <v>163</v>
      </c>
      <c r="B292" s="2" t="s">
        <v>7123</v>
      </c>
      <c r="C292" s="3" t="s">
        <v>279</v>
      </c>
      <c r="D292" s="4" t="s">
        <v>406</v>
      </c>
      <c r="E292" s="4" t="s">
        <v>406</v>
      </c>
      <c r="F292" s="4" t="s">
        <v>407</v>
      </c>
      <c r="G292" s="4" t="s">
        <v>408</v>
      </c>
      <c r="H292" s="4"/>
      <c r="I292" s="4" t="s">
        <v>10936</v>
      </c>
      <c r="J292" s="3"/>
      <c r="K292" s="3" t="s">
        <v>7124</v>
      </c>
      <c r="L292" s="5" t="s">
        <v>15</v>
      </c>
      <c r="M292" s="2" t="str">
        <f t="shared" si="28"/>
        <v>&gt;betaL-g0317_CMY-53%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T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AGCTTGCGCAGTCTCGCTACTGGCGTATTGGCGATATGTACCAGGGATTAGGCTGGGAGATGCTGAACTGGCCGCTGAAAGCTGATTCGATCATCAACGGCAGCGACAGCAAAGTGGCATTGGCAGCGCTTCCCGCCGTTGAGGTAAACCCGCCCGCCCCCGCAGTGAAAGCCTCATGGGTGCATAAAACGGGCTCCACTGGTGGATTTGGCAGCTACGTAGCCTTCGTTCCAGAAAAAAACCTTGGCATCGTGATGCTGGCAAATAAAAGCTATCCTAACCCTGCCCGCGTCGAGGCGGCCTGGCGTATTCTTGAAAAACTGCAATAA</v>
      </c>
      <c r="O292" s="26">
        <f t="shared" si="26"/>
        <v>1146</v>
      </c>
      <c r="P292" s="26"/>
      <c r="Q292" s="26">
        <f t="shared" si="31"/>
        <v>1</v>
      </c>
      <c r="R292" s="26">
        <f t="shared" si="27"/>
        <v>1</v>
      </c>
      <c r="S292" s="26">
        <f t="shared" si="29"/>
        <v>2</v>
      </c>
      <c r="T292" s="26"/>
    </row>
    <row r="293" spans="1:20" x14ac:dyDescent="0.25">
      <c r="A293">
        <v>164</v>
      </c>
      <c r="B293" s="2" t="s">
        <v>7125</v>
      </c>
      <c r="C293" s="3" t="s">
        <v>279</v>
      </c>
      <c r="D293" s="4" t="s">
        <v>409</v>
      </c>
      <c r="E293" s="4" t="s">
        <v>409</v>
      </c>
      <c r="F293" s="4" t="s">
        <v>410</v>
      </c>
      <c r="G293" s="4" t="s">
        <v>411</v>
      </c>
      <c r="H293" s="4"/>
      <c r="I293" s="4" t="s">
        <v>10936</v>
      </c>
      <c r="J293" s="3"/>
      <c r="K293" s="3" t="s">
        <v>7126</v>
      </c>
      <c r="L293" s="5" t="s">
        <v>15</v>
      </c>
      <c r="M293" s="2" t="str">
        <f t="shared" si="28"/>
        <v>&gt;betaL-g0318_CMY-54%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3" s="26">
        <f t="shared" si="26"/>
        <v>1152</v>
      </c>
      <c r="P293" s="26" t="s">
        <v>10540</v>
      </c>
      <c r="Q293" s="26">
        <f t="shared" si="31"/>
        <v>1</v>
      </c>
      <c r="R293" s="26">
        <f t="shared" si="27"/>
        <v>1</v>
      </c>
      <c r="S293" s="26">
        <f t="shared" si="29"/>
        <v>2</v>
      </c>
      <c r="T293" s="26"/>
    </row>
    <row r="294" spans="1:20" x14ac:dyDescent="0.25">
      <c r="A294">
        <v>165</v>
      </c>
      <c r="B294" s="2" t="s">
        <v>7127</v>
      </c>
      <c r="C294" s="3" t="s">
        <v>279</v>
      </c>
      <c r="D294" s="4" t="s">
        <v>412</v>
      </c>
      <c r="E294" s="4" t="s">
        <v>412</v>
      </c>
      <c r="F294" s="4" t="s">
        <v>413</v>
      </c>
      <c r="G294" s="4" t="s">
        <v>414</v>
      </c>
      <c r="H294" s="4"/>
      <c r="I294" s="4" t="s">
        <v>10936</v>
      </c>
      <c r="J294" s="3"/>
      <c r="K294" s="3" t="s">
        <v>7128</v>
      </c>
      <c r="L294" s="5" t="s">
        <v>15</v>
      </c>
      <c r="M294" s="2" t="str">
        <f t="shared" si="28"/>
        <v>&gt;betaL-g0319_CMY-55%ATGATGAAAAAATCGTTATGCTGCGCTCTGCTGCTGACAGCCTCTTTCTCCACATTTGCTGCCGCAAAAACAGAACAACAGATTGCCGATATCGTTAATCGCACCATCACCCCGTTGATGCAGGAGCAGGCTATTCCGGGTATGGCCGTTGCCGTTATCTACCAGGGAAAACCCTATTATTTCACATGGGGTAAAGCCGATATCGCCAATAACCACCCAGTCACGCAGCAAACGCTGTTTGAGCTAGGATCGGTTAGTAAGACGTTTAACGGCGTGTTGGGCGGCGAA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4" s="26">
        <f t="shared" si="26"/>
        <v>1146</v>
      </c>
      <c r="P294" s="26"/>
      <c r="Q294" s="26">
        <f t="shared" si="31"/>
        <v>1</v>
      </c>
      <c r="R294" s="26">
        <f t="shared" si="27"/>
        <v>1</v>
      </c>
      <c r="S294" s="26">
        <f t="shared" si="29"/>
        <v>2</v>
      </c>
      <c r="T294" s="26"/>
    </row>
    <row r="295" spans="1:20" x14ac:dyDescent="0.25">
      <c r="A295">
        <v>166</v>
      </c>
      <c r="B295" s="2" t="s">
        <v>7129</v>
      </c>
      <c r="C295" s="3" t="s">
        <v>279</v>
      </c>
      <c r="D295" s="4" t="s">
        <v>415</v>
      </c>
      <c r="E295" s="4" t="s">
        <v>415</v>
      </c>
      <c r="F295" s="4" t="s">
        <v>416</v>
      </c>
      <c r="G295" s="4" t="s">
        <v>417</v>
      </c>
      <c r="H295" s="4"/>
      <c r="I295" s="4" t="s">
        <v>10936</v>
      </c>
      <c r="J295" s="3"/>
      <c r="K295" s="3" t="s">
        <v>7130</v>
      </c>
      <c r="L295" s="5" t="s">
        <v>15</v>
      </c>
      <c r="M295" s="2" t="str">
        <f t="shared" si="28"/>
        <v>&gt;betaL-g0320_CMY-56%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ACTGATTCGATCATCAACGGCAGCGACAGCAAAGTGGCATTGGCAGCGCTTCCCGCCGTTGAGGTAAACCCGCCCGCCCCCGCAGTGAAAGCCTCATGGGTGCATAAAACGGGCTCCACTGGTGGATTTGGCAGCTACGTAGCCTTCGTTCCAGAAAAAAACCTTGGCATCGTGATGCTGGCAAACAAAAGCTATCCTAACCCTGTCCGTGTCGAGGCGGCCTGGCGCATTCTTGAAAAGCTGCAATAA</v>
      </c>
      <c r="O295" s="26">
        <f t="shared" si="26"/>
        <v>1146</v>
      </c>
      <c r="P295" s="26" t="s">
        <v>10540</v>
      </c>
      <c r="Q295" s="26">
        <f t="shared" si="31"/>
        <v>1</v>
      </c>
      <c r="R295" s="26">
        <f t="shared" si="27"/>
        <v>1</v>
      </c>
      <c r="S295" s="26">
        <f t="shared" si="29"/>
        <v>2</v>
      </c>
      <c r="T295" s="26"/>
    </row>
    <row r="296" spans="1:20" x14ac:dyDescent="0.25">
      <c r="A296">
        <v>167</v>
      </c>
      <c r="B296" s="2" t="s">
        <v>7131</v>
      </c>
      <c r="C296" s="3" t="s">
        <v>279</v>
      </c>
      <c r="D296" s="4" t="s">
        <v>418</v>
      </c>
      <c r="E296" s="4" t="s">
        <v>418</v>
      </c>
      <c r="F296" s="4" t="s">
        <v>419</v>
      </c>
      <c r="G296" s="4" t="s">
        <v>420</v>
      </c>
      <c r="H296" s="4"/>
      <c r="I296" s="4" t="s">
        <v>10936</v>
      </c>
      <c r="J296" s="3"/>
      <c r="K296" s="3" t="s">
        <v>7132</v>
      </c>
      <c r="L296" s="5" t="s">
        <v>15</v>
      </c>
      <c r="M296" s="2" t="str">
        <f t="shared" si="28"/>
        <v>&gt;betaL-g0321_CMY-57%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T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6" s="26">
        <f t="shared" si="26"/>
        <v>1146</v>
      </c>
      <c r="P296" s="26"/>
      <c r="Q296" s="26">
        <f t="shared" si="31"/>
        <v>1</v>
      </c>
      <c r="R296" s="26">
        <f t="shared" si="27"/>
        <v>1</v>
      </c>
      <c r="S296" s="26">
        <f t="shared" si="29"/>
        <v>2</v>
      </c>
      <c r="T296" s="26"/>
    </row>
    <row r="297" spans="1:20" x14ac:dyDescent="0.25">
      <c r="A297">
        <v>168</v>
      </c>
      <c r="B297" s="2" t="s">
        <v>7133</v>
      </c>
      <c r="C297" s="3" t="s">
        <v>279</v>
      </c>
      <c r="D297" s="4" t="s">
        <v>421</v>
      </c>
      <c r="E297" s="4" t="s">
        <v>421</v>
      </c>
      <c r="F297" s="4" t="s">
        <v>422</v>
      </c>
      <c r="G297" s="4" t="s">
        <v>423</v>
      </c>
      <c r="H297" s="4"/>
      <c r="I297" s="4" t="s">
        <v>10936</v>
      </c>
      <c r="J297" s="3"/>
      <c r="K297" s="3" t="s">
        <v>7134</v>
      </c>
      <c r="L297" s="5" t="s">
        <v>15</v>
      </c>
      <c r="M297" s="2" t="str">
        <f t="shared" si="28"/>
        <v>&gt;betaL-g0322_CMY-58%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T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7" s="26">
        <f t="shared" si="26"/>
        <v>1146</v>
      </c>
      <c r="P297" s="26"/>
      <c r="Q297" s="26">
        <f t="shared" si="31"/>
        <v>1</v>
      </c>
      <c r="R297" s="26">
        <f t="shared" si="27"/>
        <v>1</v>
      </c>
      <c r="S297" s="26">
        <f t="shared" si="29"/>
        <v>2</v>
      </c>
      <c r="T297" s="26"/>
    </row>
    <row r="298" spans="1:20" x14ac:dyDescent="0.25">
      <c r="A298">
        <v>169</v>
      </c>
      <c r="B298" s="2" t="s">
        <v>7135</v>
      </c>
      <c r="C298" s="3" t="s">
        <v>279</v>
      </c>
      <c r="D298" s="4" t="s">
        <v>424</v>
      </c>
      <c r="E298" s="4" t="s">
        <v>424</v>
      </c>
      <c r="F298" s="4" t="s">
        <v>425</v>
      </c>
      <c r="G298" s="4" t="s">
        <v>426</v>
      </c>
      <c r="H298" s="4"/>
      <c r="I298" s="4" t="s">
        <v>10936</v>
      </c>
      <c r="J298" s="3"/>
      <c r="K298" s="3" t="s">
        <v>7136</v>
      </c>
      <c r="L298" s="5" t="s">
        <v>15</v>
      </c>
      <c r="M298" s="2" t="str">
        <f t="shared" si="28"/>
        <v>&gt;betaL-g0323_CMY-59%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C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8" s="26">
        <f t="shared" si="26"/>
        <v>1146</v>
      </c>
      <c r="P298" s="26"/>
      <c r="Q298" s="26">
        <f t="shared" si="31"/>
        <v>1</v>
      </c>
      <c r="R298" s="26">
        <f t="shared" si="27"/>
        <v>1</v>
      </c>
      <c r="S298" s="26">
        <f t="shared" si="29"/>
        <v>2</v>
      </c>
      <c r="T298" s="26"/>
    </row>
    <row r="299" spans="1:20" x14ac:dyDescent="0.25">
      <c r="A299">
        <v>122</v>
      </c>
      <c r="B299" s="2" t="s">
        <v>7053</v>
      </c>
      <c r="C299" s="3" t="s">
        <v>279</v>
      </c>
      <c r="D299" s="4" t="s">
        <v>301</v>
      </c>
      <c r="E299" s="4" t="s">
        <v>301</v>
      </c>
      <c r="F299" s="4" t="s">
        <v>302</v>
      </c>
      <c r="G299" s="4" t="s">
        <v>303</v>
      </c>
      <c r="H299" s="4"/>
      <c r="I299" s="4" t="s">
        <v>10936</v>
      </c>
      <c r="J299" s="3"/>
      <c r="K299" s="3" t="s">
        <v>7054</v>
      </c>
      <c r="L299" s="5" t="s">
        <v>15</v>
      </c>
      <c r="M299" s="2" t="str">
        <f t="shared" si="28"/>
        <v>&gt;betaL-g0325_CMY-6%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T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299" s="26">
        <f t="shared" si="26"/>
        <v>1146</v>
      </c>
      <c r="P299" s="26"/>
      <c r="Q299" s="26">
        <f t="shared" si="31"/>
        <v>1</v>
      </c>
      <c r="R299" s="26">
        <f t="shared" si="27"/>
        <v>1</v>
      </c>
      <c r="S299" s="26">
        <f t="shared" si="29"/>
        <v>2</v>
      </c>
      <c r="T299" s="26"/>
    </row>
    <row r="300" spans="1:20" x14ac:dyDescent="0.25">
      <c r="A300">
        <v>170</v>
      </c>
      <c r="B300" s="2" t="s">
        <v>7137</v>
      </c>
      <c r="C300" s="3" t="s">
        <v>279</v>
      </c>
      <c r="D300" s="4" t="s">
        <v>427</v>
      </c>
      <c r="E300" s="4" t="s">
        <v>427</v>
      </c>
      <c r="F300" s="4" t="s">
        <v>428</v>
      </c>
      <c r="G300" s="4" t="s">
        <v>429</v>
      </c>
      <c r="H300" s="4"/>
      <c r="I300" s="4" t="s">
        <v>10936</v>
      </c>
      <c r="J300" s="3"/>
      <c r="K300" s="3" t="s">
        <v>7138</v>
      </c>
      <c r="L300" s="5" t="s">
        <v>15</v>
      </c>
      <c r="M300" s="2" t="str">
        <f t="shared" si="28"/>
        <v>&gt;betaL-g0326_CMY-60%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300" s="26">
        <f t="shared" si="26"/>
        <v>1146</v>
      </c>
      <c r="P300" s="26"/>
      <c r="Q300" s="26">
        <f t="shared" si="31"/>
        <v>1</v>
      </c>
      <c r="R300" s="26">
        <f t="shared" si="27"/>
        <v>1</v>
      </c>
      <c r="S300" s="26">
        <f t="shared" si="29"/>
        <v>2</v>
      </c>
      <c r="T300" s="26"/>
    </row>
    <row r="301" spans="1:20" x14ac:dyDescent="0.25">
      <c r="A301">
        <v>175</v>
      </c>
      <c r="B301" s="2" t="s">
        <v>7139</v>
      </c>
      <c r="C301" s="3" t="s">
        <v>279</v>
      </c>
      <c r="D301" s="4" t="s">
        <v>430</v>
      </c>
      <c r="E301" s="4" t="s">
        <v>430</v>
      </c>
      <c r="F301" s="4" t="s">
        <v>431</v>
      </c>
      <c r="G301" s="4" t="s">
        <v>432</v>
      </c>
      <c r="H301" s="4"/>
      <c r="I301" s="4" t="s">
        <v>10936</v>
      </c>
      <c r="J301" s="3"/>
      <c r="K301" s="3" t="s">
        <v>7140</v>
      </c>
      <c r="L301" s="5" t="s">
        <v>15</v>
      </c>
      <c r="M301" s="2" t="str">
        <f t="shared" si="28"/>
        <v>&gt;betaL-g0327_CMY-64%ATGATGAAAAAATCGTTATGCTGCGCTCTGCTGCTGACAGCCTCTTTATCCACGTTTGCCGCCGCCAAAACAGAACAACAGATTGCCGATATCGTTAATCGCACCATCACCCCGTTGATGCAGGAGCAGGCTATTCCGGGTATGGCTA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CGCCGAAGCCTATGGCGTGAAATCCAGTGTTATTGATATGGCCCGCTGGGTTCAGGTCAACATGGACGCCAGCCGCGTTCAAGAGAAAACGCTCCAGCAGGGCATTGCGCTTGCGCAGTCTCGCTACTGGCGTATTGGC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v>
      </c>
      <c r="O301" s="26">
        <f t="shared" si="26"/>
        <v>1146</v>
      </c>
      <c r="P301" s="26"/>
      <c r="Q301" s="26">
        <f t="shared" si="31"/>
        <v>1</v>
      </c>
      <c r="R301" s="26">
        <f t="shared" si="27"/>
        <v>1</v>
      </c>
      <c r="S301" s="26">
        <f t="shared" si="29"/>
        <v>2</v>
      </c>
      <c r="T301" s="26"/>
    </row>
    <row r="302" spans="1:20" x14ac:dyDescent="0.25">
      <c r="A302">
        <v>176</v>
      </c>
      <c r="B302" s="2" t="s">
        <v>7141</v>
      </c>
      <c r="C302" s="3" t="s">
        <v>279</v>
      </c>
      <c r="D302" s="4" t="s">
        <v>433</v>
      </c>
      <c r="E302" s="4" t="s">
        <v>433</v>
      </c>
      <c r="F302" s="4" t="s">
        <v>434</v>
      </c>
      <c r="G302" s="4" t="s">
        <v>435</v>
      </c>
      <c r="H302" s="4"/>
      <c r="I302" s="4" t="s">
        <v>10936</v>
      </c>
      <c r="J302" s="3"/>
      <c r="K302" s="3" t="s">
        <v>7142</v>
      </c>
      <c r="L302" s="5" t="s">
        <v>15</v>
      </c>
      <c r="M302" s="2" t="str">
        <f t="shared" si="28"/>
        <v>&gt;betaL-g0328_CMY-65%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v>
      </c>
      <c r="O302" s="26">
        <f t="shared" si="26"/>
        <v>1146</v>
      </c>
      <c r="P302" s="26"/>
      <c r="Q302" s="26">
        <f t="shared" si="31"/>
        <v>1</v>
      </c>
      <c r="R302" s="26">
        <f t="shared" si="27"/>
        <v>1</v>
      </c>
      <c r="S302" s="26">
        <f t="shared" si="29"/>
        <v>2</v>
      </c>
      <c r="T302" s="26"/>
    </row>
    <row r="303" spans="1:20" x14ac:dyDescent="0.25">
      <c r="A303">
        <v>177</v>
      </c>
      <c r="B303" s="2" t="s">
        <v>7143</v>
      </c>
      <c r="C303" s="3" t="s">
        <v>279</v>
      </c>
      <c r="D303" s="4" t="s">
        <v>436</v>
      </c>
      <c r="E303" s="4" t="s">
        <v>436</v>
      </c>
      <c r="F303" s="4" t="s">
        <v>437</v>
      </c>
      <c r="G303" s="4" t="s">
        <v>438</v>
      </c>
      <c r="H303" s="4"/>
      <c r="I303" s="4" t="s">
        <v>10936</v>
      </c>
      <c r="J303" s="3"/>
      <c r="K303" s="3" t="s">
        <v>7144</v>
      </c>
      <c r="L303" s="5" t="s">
        <v>15</v>
      </c>
      <c r="M303" s="2" t="str">
        <f t="shared" si="28"/>
        <v>&gt;betaL-g0329_CMY-66%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TGGTAAAACCTTCAGGTATGAGCTACGAAGAGGCAATGACCAGACGCGTCCTGCAACCATTAAAACTGGCGCATACCTGGATTACGGTTCCGCAAAGCGAACAAAAAAATTATGCCTGGGGCTATCGCGAAGGGAAGCCTGTACACGTTTCTCCGGGGCAACTTGACGCCGAAGCCTATGGCGTGAAATCCAGCGTTATCGATATGGCCCGCTGGGTTCAGGCCAACATGGACGCCAGCCT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v>
      </c>
      <c r="O303" s="26">
        <f t="shared" si="26"/>
        <v>1146</v>
      </c>
      <c r="P303" s="26"/>
      <c r="Q303" s="26">
        <f t="shared" si="31"/>
        <v>1</v>
      </c>
      <c r="R303" s="26">
        <f t="shared" si="27"/>
        <v>1</v>
      </c>
      <c r="S303" s="26">
        <f t="shared" si="29"/>
        <v>2</v>
      </c>
      <c r="T303" s="26"/>
    </row>
    <row r="304" spans="1:20" x14ac:dyDescent="0.25">
      <c r="A304">
        <v>178</v>
      </c>
      <c r="B304" s="2" t="s">
        <v>7145</v>
      </c>
      <c r="C304" s="3" t="s">
        <v>279</v>
      </c>
      <c r="D304" s="4" t="s">
        <v>439</v>
      </c>
      <c r="E304" s="4" t="s">
        <v>439</v>
      </c>
      <c r="F304" s="4" t="s">
        <v>440</v>
      </c>
      <c r="G304" s="4" t="s">
        <v>441</v>
      </c>
      <c r="H304" s="4"/>
      <c r="I304" s="4" t="s">
        <v>10936</v>
      </c>
      <c r="J304" s="3"/>
      <c r="K304" s="3" t="s">
        <v>7146</v>
      </c>
      <c r="L304" s="5" t="s">
        <v>15</v>
      </c>
      <c r="M304" s="2" t="str">
        <f t="shared" si="28"/>
        <v>&gt;betaL-g0330_CMY-67%ATGATGAAAAAATCGA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GCGACCCGGTCACGAAATACTGGCCAGAACTGACAGGCAAACAGTGGCGGGGTATCAGCCTGCTACACTTAGCCACCTATACAGCGGGTGGCCTGCCGCTGCAGATCCCCGATGAA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TGGCCTGGCGCATTCTTGAAAAACTGCAATAA</v>
      </c>
      <c r="O304" s="26">
        <f t="shared" si="26"/>
        <v>1146</v>
      </c>
      <c r="P304" s="26"/>
      <c r="Q304" s="26">
        <f t="shared" si="31"/>
        <v>1</v>
      </c>
      <c r="R304" s="26">
        <f t="shared" si="27"/>
        <v>1</v>
      </c>
      <c r="S304" s="26">
        <f t="shared" si="29"/>
        <v>2</v>
      </c>
      <c r="T304" s="26"/>
    </row>
    <row r="305" spans="1:20" x14ac:dyDescent="0.25">
      <c r="A305">
        <v>179</v>
      </c>
      <c r="B305" s="2" t="s">
        <v>7147</v>
      </c>
      <c r="C305" s="3" t="s">
        <v>279</v>
      </c>
      <c r="D305" s="4" t="s">
        <v>442</v>
      </c>
      <c r="E305" s="4" t="s">
        <v>442</v>
      </c>
      <c r="F305" s="4" t="s">
        <v>443</v>
      </c>
      <c r="G305" s="4" t="s">
        <v>444</v>
      </c>
      <c r="H305" s="4"/>
      <c r="I305" s="4" t="s">
        <v>10936</v>
      </c>
      <c r="J305" s="3"/>
      <c r="K305" s="3" t="s">
        <v>7148</v>
      </c>
      <c r="L305" s="5" t="s">
        <v>15</v>
      </c>
      <c r="M305" s="2" t="str">
        <f t="shared" si="28"/>
        <v>&gt;betaL-g0331_CMY-68%ATGATGAAAAAATCGATATGCTGCGCACTGCTGCTGACAGCCTCTTTCTCCACGTTTGCTGCCGCAAAAACAGAACAACAAATTGCCGATATCGTTAACCGCACCATCACACCACTGATGCAGGAGCAGGCTATTCCGGGCATT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AGTTACGGATAAAGCCGAATTACTGCGCTTTTATCAAAACTGGCAACCACAATGGACTCCGGGCGCTAAGCGTCTTTACGCTAACTCCAGCATTGGTCTGTTTGGTGCGT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v>
      </c>
      <c r="O305" s="26">
        <f t="shared" si="26"/>
        <v>1146</v>
      </c>
      <c r="P305" s="26"/>
      <c r="Q305" s="26">
        <f t="shared" si="31"/>
        <v>1</v>
      </c>
      <c r="R305" s="26">
        <f t="shared" si="27"/>
        <v>1</v>
      </c>
      <c r="S305" s="26">
        <f t="shared" si="29"/>
        <v>2</v>
      </c>
      <c r="T305" s="26"/>
    </row>
    <row r="306" spans="1:20" x14ac:dyDescent="0.25">
      <c r="A306">
        <v>123</v>
      </c>
      <c r="B306" s="2" t="s">
        <v>7055</v>
      </c>
      <c r="C306" s="3" t="s">
        <v>279</v>
      </c>
      <c r="D306" s="4" t="s">
        <v>304</v>
      </c>
      <c r="E306" s="4" t="s">
        <v>304</v>
      </c>
      <c r="F306" s="4" t="s">
        <v>305</v>
      </c>
      <c r="G306" s="4" t="s">
        <v>306</v>
      </c>
      <c r="H306" s="4"/>
      <c r="I306" s="4" t="s">
        <v>10936</v>
      </c>
      <c r="J306" s="3"/>
      <c r="K306" s="3" t="s">
        <v>7056</v>
      </c>
      <c r="L306" s="5" t="s">
        <v>15</v>
      </c>
      <c r="M306" s="2" t="str">
        <f t="shared" si="28"/>
        <v>&gt;betaL-g0332_CMY-7%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A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306" s="26">
        <f t="shared" si="26"/>
        <v>1146</v>
      </c>
      <c r="P306" s="26"/>
      <c r="Q306" s="26">
        <f t="shared" si="31"/>
        <v>1</v>
      </c>
      <c r="R306" s="26">
        <f t="shared" si="27"/>
        <v>1</v>
      </c>
      <c r="S306" s="26">
        <f t="shared" si="29"/>
        <v>2</v>
      </c>
      <c r="T306" s="26"/>
    </row>
    <row r="307" spans="1:20" x14ac:dyDescent="0.25">
      <c r="A307">
        <v>181</v>
      </c>
      <c r="B307" s="2" t="s">
        <v>7149</v>
      </c>
      <c r="C307" s="3" t="s">
        <v>279</v>
      </c>
      <c r="D307" s="4" t="s">
        <v>445</v>
      </c>
      <c r="E307" s="4" t="s">
        <v>445</v>
      </c>
      <c r="F307" s="4" t="s">
        <v>446</v>
      </c>
      <c r="G307" s="4" t="s">
        <v>447</v>
      </c>
      <c r="H307" s="4"/>
      <c r="I307" s="4" t="s">
        <v>10936</v>
      </c>
      <c r="J307" s="3"/>
      <c r="K307" s="3" t="s">
        <v>7150</v>
      </c>
      <c r="L307" s="5" t="s">
        <v>15</v>
      </c>
      <c r="M307" s="2" t="str">
        <f t="shared" si="28"/>
        <v>&gt;betaL-g0333_CMY-70%ATGATGAAAAAATCGATATGCTGCGCGCTGCTGCTGACAGCTTCTTTCTCCACGTTTGCCGCCGCAAAAACAGAACAACAAATTGCCGATATCGTTAACCGCACCATCACACCGCTGATGCAGGAGCAGGCAATTCCGGGTATGGCCGTTGCGATTATCTATCAGGGGAAACCTTATTACTTTACCTGGGGTAAAGCCGATATCGCCAATAACCGTCCAGTCACGCAACAAACGCTGTTTGAACTCGGATCGGTCAGTAAAACGTTCAACGGTGTGCTGGGCGGCGATGCTATAGCCCGCGGCGAAATTAAGCTCAGCGATCCGGTCACGCAGTACTGGCCTGAACTGACTGGTAAGCAGTGGCAGGGTATCAGCCTGCTGCACTTAGCCACCTACACGGCAGGCGGCCTGCCGCTTCAGGTTCCGGACGACGTTACGGATAAAGCCGCGTTACTACGCTTTTATCAAAACTGGCAGCCGCAATGGGCCCCAGGCGCTAAACGTCTTTATGCTAACTCCAGCATTGGTCTGTTTGGCGCCCTGGCAGTGAAACCCTCAGGCATGAGCTACGAAGAGGCGATGTCCAAACGCGTCCTGCACCCCTTAAAACTGGCGCATACCTGGATTACGGTTCCGCAGAGCGAACAAAAAGATTATGCCTGGGGTTATCGCGAAGGAAAGCCAGTGCATGTATCCCCTGGCCAACTTGATGCCGAAGCATACGGGGTGAAATCGAGCGTTATCGATATGACCCGTTGGGTTCAGGCCAACATGGACGCCAGCCAGGTTCAGGAGAAAACGCTCCAGCAGGGCATCGAGCTTGCGCAGTCACGTTACTGGCGTATTGGCGATATGTACCAGGGCCTGGGCTGGGAGATGCTGAACTGGCCGGTGAAGGCCGACTCGATAATTAGCGGTAGCGACAGCAAAGTGGCACTGGCAGCGCTTCCTGCCGTTGAGGTAAACCCGCCCGCGCCTGCCGTGAAAGCCTCATGGGTGCATAAAACGGGCTCCACTGGCGGATTCGGCAGCTACGTTGCTTTCGTTCCAGAAAAAAACCTTGGCATCGTGATGCTGGCAAACAAGAGCTACCCAAACCCTGTTCGCGTCGAGGCCGCCTGGCGCATTCTTGAAAAACTGCAGTAA</v>
      </c>
      <c r="O307" s="26">
        <f t="shared" si="26"/>
        <v>1146</v>
      </c>
      <c r="P307" s="26"/>
      <c r="Q307" s="26">
        <f t="shared" si="31"/>
        <v>1</v>
      </c>
      <c r="R307" s="26">
        <f t="shared" si="27"/>
        <v>1</v>
      </c>
      <c r="S307" s="26">
        <f t="shared" si="29"/>
        <v>2</v>
      </c>
      <c r="T307" s="26"/>
    </row>
    <row r="308" spans="1:20" x14ac:dyDescent="0.25">
      <c r="A308">
        <v>182</v>
      </c>
      <c r="B308" s="2" t="s">
        <v>7151</v>
      </c>
      <c r="C308" s="3" t="s">
        <v>279</v>
      </c>
      <c r="D308" s="4" t="s">
        <v>448</v>
      </c>
      <c r="E308" s="4" t="s">
        <v>448</v>
      </c>
      <c r="F308" s="4" t="s">
        <v>449</v>
      </c>
      <c r="G308" s="4" t="s">
        <v>450</v>
      </c>
      <c r="H308" s="4"/>
      <c r="I308" s="4" t="s">
        <v>10936</v>
      </c>
      <c r="J308" s="3"/>
      <c r="K308" s="3" t="s">
        <v>7152</v>
      </c>
      <c r="L308" s="5" t="s">
        <v>15</v>
      </c>
      <c r="M308" s="2" t="str">
        <f t="shared" si="28"/>
        <v>&gt;betaL-g0334_CMY-71%ATGATGAAAAAATCGTTATGCTGCGCTCTGCTGCTGACAGCCCCTTTCTCCACGTTTGCCGCAGCCAAAACAGAACAACAGATTGCCGATACCGTTAATCGCACCATCACCCCGTTGATGCAGGAGCAGGCTATTCCGGGTATGGCC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CGCCGAAGCCTATGGCGTGAAATCCAGCGTTATTGATATGGCCCGCTGGGTTCAGGTCAACATGGACGCCAGCCGCGTTCAGGAGAAAACGCTCCAGCAGGGCATTGCGCTTGCGCAGTCTCGCTACTGGCGTATTGGCGATATGTACCAGGGATTAGGGTGGGAGATGCTGAACTGGCCGCTGAAAGCTGATTCGATCATCAACGGTAGCGACAGCAAAGTGGCATTGGCAGCGCTTCCCGCCGTTGAGGTAAACCCGCCCGCCCCCGCAGTGAAAGCCTCATGGGTGCATAAAACGGGATCCACTGGAGGATTTGGCAGCTACGTAGCCTTCGTTCCAGAAAAAAAACTTGGCATCGTGATGCTGGCAAACAAAAGCTATCCTAACCCTGTCCGTGTCGAGGCGGCCTGGCGCATTCTTGAAAAGCTGCAATAA</v>
      </c>
      <c r="O308" s="26">
        <f t="shared" si="26"/>
        <v>1146</v>
      </c>
      <c r="P308" s="26"/>
      <c r="Q308" s="26">
        <f t="shared" si="31"/>
        <v>1</v>
      </c>
      <c r="R308" s="26">
        <f t="shared" si="27"/>
        <v>1</v>
      </c>
      <c r="S308" s="26">
        <f t="shared" si="29"/>
        <v>2</v>
      </c>
      <c r="T308" s="26"/>
    </row>
    <row r="309" spans="1:20" x14ac:dyDescent="0.25">
      <c r="A309" s="26">
        <v>183</v>
      </c>
      <c r="B309" s="2" t="s">
        <v>7153</v>
      </c>
      <c r="C309" s="3" t="s">
        <v>279</v>
      </c>
      <c r="D309" s="4" t="s">
        <v>451</v>
      </c>
      <c r="E309" s="4" t="s">
        <v>451</v>
      </c>
      <c r="F309" s="4" t="s">
        <v>452</v>
      </c>
      <c r="G309" s="4" t="s">
        <v>453</v>
      </c>
      <c r="H309" s="4"/>
      <c r="I309" s="4" t="s">
        <v>10936</v>
      </c>
      <c r="J309" s="3"/>
      <c r="K309" s="3" t="s">
        <v>7154</v>
      </c>
      <c r="L309" s="5" t="s">
        <v>15</v>
      </c>
      <c r="M309" s="2" t="str">
        <f t="shared" si="28"/>
        <v>&gt;betaL-g0335_CMY-72%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v>
      </c>
      <c r="O309" s="26">
        <f t="shared" si="26"/>
        <v>1146</v>
      </c>
      <c r="P309" s="26"/>
      <c r="Q309" s="26">
        <f t="shared" si="31"/>
        <v>1</v>
      </c>
      <c r="R309" s="26">
        <f t="shared" si="27"/>
        <v>1</v>
      </c>
      <c r="S309" s="26">
        <f t="shared" si="29"/>
        <v>2</v>
      </c>
      <c r="T309" s="26"/>
    </row>
    <row r="310" spans="1:20" x14ac:dyDescent="0.25">
      <c r="A310">
        <v>185</v>
      </c>
      <c r="B310" s="2" t="s">
        <v>7157</v>
      </c>
      <c r="C310" s="3" t="s">
        <v>279</v>
      </c>
      <c r="D310" s="4" t="s">
        <v>457</v>
      </c>
      <c r="E310" s="4" t="s">
        <v>457</v>
      </c>
      <c r="F310" s="4" t="s">
        <v>458</v>
      </c>
      <c r="G310" s="4" t="s">
        <v>459</v>
      </c>
      <c r="H310" s="4"/>
      <c r="I310" s="4" t="s">
        <v>10936</v>
      </c>
      <c r="J310" s="3"/>
      <c r="K310" s="3" t="s">
        <v>7158</v>
      </c>
      <c r="L310" s="5" t="s">
        <v>15</v>
      </c>
      <c r="M310" s="2" t="str">
        <f t="shared" si="28"/>
        <v>&gt;betaL-g0337_CMY-74%ATGATGAAAAAATCGATATGCTGCGCGCTGCTGCTGACAGCTTCTTTCTCCACGTTTGCCGCCGCCAAAACAGAACAACAAATTGCCGATATCGTTAACCGCACCATCACACCGCTGATGCAGGAGCAGGCAATTCCGGGC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ACCCTCAGGCATGAGCTACGAAGAGGCGATGACCAAACGCGTCCTGCACCCCTTAAAACTGGCGCATACCTGGATTACGGTTCCGCAGAGCGAACAAAAAGATTATGCCTGGGGTTATCGCGAAGGAAAGCCAGTGCATGTATCCCCTGGCCAACTTGATGCCGAAGCCTACGGGGTGAAATCGAGCGTTATCGATATGACCCGTTGGGTTCAGGCCAACATGGACGCCAGCCAGGTTCAGGAGAAAACGCTCCAGCAGGGCATCGAGCTTGCGCAGTCACGTTACTGGCGTGTTGGCGATATGTACCAGGGCCTGGGCTGGGAGATGCTGAACTGGCCGGTGAAAGCCGACTCGATAATTAGCGGTAGCGACAGCAAAGTGGCACTGGCAGCGCTTCCTGCCGTTGAGGTAAACCCGCCCGCGCCTGCCGTGAAAGCCTCATGGGTGCATAAAACGGGCTCCACTGGCGGATTCGGCAGCTACGTTGCTTTCGTTCCAGAAAAAAACCTTGGCATCGTGATGCTGGCAAATAAGAGCTACCCAAACCCTGTTCGCGTCGAGGCCGCCTGGCGCATTCTTGAAAAACTGCAGTAA</v>
      </c>
      <c r="O310" s="26">
        <f t="shared" si="26"/>
        <v>1146</v>
      </c>
      <c r="P310" s="26"/>
      <c r="Q310" s="26">
        <f t="shared" si="31"/>
        <v>1</v>
      </c>
      <c r="R310" s="26">
        <f t="shared" si="27"/>
        <v>1</v>
      </c>
      <c r="S310" s="26">
        <f t="shared" si="29"/>
        <v>2</v>
      </c>
      <c r="T310" s="26"/>
    </row>
    <row r="311" spans="1:20" x14ac:dyDescent="0.25">
      <c r="A311" s="26">
        <v>186</v>
      </c>
      <c r="B311" s="2" t="s">
        <v>7159</v>
      </c>
      <c r="C311" s="3" t="s">
        <v>279</v>
      </c>
      <c r="D311" s="4" t="s">
        <v>460</v>
      </c>
      <c r="E311" s="4" t="s">
        <v>460</v>
      </c>
      <c r="F311" s="4" t="s">
        <v>461</v>
      </c>
      <c r="G311" s="4" t="s">
        <v>462</v>
      </c>
      <c r="H311" s="4"/>
      <c r="I311" s="4" t="s">
        <v>10936</v>
      </c>
      <c r="J311" s="3"/>
      <c r="K311" s="3" t="s">
        <v>7160</v>
      </c>
      <c r="L311" s="5" t="s">
        <v>15</v>
      </c>
      <c r="M311" s="2" t="str">
        <f t="shared" si="28"/>
        <v>&gt;betaL-g0338_CMY-75%ATGATGAAAAAATCGATATGCTGCGCGCTGCTGCTGACAGCCTCTTTCTCCAC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AATTACTGCGCTTTTATCAAAACTGGCAACCACAATGGACTCCGGGCGCTAAGCGTCTTTAT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v>
      </c>
      <c r="O311" s="26">
        <f t="shared" si="26"/>
        <v>1146</v>
      </c>
      <c r="P311" s="26"/>
      <c r="Q311" s="26">
        <f t="shared" si="31"/>
        <v>1</v>
      </c>
      <c r="R311" s="26">
        <f t="shared" si="27"/>
        <v>1</v>
      </c>
      <c r="S311" s="26">
        <f t="shared" si="29"/>
        <v>2</v>
      </c>
      <c r="T311" s="26"/>
    </row>
    <row r="312" spans="1:20" x14ac:dyDescent="0.25">
      <c r="A312">
        <v>187</v>
      </c>
      <c r="B312" s="2" t="s">
        <v>7161</v>
      </c>
      <c r="C312" s="3" t="s">
        <v>279</v>
      </c>
      <c r="D312" s="4" t="s">
        <v>463</v>
      </c>
      <c r="E312" s="4" t="s">
        <v>463</v>
      </c>
      <c r="F312" s="4" t="s">
        <v>464</v>
      </c>
      <c r="G312" s="4" t="s">
        <v>465</v>
      </c>
      <c r="H312" s="4"/>
      <c r="I312" s="4" t="s">
        <v>10936</v>
      </c>
      <c r="J312" s="3"/>
      <c r="K312" s="3" t="s">
        <v>7162</v>
      </c>
      <c r="L312" s="5" t="s">
        <v>15</v>
      </c>
      <c r="M312" s="2" t="str">
        <f t="shared" si="28"/>
        <v>&gt;betaL-g0339_CMY-76%ATGATGAAAAAATCGATATGCTGCGCGCTGCTGCTGACAGCCTCTTTCTCCACGTTTGCTGCCG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v>
      </c>
      <c r="O312" s="26">
        <f t="shared" si="26"/>
        <v>1146</v>
      </c>
      <c r="P312" s="26"/>
      <c r="Q312" s="26">
        <f t="shared" si="31"/>
        <v>1</v>
      </c>
      <c r="R312" s="26">
        <f t="shared" si="27"/>
        <v>1</v>
      </c>
      <c r="S312" s="26">
        <f t="shared" si="29"/>
        <v>2</v>
      </c>
      <c r="T312" s="26"/>
    </row>
    <row r="313" spans="1:20" x14ac:dyDescent="0.25">
      <c r="A313">
        <v>188</v>
      </c>
      <c r="B313" s="2" t="s">
        <v>7163</v>
      </c>
      <c r="C313" s="3" t="s">
        <v>279</v>
      </c>
      <c r="D313" s="4" t="s">
        <v>466</v>
      </c>
      <c r="E313" s="4" t="s">
        <v>466</v>
      </c>
      <c r="F313" s="4" t="s">
        <v>467</v>
      </c>
      <c r="G313" s="4" t="s">
        <v>468</v>
      </c>
      <c r="H313" s="4"/>
      <c r="I313" s="4" t="s">
        <v>10936</v>
      </c>
      <c r="J313" s="3"/>
      <c r="K313" s="3" t="s">
        <v>7164</v>
      </c>
      <c r="L313" s="5" t="s">
        <v>15</v>
      </c>
      <c r="M313" s="2" t="str">
        <f t="shared" si="28"/>
        <v>&gt;betaL-g0340_CMY-77%ATGATGAAAAAATCGTTATGCTGCGCTCTGCTGCTGACAGCCCCTTTA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CAGAACGAACAAAAAGATTATGCCTGGGGCTATCGCGAAGGGAAGGCTGTACACGTTTCTCCGGGACAACTTGATGCCGAAGCCTATGGCGTGAAATCCAGTGTTATTGATATGGCCCGCTGGGTTCAGGTCAACATGGACGCCAGCCGCGTTCAGGAGAAAACGCTCCAGCAGGGCATTGCGCTTGCGCAGTCTCGCTACTGGCGTATTGGTGATATGTACCAGGGATTAGGCTGGGAGATGCTGAACTGGCCGCTGAAAGCTGATTCAATCATCAACGGTAGCGACAGCAAAGTGGCATTGGCAGCGCTTCCCGCCGTTGAGGTAAACCCGCCTGCCCCCGCAGTGAAAGCCTCATGGGTGCATAAAACGGGATCCACTGGAGGATTTGGCAGCTACGTAGCCTTCGTTCCAGAAAAAAACCTTGGCATCGTGATGCTGGCAAACAAAAGCTATCCTAACCCTGTCCGTGTCGAGGCGGCCTGGCGCATTCTTGAAAAGCTGCAATAA</v>
      </c>
      <c r="O313" s="26">
        <f t="shared" si="26"/>
        <v>1146</v>
      </c>
      <c r="P313" s="26"/>
      <c r="Q313" s="26">
        <f t="shared" si="31"/>
        <v>1</v>
      </c>
      <c r="R313" s="26">
        <f t="shared" si="27"/>
        <v>1</v>
      </c>
      <c r="S313" s="26">
        <f t="shared" si="29"/>
        <v>2</v>
      </c>
      <c r="T313" s="26"/>
    </row>
    <row r="314" spans="1:20" x14ac:dyDescent="0.25">
      <c r="A314">
        <v>189</v>
      </c>
      <c r="B314" s="2" t="s">
        <v>7165</v>
      </c>
      <c r="C314" s="3" t="s">
        <v>279</v>
      </c>
      <c r="D314" s="4" t="s">
        <v>469</v>
      </c>
      <c r="E314" s="4" t="s">
        <v>469</v>
      </c>
      <c r="F314" s="4" t="s">
        <v>470</v>
      </c>
      <c r="G314" s="4" t="s">
        <v>471</v>
      </c>
      <c r="H314" s="4"/>
      <c r="I314" s="4" t="s">
        <v>10936</v>
      </c>
      <c r="J314" s="3"/>
      <c r="K314" s="3" t="s">
        <v>7166</v>
      </c>
      <c r="L314" s="5" t="s">
        <v>15</v>
      </c>
      <c r="M314" s="2" t="str">
        <f t="shared" si="28"/>
        <v>&gt;betaL-g0341_CMY-78%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G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TTTCGTTCCAGAAAAAAACCTTGGCATCGTAATGTTGGCAAACAAAAGCTACCCCAACCCGGCTCGCGTCGAGGCGGCCTGGCGCATTCTTGAAAAACTGCAATAA</v>
      </c>
      <c r="O314" s="26">
        <f t="shared" si="26"/>
        <v>1146</v>
      </c>
      <c r="P314" s="26"/>
      <c r="Q314" s="26">
        <f t="shared" si="31"/>
        <v>1</v>
      </c>
      <c r="R314" s="26">
        <f t="shared" si="27"/>
        <v>1</v>
      </c>
      <c r="S314" s="26">
        <f t="shared" si="29"/>
        <v>2</v>
      </c>
      <c r="T314" s="26"/>
    </row>
    <row r="315" spans="1:20" x14ac:dyDescent="0.25">
      <c r="A315">
        <v>190</v>
      </c>
      <c r="B315" s="2" t="s">
        <v>7167</v>
      </c>
      <c r="C315" s="3" t="s">
        <v>279</v>
      </c>
      <c r="D315" s="4" t="s">
        <v>472</v>
      </c>
      <c r="E315" s="4" t="s">
        <v>472</v>
      </c>
      <c r="F315" s="4" t="s">
        <v>473</v>
      </c>
      <c r="G315" s="4" t="s">
        <v>474</v>
      </c>
      <c r="H315" s="4"/>
      <c r="I315" s="4" t="s">
        <v>10936</v>
      </c>
      <c r="J315" s="3"/>
      <c r="K315" s="3" t="s">
        <v>7168</v>
      </c>
      <c r="L315" s="5" t="s">
        <v>15</v>
      </c>
      <c r="M315" s="2" t="str">
        <f t="shared" si="28"/>
        <v>&gt;betaL-g0342_CMY-79%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TTCAGGAT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TGTCCGCGTCGAGGCGGCCTGGCGCATTCTTGAAAAACTGCAATAA</v>
      </c>
      <c r="O315" s="26">
        <f t="shared" si="26"/>
        <v>1146</v>
      </c>
      <c r="P315" s="26"/>
      <c r="Q315" s="26">
        <f t="shared" si="31"/>
        <v>1</v>
      </c>
      <c r="R315" s="26">
        <f t="shared" si="27"/>
        <v>1</v>
      </c>
      <c r="S315" s="26">
        <f t="shared" si="29"/>
        <v>2</v>
      </c>
      <c r="T315" s="26"/>
    </row>
    <row r="316" spans="1:20" x14ac:dyDescent="0.25">
      <c r="A316">
        <v>113</v>
      </c>
      <c r="B316" s="2" t="s">
        <v>7041</v>
      </c>
      <c r="C316" s="3" t="s">
        <v>279</v>
      </c>
      <c r="D316" s="4" t="s">
        <v>283</v>
      </c>
      <c r="E316" s="4" t="s">
        <v>283</v>
      </c>
      <c r="F316" s="4" t="s">
        <v>284</v>
      </c>
      <c r="G316" s="4" t="s">
        <v>285</v>
      </c>
      <c r="H316" s="4"/>
      <c r="I316" s="4" t="s">
        <v>10936</v>
      </c>
      <c r="J316" s="3"/>
      <c r="K316" s="3" t="s">
        <v>7042</v>
      </c>
      <c r="L316" s="5" t="s">
        <v>15</v>
      </c>
      <c r="M316" s="2" t="str">
        <f t="shared" si="28"/>
        <v>&gt;betaL-g0343_CMY-8%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v>
      </c>
      <c r="O316" s="26">
        <f t="shared" si="26"/>
        <v>1149</v>
      </c>
      <c r="P316" s="26"/>
      <c r="Q316" s="26">
        <f t="shared" si="31"/>
        <v>1</v>
      </c>
      <c r="R316" s="26">
        <f t="shared" si="27"/>
        <v>1</v>
      </c>
      <c r="S316" s="26">
        <f t="shared" si="29"/>
        <v>2</v>
      </c>
      <c r="T316" s="26"/>
    </row>
    <row r="317" spans="1:20" x14ac:dyDescent="0.25">
      <c r="A317">
        <v>191</v>
      </c>
      <c r="B317" s="2" t="s">
        <v>7169</v>
      </c>
      <c r="C317" s="3" t="s">
        <v>279</v>
      </c>
      <c r="D317" s="4" t="s">
        <v>475</v>
      </c>
      <c r="E317" s="4" t="s">
        <v>475</v>
      </c>
      <c r="F317" s="4" t="s">
        <v>476</v>
      </c>
      <c r="G317" s="4" t="s">
        <v>477</v>
      </c>
      <c r="H317" s="4"/>
      <c r="I317" s="4" t="s">
        <v>10936</v>
      </c>
      <c r="J317" s="3"/>
      <c r="K317" s="3" t="s">
        <v>7170</v>
      </c>
      <c r="L317" s="5" t="s">
        <v>15</v>
      </c>
      <c r="M317" s="2" t="str">
        <f t="shared" si="28"/>
        <v>&gt;betaL-g0344_CMY-80%ATGATGAAAAAATCGTTATGCTGCGCTCTGCTGCTGACAGCCTCATTCTCCACGTTTGCCGCCGCCAAAACAGAACCACAGATTGCCGATATCGTTAATCGCACCATCACCCCGTTGATGCAGGAGCAGGCTATTCCGGGTATGGCCGTTGCCGTTATCTACCAGGGAAAAT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AAGTTCCGCAAAGCGAACAAAAAGATTATGCCTGGGGCTATCGCGAAGGGAAGCCTGTACACGTTTCTCCGGGACAACTTGACGCCGAAGCCTATGGCGTGAAATCCAGCGTTATTGATATGGCCCGCTGGGTTCAGGTCAACATGGACGCCAGCCGCGTTCAGGAGAAAACGCTCCAGCAGGGCATTGCGCTTGCGCAGTCTCGCTACTGGCGTATTGGCGATATGTACCAGGGATTAGGCTGGGAGATGCTGAACTGGCCGCTGAAAGCTGATTCGATCATCAACGGTAGCGACAGCAAAGTGGCATTGGCAGCGCTTCCCGCCGTTGAGGTAAACCCGCCCGCCCCCGCAGTGAAAGCCTCATGGGTGCATAAAACGGGATCCACTGGAGGATTTGGCAGCTACGTAGCCTTCGTTCCAGAAAAAAACCTTGGCATCGTGATGCTGGCAAACAAAAGCTATCCTAACCCTGTCCGTGTCGAGGCGGCCTGGCGTATTCTTGAAAAGCTGCAATAA</v>
      </c>
      <c r="O317" s="26">
        <f t="shared" si="26"/>
        <v>1146</v>
      </c>
      <c r="P317" s="26"/>
      <c r="Q317" s="26">
        <f t="shared" si="31"/>
        <v>1</v>
      </c>
      <c r="R317" s="26">
        <f t="shared" si="27"/>
        <v>1</v>
      </c>
      <c r="S317" s="26">
        <f t="shared" si="29"/>
        <v>2</v>
      </c>
      <c r="T317" s="26"/>
    </row>
    <row r="318" spans="1:20" x14ac:dyDescent="0.25">
      <c r="A318">
        <v>192</v>
      </c>
      <c r="B318" s="2" t="s">
        <v>7171</v>
      </c>
      <c r="C318" s="3" t="s">
        <v>279</v>
      </c>
      <c r="D318" s="4" t="s">
        <v>478</v>
      </c>
      <c r="E318" s="4" t="s">
        <v>478</v>
      </c>
      <c r="F318" s="4" t="s">
        <v>479</v>
      </c>
      <c r="G318" s="4" t="s">
        <v>480</v>
      </c>
      <c r="H318" s="4"/>
      <c r="I318" s="4" t="s">
        <v>10936</v>
      </c>
      <c r="J318" s="3"/>
      <c r="K318" s="3" t="s">
        <v>7172</v>
      </c>
      <c r="L318" s="5" t="s">
        <v>15</v>
      </c>
      <c r="M318" s="2" t="str">
        <f t="shared" si="28"/>
        <v>&gt;betaL-g0345_CMY-81%ATGATGAAAAAATCGATATGCTGCGCGCTGCTGCTGACAGCCTCTTTCTCCACGTTTGCTGCCGCAAAAACAGAACAACAAATTGCCGATATCGTTAACCGCACCATCACACCACTGATGCAGGAGCAGGCTATTCCGGGTATGGCCGTGGCGATTATCTACGAGGGGAAACCTTATTACTTTACCTGGGGTAAAGCCGATATCGTCAATAACCACCCAGTCACGCAGCAAACGCTGTTTGAGCTAGGGTCGGTCAGTAAGACGTTTAACGGCGTGTTGGGCGGCGACGCTATCGCCCGCGGCGAAATTAAGCTCAGCGATCCGGTCACGAAATACTGGCCAGAACTGACAGGCAAACAGTGGCGGGGTATCAGCCTGCTGCACTTAGCCACCTATACAGCGGGTGGCCTGCCGCTGCAGATCCCCGATT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</v>
      </c>
      <c r="O318" s="26">
        <f t="shared" si="26"/>
        <v>1146</v>
      </c>
      <c r="P318" s="26"/>
      <c r="Q318" s="26">
        <f t="shared" si="31"/>
        <v>1</v>
      </c>
      <c r="R318" s="26">
        <f t="shared" si="27"/>
        <v>1</v>
      </c>
      <c r="S318" s="26">
        <f t="shared" si="29"/>
        <v>2</v>
      </c>
      <c r="T318" s="26"/>
    </row>
    <row r="319" spans="1:20" x14ac:dyDescent="0.25">
      <c r="A319">
        <v>194</v>
      </c>
      <c r="B319" s="2" t="s">
        <v>7173</v>
      </c>
      <c r="C319" s="3" t="s">
        <v>279</v>
      </c>
      <c r="D319" s="4" t="s">
        <v>481</v>
      </c>
      <c r="E319" s="4" t="s">
        <v>481</v>
      </c>
      <c r="F319" s="4" t="s">
        <v>482</v>
      </c>
      <c r="G319" s="4" t="s">
        <v>483</v>
      </c>
      <c r="H319" s="4"/>
      <c r="I319" s="4" t="s">
        <v>10936</v>
      </c>
      <c r="J319" s="3"/>
      <c r="K319" s="3" t="s">
        <v>7174</v>
      </c>
      <c r="L319" s="5" t="s">
        <v>15</v>
      </c>
      <c r="M319" s="2" t="str">
        <f t="shared" si="28"/>
        <v>&gt;betaL-g0346_CMY-83%ATGATGAAAAAATCGATATGCTGCGCGCTGCTGCTGACAGCTTCGTTCTCCACGTTTGCCGCCGCAAAAACAGAACAACAAATTGCCGATATCGTTAACCGCACCATCACACCGCTGATGCAGGAGCAGGCTATTCCGGGT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CCCCTCAGGCATGAGCTACGAAGAGGCGATGACCAAACGCGTCCTGCGCCCCTTAAAACTGGCGCATACCTGGATTACGGTTCCGCAGAGCGAACAAAAAGATTATGCCTGGGGTTATCGCGAAGGAAAGCCAGTGCATGTATCCCCTGGGCAACTTGATGCCGAAGCCTACGGGGTGAAATCGAGCGTTATCGATATGACCCGTTGGGTTCAGGCCAACATGGACGCCAGCCAGGTTCAGGAGAAAACGCTCCAGCAGGGCATCGAGCTTGCGCAGTCACGTTACTGGCGTATTGGCGATATGTACCAGGGCCTGGGCTGGGAGATGCTGAACTGGCCGGTGAAGGCCGACTCGATAATTAGCGGTAGCGACAGCAAAGTGGCCCTGGCAGCGCTTCCTGCCGTTGAGGTAAACCCGCCCGCGCCTGCCGTGAAAGCCTCATGGGTGCATAAAACGGGCTCCACTGGCGGATTCGGCAGCTACGTTGCTTTCGTTCCAGAAAAAAACCTTGGCATCGTGATGCTGGCAAACAAGAGCTACCCAAACCCTGTTCGCGTCGAAGCCGCCTGGCGCATTCTTGAAAAACTGCAGTAA</v>
      </c>
      <c r="O319" s="26">
        <f t="shared" si="26"/>
        <v>1146</v>
      </c>
      <c r="P319" s="26"/>
      <c r="Q319" s="26">
        <f t="shared" si="31"/>
        <v>1</v>
      </c>
      <c r="R319" s="26">
        <f t="shared" si="27"/>
        <v>1</v>
      </c>
      <c r="S319" s="26">
        <f t="shared" si="29"/>
        <v>2</v>
      </c>
      <c r="T319" s="26"/>
    </row>
    <row r="320" spans="1:20" x14ac:dyDescent="0.25">
      <c r="A320">
        <v>195</v>
      </c>
      <c r="B320" s="2" t="s">
        <v>7175</v>
      </c>
      <c r="C320" s="3" t="s">
        <v>279</v>
      </c>
      <c r="D320" s="4" t="s">
        <v>484</v>
      </c>
      <c r="E320" s="4" t="s">
        <v>484</v>
      </c>
      <c r="F320" s="4" t="s">
        <v>485</v>
      </c>
      <c r="G320" s="4" t="s">
        <v>486</v>
      </c>
      <c r="H320" s="4"/>
      <c r="I320" s="4" t="s">
        <v>10936</v>
      </c>
      <c r="J320" s="3"/>
      <c r="K320" s="3" t="s">
        <v>7176</v>
      </c>
      <c r="L320" s="5" t="s">
        <v>15</v>
      </c>
      <c r="M320" s="2" t="str">
        <f t="shared" si="28"/>
        <v>&gt;betaL-g0347_CMY-84%ATGATGAAAAAATCGA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C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TCCCAACCCGGCTCGCGTCGAGGCGGCCTGGCGCATTCTTGAAAAACTGCAATAA</v>
      </c>
      <c r="O320" s="26">
        <f t="shared" si="26"/>
        <v>1146</v>
      </c>
      <c r="P320" s="26"/>
      <c r="Q320" s="26">
        <f t="shared" si="31"/>
        <v>1</v>
      </c>
      <c r="R320" s="26">
        <f t="shared" si="27"/>
        <v>1</v>
      </c>
      <c r="S320" s="26">
        <f t="shared" si="29"/>
        <v>2</v>
      </c>
      <c r="T320" s="26"/>
    </row>
    <row r="321" spans="1:20" x14ac:dyDescent="0.25">
      <c r="A321">
        <v>197</v>
      </c>
      <c r="B321" s="2" t="s">
        <v>7177</v>
      </c>
      <c r="C321" s="3" t="s">
        <v>279</v>
      </c>
      <c r="D321" s="4" t="s">
        <v>487</v>
      </c>
      <c r="E321" s="4" t="s">
        <v>487</v>
      </c>
      <c r="F321" s="4" t="s">
        <v>488</v>
      </c>
      <c r="G321" s="4" t="s">
        <v>489</v>
      </c>
      <c r="H321" s="4"/>
      <c r="I321" s="4" t="s">
        <v>10936</v>
      </c>
      <c r="J321" s="3"/>
      <c r="K321" s="3" t="s">
        <v>7178</v>
      </c>
      <c r="L321" s="5" t="s">
        <v>15</v>
      </c>
      <c r="M321" s="2" t="str">
        <f t="shared" si="28"/>
        <v>&gt;betaL-g0348_CMY-87%ATGATGAAAAAATCGT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ACGACCCGGTCACGAAATACTGGCCAGAACTGACAGGCAAACAGTGGCGGGGTATCAGCCTGCTA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GCTGCAA</v>
      </c>
      <c r="O321" s="26">
        <f t="shared" ref="O321:O384" si="32">LEN(G321)</f>
        <v>1143</v>
      </c>
      <c r="P321" s="26" t="s">
        <v>10986</v>
      </c>
      <c r="Q321" s="26">
        <f t="shared" si="30"/>
        <v>1</v>
      </c>
      <c r="R321" s="26" t="str">
        <f t="shared" ref="R321:R384" si="33">IF(OR(RIGHT(G321,3)="TAG",RIGHT(G321,3)="TAA",RIGHT(G321,3)="TGA"),1,"bad")</f>
        <v>bad</v>
      </c>
      <c r="S321" s="26">
        <f t="shared" si="29"/>
        <v>2</v>
      </c>
      <c r="T321" s="26"/>
    </row>
    <row r="322" spans="1:20" x14ac:dyDescent="0.25">
      <c r="A322" s="3">
        <v>114</v>
      </c>
      <c r="B322" s="2" t="s">
        <v>10317</v>
      </c>
      <c r="C322" s="3" t="s">
        <v>279</v>
      </c>
      <c r="D322" s="4" t="s">
        <v>5691</v>
      </c>
      <c r="E322" s="4" t="s">
        <v>5691</v>
      </c>
      <c r="F322" s="4" t="s">
        <v>5692</v>
      </c>
      <c r="G322" s="4" t="s">
        <v>5693</v>
      </c>
      <c r="H322" s="4"/>
      <c r="I322" s="4" t="s">
        <v>10936</v>
      </c>
      <c r="J322" s="3"/>
      <c r="K322" s="3" t="s">
        <v>5694</v>
      </c>
      <c r="L322" s="16" t="s">
        <v>5646</v>
      </c>
      <c r="M322" s="2" t="str">
        <f t="shared" ref="M322:M385" si="34">"&gt;"&amp;K322&amp;IF(J322="yes","_Chr","")&amp;"%"&amp;G322</f>
        <v>&gt;betaL-g0349a_CMY-8b%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v>
      </c>
      <c r="O322" s="26">
        <f t="shared" si="32"/>
        <v>1149</v>
      </c>
      <c r="P322" s="26"/>
      <c r="Q322" s="26">
        <f t="shared" ref="Q322:Q341" si="35">IF(OR(LEFT(G322,3)="ATG",LEFT(G322,3)="GTG",LEFT(G322,3)="TTG"),1,"bad")</f>
        <v>1</v>
      </c>
      <c r="R322" s="26">
        <f t="shared" si="33"/>
        <v>1</v>
      </c>
      <c r="S322" s="26">
        <f t="shared" ref="S322:S385" si="36">IF(MID(G322,10,3)="ATG",1,2)</f>
        <v>2</v>
      </c>
      <c r="T322" s="26"/>
    </row>
    <row r="323" spans="1:20" x14ac:dyDescent="0.25">
      <c r="A323">
        <v>115</v>
      </c>
      <c r="B323" s="2" t="s">
        <v>7043</v>
      </c>
      <c r="C323" s="3" t="s">
        <v>279</v>
      </c>
      <c r="D323" s="4" t="s">
        <v>286</v>
      </c>
      <c r="E323" s="4" t="s">
        <v>286</v>
      </c>
      <c r="F323" s="4" t="s">
        <v>287</v>
      </c>
      <c r="G323" s="4" t="s">
        <v>288</v>
      </c>
      <c r="H323" s="4"/>
      <c r="I323" s="4" t="s">
        <v>10936</v>
      </c>
      <c r="J323" s="3"/>
      <c r="K323" s="3" t="s">
        <v>7044</v>
      </c>
      <c r="L323" s="5" t="s">
        <v>15</v>
      </c>
      <c r="M323" s="2" t="str">
        <f t="shared" si="34"/>
        <v>&gt;betaL-g0350_CMY-9%ATGCAACAACGACAATCCATCCTGTGGGGGGCCGTGGCCACCCTGATGTGGGCCGGTCTGGCCCATGCAGGTGAGGCTTCACCGGTCGATCCCCTGCGCCCCGTGGTGGATGCCAGCATCCAGCCGCTGCTCAAGGAGCACAGGATCCCGGGCATGGCGGTGGCCGTGCTCAAGGATGGCAAGGCCCACTATTTCAATTACGGGGTGGCCAACCGGGAGAGCGGGGCCAGCGTCAGCGAGCAGACCCTGTTCGAT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CCAATGGCTTTGGCGCCTATGTGGCCTTCGTGCCGGCCAGGGGGATCGGCATCGTCATGCTGGCCAATCGCAACTATCCCATCCCGGCCAGGGTGAAGGCGGCCCACGCCATCCTGGCGCAGTTGGCCGGTTGA</v>
      </c>
      <c r="O323" s="26">
        <f t="shared" si="32"/>
        <v>1149</v>
      </c>
      <c r="P323" s="26"/>
      <c r="Q323" s="26">
        <f t="shared" si="35"/>
        <v>1</v>
      </c>
      <c r="R323" s="26">
        <f t="shared" si="33"/>
        <v>1</v>
      </c>
      <c r="S323" s="26">
        <f t="shared" si="36"/>
        <v>2</v>
      </c>
      <c r="T323" s="26"/>
    </row>
    <row r="324" spans="1:20" x14ac:dyDescent="0.25">
      <c r="A324">
        <v>200</v>
      </c>
      <c r="B324" s="2" t="s">
        <v>7179</v>
      </c>
      <c r="C324" s="3" t="s">
        <v>279</v>
      </c>
      <c r="D324" s="4" t="s">
        <v>490</v>
      </c>
      <c r="E324" s="4" t="s">
        <v>490</v>
      </c>
      <c r="F324" s="4" t="s">
        <v>491</v>
      </c>
      <c r="G324" s="4" t="s">
        <v>492</v>
      </c>
      <c r="H324" s="4"/>
      <c r="I324" s="4" t="s">
        <v>10936</v>
      </c>
      <c r="J324" s="3"/>
      <c r="K324" s="3" t="s">
        <v>7180</v>
      </c>
      <c r="L324" s="5" t="s">
        <v>15</v>
      </c>
      <c r="M324" s="2" t="str">
        <f t="shared" si="34"/>
        <v>&gt;betaL-g0351_CMY-94%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CGGCAGCGCTTCCCGCCGTTGAGGTAAACCCGCCCGCCCCCGCAGTGAAAGCCTCATGGGTGCATAAAACGGGCTCCACTGGTGGATTTGGCAGCTACGTAGCCTTCGTTCCAGAAAAAAACCTTGGCATCGTGATGCTGGCAAACAAAAGCTATCCTAACCCTGTCCGTGTCGAGGCGGCCTGGCGCATTCTTGAAAAGCTGCAATAA</v>
      </c>
      <c r="O324" s="26">
        <f t="shared" si="32"/>
        <v>1146</v>
      </c>
      <c r="P324" s="26" t="s">
        <v>10540</v>
      </c>
      <c r="Q324" s="26">
        <f t="shared" si="35"/>
        <v>1</v>
      </c>
      <c r="R324" s="26">
        <f t="shared" si="33"/>
        <v>1</v>
      </c>
      <c r="S324" s="26">
        <f t="shared" si="36"/>
        <v>2</v>
      </c>
      <c r="T324" s="26"/>
    </row>
    <row r="325" spans="1:20" x14ac:dyDescent="0.25">
      <c r="A325">
        <v>201</v>
      </c>
      <c r="B325" s="2" t="s">
        <v>7181</v>
      </c>
      <c r="C325" s="3" t="s">
        <v>279</v>
      </c>
      <c r="D325" s="4" t="s">
        <v>493</v>
      </c>
      <c r="E325" s="4" t="s">
        <v>493</v>
      </c>
      <c r="F325" s="4" t="s">
        <v>494</v>
      </c>
      <c r="G325" s="4" t="s">
        <v>495</v>
      </c>
      <c r="H325" s="4"/>
      <c r="I325" s="4" t="s">
        <v>10936</v>
      </c>
      <c r="J325" s="3"/>
      <c r="K325" s="3" t="s">
        <v>7182</v>
      </c>
      <c r="L325" s="5" t="s">
        <v>15</v>
      </c>
      <c r="M325" s="2" t="str">
        <f t="shared" si="34"/>
        <v>&gt;betaL-g0352_CMY-95%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CTTCTCCGGGACAACTTGACGCCGAAGCCTATGGCGTGAAATCCAGCGTTATTGATATGGCCCGCTGGGTTCAGGCCAACATGGATGCCAGCCACGTTCAGGAGAAAACGCTCCAGCAGGGCATTGCGCTTGCGCAGTCTCGCTACTGGCGTATTGGCGATATGTACCAGGGATTAGGCTGGGAGATGCTGAACTGGCCGCTGAAAGCTGATTCGATCATCAACGGCAGCGACAGCAAAGTGGCATCGGCAGCGCTTCCCGCCGTTGAGGTAAACCCGCCCGCCCCCGCAGTGAAAGCCTCATGGGTGCATAAAACGGGCTCCACTGGTGGATTTGGCAGCTACGTAGCCTTCGTTCCAGAAAAAAACCTTGGCATCGTGATGCTGGCAAACAAAAGCTATCCTAACCCTGTCCGTGTCGAGGCGGCCTGGCGCATTCTTGAAAAGCTGCAATAA</v>
      </c>
      <c r="O325" s="26">
        <f t="shared" si="32"/>
        <v>1146</v>
      </c>
      <c r="P325" s="26"/>
      <c r="Q325" s="26">
        <f t="shared" si="35"/>
        <v>1</v>
      </c>
      <c r="R325" s="26">
        <f t="shared" si="33"/>
        <v>1</v>
      </c>
      <c r="S325" s="26">
        <f t="shared" si="36"/>
        <v>2</v>
      </c>
      <c r="T325" s="26"/>
    </row>
    <row r="326" spans="1:20" x14ac:dyDescent="0.25">
      <c r="A326">
        <v>202</v>
      </c>
      <c r="B326" s="2" t="s">
        <v>7183</v>
      </c>
      <c r="C326" s="3" t="s">
        <v>279</v>
      </c>
      <c r="D326" s="4" t="s">
        <v>496</v>
      </c>
      <c r="E326" s="4" t="s">
        <v>496</v>
      </c>
      <c r="F326" s="4" t="s">
        <v>497</v>
      </c>
      <c r="G326" s="4" t="s">
        <v>498</v>
      </c>
      <c r="H326" s="4"/>
      <c r="I326" s="4" t="s">
        <v>10936</v>
      </c>
      <c r="J326" s="3"/>
      <c r="K326" s="3" t="s">
        <v>7184</v>
      </c>
      <c r="L326" s="5" t="s">
        <v>15</v>
      </c>
      <c r="M326" s="2" t="str">
        <f t="shared" si="34"/>
        <v>&gt;betaL-g0353_CMY-98%ATGGCTGCACAATCGTTATGCTGCGCGTTGCTGCTGACAGCCTCTTTCTCTACGTTTGCCGCCGCAAAAACAGAACAACAGATTGCCGATATCGTAAACCGTACCATCACACCGCTGATGCAAGAACAGGCTATTCCGGGTATGGCCGTAGCAATTATCTACCAGGGAAAACCCTATTACTTTACCTGGGGGAAAGCCGATATCGCCAATGACCGCCCCGTCACCCGGCAAACGCTGTTTGAGCTTGGATCGGTAAGTAAGACGTTTAACGGTGTGCTGGGCGGCGATGCTATCGCCCGTGGTGAAATTAAGCTCAGCGATCCGGTCACCCAATACTGGCCCGAATTAACTGGCAAACAATGGCAGGGTATCAGCCTGCTGCACCTGGCCACCTATACGGCGGGTGGTCTGCCGCTTCAGGTACCTGACGACGTTACAGATAAAGCGGCATTACTGCGCTTTTATCAAAACTGGCAGCCGCAATGGGCCCCGGGTGCTAAACGCCTGTATGCTAACTCCAGTATTGGTCTGTTTGGCGCACTGGCGGTGAAACCTTCAGGAATGGGCTATGAAGAGGCGATGACCAAACGCGTCCTGCAACCATTAAAACTGGCGCATACCTGGATTACGGTTCCACAGAGCGAACAAAAGGATTATGCCTGGGGTTATCGCGAAGGGAAGCCCGTACACGTATCTCCGGGCCAGCTTGATGCCGAAGCCTACGGGGTGAAATCCAGCCTTGTCGATATGACTCGTTGGATTCAGGCCAACATGGACGCCAGCCAGGTGCAGGAGAAAACGCTCCGACAGGGAATTGAAATTGCGCAGGCTCGTTACTGGCATATTGGCGATATGTACCAGGGATTAGGTTGGGAGATGCTGAACTGGCCGGTGAATGCCGACTCGATAATCAACGGTAGCGACAGTAAAGTCGCACTAGCGGCGCTTCCCGCCGTTGAGGTCAATCCGCCCGCCCCTGCAGTGAAAGCCTCATGGGTGCACAAAACCGGCTCCACTGGCGGATTTGGCAGCTACGTTGCGTTCGTTCCGGAAAAAAATCTCGGCATCGTGATGCTGGCAAACAAAAGCTACCCAAACCCTGCTCGCGTCGAGGCCGCCTGGCGCATCTAA</v>
      </c>
      <c r="O326" s="26">
        <f t="shared" si="32"/>
        <v>1131</v>
      </c>
      <c r="P326" s="26"/>
      <c r="Q326" s="26">
        <f t="shared" si="35"/>
        <v>1</v>
      </c>
      <c r="R326" s="26">
        <f t="shared" si="33"/>
        <v>1</v>
      </c>
      <c r="S326" s="26">
        <f t="shared" si="36"/>
        <v>2</v>
      </c>
      <c r="T326" s="26"/>
    </row>
    <row r="327" spans="1:20" x14ac:dyDescent="0.25">
      <c r="A327">
        <v>203</v>
      </c>
      <c r="B327" s="2" t="s">
        <v>7185</v>
      </c>
      <c r="C327" s="3" t="s">
        <v>279</v>
      </c>
      <c r="D327" s="4" t="s">
        <v>499</v>
      </c>
      <c r="E327" s="4" t="s">
        <v>499</v>
      </c>
      <c r="F327" s="4" t="s">
        <v>500</v>
      </c>
      <c r="G327" s="4" t="s">
        <v>501</v>
      </c>
      <c r="H327" s="4"/>
      <c r="I327" s="4" t="s">
        <v>10936</v>
      </c>
      <c r="J327" s="3"/>
      <c r="K327" s="3" t="s">
        <v>7186</v>
      </c>
      <c r="L327" s="5" t="s">
        <v>15</v>
      </c>
      <c r="M327" s="2" t="str">
        <f t="shared" si="34"/>
        <v>&gt;betaL-g0354_CMY-99%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ACCGCAGTGAAAGCCTCATGGGTGCATAAAACGGGCTCCACTGGTGGATTTGGCAGCTACGTAGCCTTCGTTCCAGAAAAAAACCTTGGCATCGTGATGCTGGCAAACAAAAGCTATCCTAACCCTGTCCGTGTCGAGGCGGCCTGGCGCATTCTTGAAAAGCTGCAATAA</v>
      </c>
      <c r="O327" s="26">
        <f t="shared" si="32"/>
        <v>1146</v>
      </c>
      <c r="P327" s="26"/>
      <c r="Q327" s="26">
        <f t="shared" si="35"/>
        <v>1</v>
      </c>
      <c r="R327" s="26">
        <f t="shared" si="33"/>
        <v>1</v>
      </c>
      <c r="S327" s="26">
        <f t="shared" si="36"/>
        <v>2</v>
      </c>
      <c r="T327" s="26"/>
    </row>
    <row r="328" spans="1:20" x14ac:dyDescent="0.25">
      <c r="A328">
        <v>1493</v>
      </c>
      <c r="B328" s="2" t="s">
        <v>9188</v>
      </c>
      <c r="C328" s="3" t="s">
        <v>3569</v>
      </c>
      <c r="D328" s="4" t="s">
        <v>3570</v>
      </c>
      <c r="E328" s="4" t="s">
        <v>3570</v>
      </c>
      <c r="F328" s="4" t="s">
        <v>3571</v>
      </c>
      <c r="G328" s="4" t="s">
        <v>3572</v>
      </c>
      <c r="H328" s="4"/>
      <c r="I328" s="4" t="s">
        <v>10936</v>
      </c>
      <c r="J328" s="3"/>
      <c r="K328" s="3" t="s">
        <v>9189</v>
      </c>
      <c r="L328" s="5" t="s">
        <v>15</v>
      </c>
      <c r="M328" s="2" t="str">
        <f t="shared" si="34"/>
        <v>&gt;betaL-g0355_cphA-2%ATGATGAAAGGTTGGATGAAGTGTGGATTGGCCGGGGCCGTGGTGCTGATGGCGAGTTTCTGGGGTGGCAGCGTGCGGGCGGCGGGGATGTCGCTGACGCAGGTGAGCGGCCCTGTCTATGTGGTAGAGGACAATTACTACGTGCAGGAAAACTCCATGGTCTATTTCGGGGCCAAGGGAGTGACTGTTGTAGGGGCGACCTGGACGCCGGATACCGCCCGCGAGCTGCACAAGCTGATCAAACGAGTCAGCCGCCAGCCGGTGCTGGAGGTGATCAACACCAACTACCACACCGACCGGGCGGGCGGTAACGCCTACTGGAAGTCCATCGGGGCCAAGGTGGTATCGACCCGCCAGACCCGGGATCTGATGAAGAGCGACTGGGCCGAGATTGTTGCCTTTACCCGCAAGGGGTTGCCGGAGTACCCGGATCTGCCCCTGGTGCTGCCCAACGTGGTGCACGAGGGCGACTTCACGCTGCAAGAGGGCAAGCTGCGCGCCTTCTATGCGGGCCCGGCCCACACGCCGGATGGCATCTTTGTCTACTTCCCCGACCAGCAGGTGCTCTATGGCAACTGCATCCTCAAGGAGAAGCTGGGCAACCTGAGCTTTGCCGATGTGAAGGCCTATCCGCGCACGCTTGAGCGGCTCAAGGCGATGAAGCTGCCAATCAAGACGGTGGTGGGCGGTCACGACTCGCCGCTGCATGGGCCTGAGCTTATCGATCACTACGAGGCGCTGATCAAGGCCGCACCCCAGTCATAA</v>
      </c>
      <c r="O328" s="26">
        <f t="shared" si="32"/>
        <v>765</v>
      </c>
      <c r="P328" s="26"/>
      <c r="Q328" s="26">
        <f t="shared" si="35"/>
        <v>1</v>
      </c>
      <c r="R328" s="26">
        <f t="shared" si="33"/>
        <v>1</v>
      </c>
      <c r="S328" s="26">
        <f t="shared" si="36"/>
        <v>2</v>
      </c>
      <c r="T328" s="26"/>
    </row>
    <row r="329" spans="1:20" x14ac:dyDescent="0.25">
      <c r="A329">
        <v>1494</v>
      </c>
      <c r="B329" s="2" t="s">
        <v>9190</v>
      </c>
      <c r="C329" s="3" t="s">
        <v>3569</v>
      </c>
      <c r="D329" s="4" t="s">
        <v>3573</v>
      </c>
      <c r="E329" s="4" t="s">
        <v>3573</v>
      </c>
      <c r="F329" s="4" t="s">
        <v>3574</v>
      </c>
      <c r="G329" s="4" t="s">
        <v>3575</v>
      </c>
      <c r="H329" s="4"/>
      <c r="I329" s="4" t="s">
        <v>10936</v>
      </c>
      <c r="J329" s="3"/>
      <c r="K329" s="3" t="s">
        <v>9191</v>
      </c>
      <c r="L329" s="5" t="s">
        <v>15</v>
      </c>
      <c r="M329" s="2" t="str">
        <f t="shared" si="34"/>
        <v>&gt;betaL-g0356_cphA-4%ATGATGAAAGGTTGGATGAAGTGCACATTAGCCGGGGCCGTGGTGCTGATGGCGAGTTTCTGGGGTGGCAGCGTGCGGGCGGCGGGGATCTCCCTTAAGCAGGTGAGTGGCCCTGTGTATGTGGTTGAAGATAACTACTACGTAAAGGAAAACTCCGTGGTCTATTTCGGGGCCAAGGGGGTGACGGTGGTGGGGGCGACCTGGACGCCGGATACCGCCCGCGAGCTGCACAAGCTGATCAAACGGGTCAGCAGCAAGCCGGTGCTGGAGGTGATCAACACCAACTACCACACCGATCGGGTGGGCGGTAATGCCTACTGGAAGTCCATCGGGGCCAAGGTGGTGGCGACGCGCCAGACCCGGGATCTGATGAAGAGCGACTGGGCCGAGATTGTCGCCTTTACCCGCAAGGGGCTGCCGGAGTATCCGGATCTGCCGCTGGTGCTGCCCAACGTGGTGCACGATGGCGACTTCACCCTGCAAGAGGGCAAGGTGCGCGCTTTCTACGCGGGCCCGGCCCATACGCCGGACGGCATCTTTGTCTACTTCCCTGACGAGCAGGTGCTTTATGGCAACTGCATCCTCAAGGAGAAGCTGGGCAACCTGAGCTTTGCCAATGTGAAGGCCTATCCGCAGACCATCGAGCGGCTTAAAGCGATGAAGTTGCCGATCAAGACGGTGATTGGNGGTCACGACTCGCCGCTGCATGGCCCCGAGCTGATTGATCACTACGAGGAGCTGATCAAGGCGGCCGCCGCAGTCTAA</v>
      </c>
      <c r="O329" s="26">
        <f t="shared" si="32"/>
        <v>765</v>
      </c>
      <c r="P329" s="26"/>
      <c r="Q329" s="26">
        <f t="shared" si="35"/>
        <v>1</v>
      </c>
      <c r="R329" s="26">
        <f t="shared" si="33"/>
        <v>1</v>
      </c>
      <c r="S329" s="26">
        <f t="shared" si="36"/>
        <v>2</v>
      </c>
      <c r="T329" s="26"/>
    </row>
    <row r="330" spans="1:20" x14ac:dyDescent="0.25">
      <c r="A330">
        <v>1495</v>
      </c>
      <c r="B330" s="2" t="s">
        <v>9192</v>
      </c>
      <c r="C330" s="3" t="s">
        <v>3569</v>
      </c>
      <c r="D330" s="4" t="s">
        <v>3576</v>
      </c>
      <c r="E330" s="4" t="s">
        <v>3576</v>
      </c>
      <c r="F330" s="4" t="s">
        <v>3577</v>
      </c>
      <c r="G330" s="4" t="s">
        <v>3578</v>
      </c>
      <c r="H330" s="4"/>
      <c r="I330" s="4" t="s">
        <v>10936</v>
      </c>
      <c r="J330" s="3"/>
      <c r="K330" s="3" t="s">
        <v>9193</v>
      </c>
      <c r="L330" s="5" t="s">
        <v>15</v>
      </c>
      <c r="M330" s="2" t="str">
        <f t="shared" si="34"/>
        <v>&gt;betaL-g0357_cphA-5%ATGATGAAAGGTTGGATAAAGTGCGGGCTGGCCGGAGCTGTGGTGCTGGTGGCGAGTTTCTGGGGCGGCAGCGTGCATGCGGCGGCGATCTCCCTCACTCAGGTAAGCGGCCCTGTCTATGTGGTGGAGGATAACTACTACGTCAAAGAGAACTCCATGGTTTATTTCGGAGCCAAGGGAGTGACGATAGTGGGGGCGACCTGGACGCCGGATACCGCCCGCGAGCTGCACAAGCTGATCAAACGGGTCAACAACAAGCCTGTGCTGGAGGTGATCAACACCAACTACCACACCGGACAGGCAGGGGGTAACGCCTACTGGAAGTCCATCGGTGCCAAGGTGGTCTCGACCCGCCAGACCCGGGATCTGATGAAGAGCGACTGGGCCGAGATCGTCGCCTTTACCCGCAAGGGGCTGCCGGAGTACCCGGACTTGCCGCTGGTGCTGCCGAACGTGGTGCACGATGGTGACTTCAATCTGCAAGAGGGCAAGGTGCGCGCCTTCTATGCGGGCCCGGCCCACACGCCGGACGGCATCTTTGTCTACTTCCCTGACCAGCAGGTGCTCTATGGCAACTGCATCCTCAAGGAGAAGCTGGGCAACCTGAGCTTTGCCGATGTGAAGGCGTATCCGCAGACGCTGGAGCGGCTGAAAGCGATGAAGCTGCCCATCAAGATTGTGGTTGGCGGTCACGACTCGCCGCTGCACGGCCCCGAGTTGATTGATCACTACCAGGCGCTGATCAAGGCCGCTACTCACTCATAA</v>
      </c>
      <c r="O330" s="26">
        <f t="shared" si="32"/>
        <v>765</v>
      </c>
      <c r="P330" s="26"/>
      <c r="Q330" s="26">
        <f t="shared" si="35"/>
        <v>1</v>
      </c>
      <c r="R330" s="26">
        <f t="shared" si="33"/>
        <v>1</v>
      </c>
      <c r="S330" s="26">
        <f t="shared" si="36"/>
        <v>2</v>
      </c>
      <c r="T330" s="26"/>
    </row>
    <row r="331" spans="1:20" x14ac:dyDescent="0.25">
      <c r="A331">
        <v>1496</v>
      </c>
      <c r="B331" s="2" t="s">
        <v>9194</v>
      </c>
      <c r="C331" s="3" t="s">
        <v>3569</v>
      </c>
      <c r="D331" s="4" t="s">
        <v>3579</v>
      </c>
      <c r="E331" s="4" t="s">
        <v>3579</v>
      </c>
      <c r="F331" s="4" t="s">
        <v>3580</v>
      </c>
      <c r="G331" s="4" t="s">
        <v>3581</v>
      </c>
      <c r="H331" s="4"/>
      <c r="I331" s="4" t="s">
        <v>10936</v>
      </c>
      <c r="J331" s="3"/>
      <c r="K331" s="3" t="s">
        <v>9195</v>
      </c>
      <c r="L331" s="5" t="s">
        <v>15</v>
      </c>
      <c r="M331" s="2" t="str">
        <f t="shared" si="34"/>
        <v>&gt;betaL-g0358_cphA-6%ATGATGAAAAGTTGGATGAAGTGCACATTGGCCGGGGCCGTGGTGCTGATGGCGAGTTTCTGGGGCGGCAGCGTGCGGGCGGCGGGGATCTCCCTCAAGCAGGTAAGCGGCCCGGTGTATGTGGTGGAGGATAACTACTACGTAAAGGAAAACTCCATGGTCTATTTCGGGGCCAAGGGGGTGACTGTGGTGGGTGCGACCTGGACGCCGGATACCGCCCGCGAGCTGCACAAGCTGATCAAGCGGGTCAGCAGCAAGCCGGTGCTGGAGGTGATCAACACCAACTACCACACCGATCGGGCGGGTGGTAACGCCTACTGGAAGTCCATTGGCGCCAAGGTGGTCTCGACCCGCCAGACCCGGGATCTGATGAAGAGCGACTGGGCCGAGATTGTCGCCTTTACCCGCAAGGGGCTGCCGGAGTACCCAGATCTGCCGCTGGTGCTGCCCAACGTGGTGCACGATGGCGACTTCACCCTGCAAGAGGGCAAGGTGCGCGCCTTCTATGCGGGCCCGGCCCATACGCCGGACGGCATCTTTGTCTACTTCCCCGACGAGCAGGTGCTCTATGGCAACTGCATCCTCAAGGAGAAGCTGGGTAACCTGAGCTTTGCAAATGTGAAGGCCTATCCGCAGACCATCGAGCGACTCAAGGCGATGAAGCTGCCGATCAAGACGGTGATCGGCGGTCACGACTCGCCGCTGCACGGCCCCGAGTTGATTGATCACTATGAAGAGTTGATCAAGGCCGCTGCTCATTCATAA</v>
      </c>
      <c r="O331" s="26">
        <f t="shared" si="32"/>
        <v>765</v>
      </c>
      <c r="P331" s="26"/>
      <c r="Q331" s="26">
        <f t="shared" si="35"/>
        <v>1</v>
      </c>
      <c r="R331" s="26">
        <f t="shared" si="33"/>
        <v>1</v>
      </c>
      <c r="S331" s="26">
        <f t="shared" si="36"/>
        <v>2</v>
      </c>
      <c r="T331" s="26"/>
    </row>
    <row r="332" spans="1:20" x14ac:dyDescent="0.25">
      <c r="A332">
        <v>1497</v>
      </c>
      <c r="B332" s="2" t="s">
        <v>9196</v>
      </c>
      <c r="C332" s="3" t="s">
        <v>3569</v>
      </c>
      <c r="D332" s="4" t="s">
        <v>3582</v>
      </c>
      <c r="E332" s="4" t="s">
        <v>3582</v>
      </c>
      <c r="F332" s="4" t="s">
        <v>3583</v>
      </c>
      <c r="G332" s="4" t="s">
        <v>3584</v>
      </c>
      <c r="H332" s="4"/>
      <c r="I332" s="4" t="s">
        <v>10936</v>
      </c>
      <c r="J332" s="3"/>
      <c r="K332" s="3" t="s">
        <v>9197</v>
      </c>
      <c r="L332" s="5" t="s">
        <v>15</v>
      </c>
      <c r="M332" s="2" t="str">
        <f t="shared" si="34"/>
        <v>&gt;betaL-g0359_cphA-7%ATGATGAAAGGTTGGATGAAATGCGGATTGGCCGGAGCCGTGGTGCTGATGGCGAGTTTTTGGGGCGGCAGCGTGCGGGCGGCGGGGATCTCCCTCAAGCAGGTGAGCGGCCCTGTCTATGTGGTGGAGGATAACTACTACGTCAAAGAGAACTCCATGGTCTATTTCGGGGCCAAGGGGGTGACTGCGGTGGGGGCGACCTGGACGCCGGATACCGCCCGCGAGTTGCACAAGCTGATCAAACGGGTCAGCAGCAAGCCGGTGCTGGAGGTGATCAACACCAACTACCACACCGATCGGGCGGGCGGTAACGCCTACTGGAAGTCCATCGGGGCCAAGGTGGTGGCGACGCGCCAGACCCGGGATCTGATGAAGAGCGACTGGGCCGAGATTGTTGCCTTTACCCGCAAGGGGCTGCCGGAGTACCCGGATCTGCCGCTGGTGCTGCCGAACGTGGTGCACGATGGCGACTTCAAGCTGCAAGATGGCAAGGTGCGTGCCTTCTATGCGGGCCCGGCCCACACGCCGGACGGCATCTTTGTCTACTTCCCCGACGAGCAGGTGCTCTATGGCAACTGCATCCTCAAGGAGAAGCTGGGCAACCTGAGCTTTGCCAATGTGAAGGAGTATCCGCAGACCATCGAGCGGCTCAAGGCGATGAAGTTGCCGATCAAGACGGTGATCGGCGGTCACGACTCACCGCTGCACGGCCCCGAGCTGATTGATCACTACGAAGCGCTGATCAAGGCCGCTGCTCATTCATAA</v>
      </c>
      <c r="O332" s="26">
        <f t="shared" si="32"/>
        <v>765</v>
      </c>
      <c r="P332" s="26"/>
      <c r="Q332" s="26">
        <f t="shared" si="35"/>
        <v>1</v>
      </c>
      <c r="R332" s="26">
        <f t="shared" si="33"/>
        <v>1</v>
      </c>
      <c r="S332" s="26">
        <f t="shared" si="36"/>
        <v>2</v>
      </c>
      <c r="T332" s="26"/>
    </row>
    <row r="333" spans="1:20" x14ac:dyDescent="0.25">
      <c r="A333">
        <v>1498</v>
      </c>
      <c r="B333" s="2" t="s">
        <v>9198</v>
      </c>
      <c r="C333" s="3" t="s">
        <v>3569</v>
      </c>
      <c r="D333" s="4" t="s">
        <v>3585</v>
      </c>
      <c r="E333" s="4" t="s">
        <v>3585</v>
      </c>
      <c r="F333" s="4" t="s">
        <v>3586</v>
      </c>
      <c r="G333" s="4" t="s">
        <v>3587</v>
      </c>
      <c r="H333" s="4"/>
      <c r="I333" s="4" t="s">
        <v>10936</v>
      </c>
      <c r="J333" s="3"/>
      <c r="K333" s="3" t="s">
        <v>9199</v>
      </c>
      <c r="L333" s="5" t="s">
        <v>15</v>
      </c>
      <c r="M333" s="2" t="str">
        <f t="shared" si="34"/>
        <v>&gt;betaL-g0360_cphA-8%ATGATGAAAGGTTGGATAAAGTGCACATTGGCCGGGGCCGTGGTGCTGATGGCGAGTTTCTGGGGTGGCAGCGTGCGGGCGGCGGGGATGTCGCTGATGCAGGTGAGCGGCCCTGTCTATGTTGTTGAAGATAACTACTACGTCAAAGAGAACTCCATGGTCTATTTCGGGGCCAAGGGGGTGACGGTGGTGGGGGCGACCTGGACGCCGGATACCGCCCGCGAGCTGCACAAGCTGATCAAACGGGTCAGCAGCAAACCGGTGCTGGAGGTGATCAACACCAACTACCACACCGACCGAGCGGGCGGTAACGCCTACTGGAAGTCCATCGGGGCCAAGGTGGTATCGACTCGCCAGACCCGGGATCTGATGAAGAGCGACTGGGCCGAGATTGTCGCCTTTACCCGCAAGGGGCTGCCGGAGTATCCGGATCTACCGCTGGTGCTGCCCAACGTGGTGCACGATGGCGACTTCAAGCTGCAAGAGGGCAAGGTGCGCGCCTTCTACGCAGGCCCGGCCCACACGCCGGACGGCATCTTTGTCTACTTCCCCGACCAGCAGGTGTTCTATGGCAACTGCATCCTCAAGGAGAAGCTGGGCAACCTGAGCTTTGCCAATGTGAAGGAGTATCCGCAGACCATCGAGCGGCTCAAGGCGATGAAGCTGCCGATCAAGACGGTAATCGGCGGTCACGACTCACCGCTGCACGGGCCTGAGCTGATTGATCACTATGAAGAGCTGATCAAGGCGGCAACTCATTCATAA</v>
      </c>
      <c r="O333" s="26">
        <f t="shared" si="32"/>
        <v>765</v>
      </c>
      <c r="P333" s="26"/>
      <c r="Q333" s="26">
        <f t="shared" si="35"/>
        <v>1</v>
      </c>
      <c r="R333" s="26">
        <f t="shared" si="33"/>
        <v>1</v>
      </c>
      <c r="S333" s="26">
        <f t="shared" si="36"/>
        <v>2</v>
      </c>
      <c r="T333" s="26"/>
    </row>
    <row r="334" spans="1:20" x14ac:dyDescent="0.25">
      <c r="A334">
        <v>222</v>
      </c>
      <c r="B334" s="2" t="s">
        <v>7191</v>
      </c>
      <c r="C334" s="3" t="s">
        <v>508</v>
      </c>
      <c r="D334" s="4" t="s">
        <v>509</v>
      </c>
      <c r="E334" s="4" t="s">
        <v>509</v>
      </c>
      <c r="F334" s="4" t="s">
        <v>510</v>
      </c>
      <c r="G334" s="4" t="s">
        <v>511</v>
      </c>
      <c r="H334" s="4"/>
      <c r="I334" s="4" t="s">
        <v>10936</v>
      </c>
      <c r="J334" s="3"/>
      <c r="K334" s="3" t="s">
        <v>7192</v>
      </c>
      <c r="L334" s="5" t="s">
        <v>15</v>
      </c>
      <c r="M334" s="2" t="str">
        <f t="shared" si="34"/>
        <v>&gt;betaL-g0361_CSP-1%ATGAAAAAATTAACACAAATGAAAAAATTAACACAAATGAAAAAATATTTTTCTTTTTGTCTTTTGGGGATTTTTATTTTTTGTTTTTCTCAACAAAATTTAAAAAGAGATATCACAAAGATTATACAAGGCAAGAATGCCCTTGTGGCGGTATCTGTGATGAACTCAAAAGGGAAAACAGAAGTAAATATTAACGGAAACAAAAAAGTTCCGATGCTTAGTGTGTTCAAATTTCACATTGCATTGGCAGTTTTGGATTTGGTGGACAGAGGTATTTTGGATTTGGAACAAAATATTTTTGTCAAGAAATCAGAACTTTTGGAGAATACTTGGAGCCCCATTCGTGATAAATATCCGAATGGCAATGTGAATATCCCTTTGAGAGAAATCATAGAACACACTGTTTCTCAGAGTGATAACAATGGTTGTGACATTCTGCTGAGGTTGATTGGAGGAGTTGATACTGTCCAGAAATTCATCGAGAGCAAGGGTATCAAAGATTTTGCGATAAAATACAATGAAGAAGAAATGAATAAGAATGGGAAATCCATCTACTCAAACTATACAACCGCAAACGCCTCCAGCAGGCTTCTGCAAAAATTTTATAATGGTGAGATAATTTCCGAGTCTTCCAGAGATTTTCTATTCAGAATCATGTATGAGACTTCTACTGGAGCAGACAGGCTCATATCCCTGCTTCCTCCAGATGTTATCGTTGCCCATAAAACAGGGACTTCTGGCATTGTATCTGGAATTCAGGCTGCTACCAATGATGTGGGAATCATCATTTTACCTGATGACGAATACTACACCATATCTGTTTTTGTGATAAATTCCAAAGAAAATACATCAACTAACGAAAAAATAATTGCTGATATATCAAAAACAGTGTGGGATTATTATTTTCAAAATAAATAA</v>
      </c>
      <c r="O334" s="26">
        <f t="shared" si="32"/>
        <v>918</v>
      </c>
      <c r="P334" s="26"/>
      <c r="Q334" s="26">
        <f t="shared" si="35"/>
        <v>1</v>
      </c>
      <c r="R334" s="26">
        <f t="shared" si="33"/>
        <v>1</v>
      </c>
      <c r="S334" s="26">
        <f t="shared" si="36"/>
        <v>2</v>
      </c>
      <c r="T334" s="26"/>
    </row>
    <row r="335" spans="1:20" x14ac:dyDescent="0.25">
      <c r="A335">
        <v>223</v>
      </c>
      <c r="B335" s="2" t="s">
        <v>7193</v>
      </c>
      <c r="C335" s="3" t="s">
        <v>512</v>
      </c>
      <c r="D335" s="4" t="s">
        <v>513</v>
      </c>
      <c r="E335" s="4" t="s">
        <v>513</v>
      </c>
      <c r="F335" s="4" t="s">
        <v>514</v>
      </c>
      <c r="G335" s="4" t="s">
        <v>515</v>
      </c>
      <c r="H335" s="4"/>
      <c r="I335" s="4" t="s">
        <v>10936</v>
      </c>
      <c r="J335" s="3"/>
      <c r="K335" s="3" t="s">
        <v>7194</v>
      </c>
      <c r="L335" s="5" t="s">
        <v>15</v>
      </c>
      <c r="M335" s="2" t="str">
        <f t="shared" si="34"/>
        <v>&gt;betaL-g0362_CTX-M-1%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335" s="26">
        <f t="shared" si="32"/>
        <v>876</v>
      </c>
      <c r="P335" s="26" t="s">
        <v>10485</v>
      </c>
      <c r="Q335" s="26">
        <f t="shared" si="35"/>
        <v>1</v>
      </c>
      <c r="R335" s="26">
        <f t="shared" si="33"/>
        <v>1</v>
      </c>
      <c r="S335" s="26">
        <f t="shared" si="36"/>
        <v>2</v>
      </c>
      <c r="T335" s="26"/>
    </row>
    <row r="336" spans="1:20" x14ac:dyDescent="0.25">
      <c r="A336">
        <v>232</v>
      </c>
      <c r="B336" s="2" t="s">
        <v>7208</v>
      </c>
      <c r="C336" s="3" t="s">
        <v>512</v>
      </c>
      <c r="D336" s="4" t="s">
        <v>537</v>
      </c>
      <c r="E336" s="4" t="s">
        <v>537</v>
      </c>
      <c r="F336" s="4" t="s">
        <v>538</v>
      </c>
      <c r="G336" s="4" t="s">
        <v>539</v>
      </c>
      <c r="H336" s="4"/>
      <c r="I336" s="4" t="s">
        <v>10936</v>
      </c>
      <c r="J336" s="3"/>
      <c r="K336" s="3" t="s">
        <v>7209</v>
      </c>
      <c r="L336" s="5" t="s">
        <v>15</v>
      </c>
      <c r="M336" s="2" t="str">
        <f t="shared" si="34"/>
        <v>&gt;betaL-g0363_CTX-M-10%ATGGTTAAAAAATCACTGCGCCAGTTCACGCTGATGGCGACGGCAACCGTCACGCTGTTGTTAGGAAGTGTGCCGCTGTATGCGCAAACGGTGGACGTACAGCAAAAACTTGCCGAATTAGAGCAGCAGTCGGGAGGAAGGCTGGGTGTGGCATTGATTAACACGGCGGATAATTCGCAAATACTTTATCGTGCTGATGAGCGCTTTGCGATGTGCAGCACCAGTAAAGTGATGGCCGC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GGTGACTATGGTACCACCAACGATATCGCGGTGATTTGGCCAAAAGATCGTGCGCCGCTGATTCTGGTCACTTACTTCACCCAGCCCCAACCTAAGGCAGAAAGCCGTCGCGATGTATTAGCGTCGGCGGCTAAAATCGTCACCGACGGTTTGTAA</v>
      </c>
      <c r="O336" s="26">
        <f t="shared" si="32"/>
        <v>876</v>
      </c>
      <c r="P336" s="26"/>
      <c r="Q336" s="26">
        <f t="shared" si="35"/>
        <v>1</v>
      </c>
      <c r="R336" s="26">
        <f t="shared" si="33"/>
        <v>1</v>
      </c>
      <c r="S336" s="26">
        <f t="shared" si="36"/>
        <v>2</v>
      </c>
      <c r="T336" s="26"/>
    </row>
    <row r="337" spans="1:20" x14ac:dyDescent="0.25">
      <c r="A337">
        <v>318</v>
      </c>
      <c r="B337" s="2" t="s">
        <v>7380</v>
      </c>
      <c r="C337" s="3" t="s">
        <v>512</v>
      </c>
      <c r="D337" s="4" t="s">
        <v>794</v>
      </c>
      <c r="E337" s="4" t="s">
        <v>794</v>
      </c>
      <c r="F337" s="4" t="s">
        <v>795</v>
      </c>
      <c r="G337" s="4" t="s">
        <v>796</v>
      </c>
      <c r="H337" s="4"/>
      <c r="I337" s="4" t="s">
        <v>10936</v>
      </c>
      <c r="J337" s="3"/>
      <c r="K337" s="3" t="s">
        <v>7381</v>
      </c>
      <c r="L337" s="5" t="s">
        <v>15</v>
      </c>
      <c r="M337" s="2" t="str">
        <f t="shared" si="34"/>
        <v>&gt;betaL-g0364_CTX-M-100%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v>
      </c>
      <c r="O337" s="26">
        <f t="shared" si="32"/>
        <v>876</v>
      </c>
      <c r="P337" s="26"/>
      <c r="Q337" s="26">
        <f t="shared" si="35"/>
        <v>1</v>
      </c>
      <c r="R337" s="26">
        <f t="shared" si="33"/>
        <v>1</v>
      </c>
      <c r="S337" s="26">
        <f t="shared" si="36"/>
        <v>2</v>
      </c>
      <c r="T337" s="26"/>
    </row>
    <row r="338" spans="1:20" x14ac:dyDescent="0.25">
      <c r="A338">
        <v>319</v>
      </c>
      <c r="B338" s="2" t="s">
        <v>7382</v>
      </c>
      <c r="C338" s="3" t="s">
        <v>512</v>
      </c>
      <c r="D338" s="4" t="s">
        <v>797</v>
      </c>
      <c r="E338" s="4" t="s">
        <v>797</v>
      </c>
      <c r="F338" s="4" t="s">
        <v>798</v>
      </c>
      <c r="G338" s="4" t="s">
        <v>799</v>
      </c>
      <c r="H338" s="4"/>
      <c r="I338" s="4" t="s">
        <v>10936</v>
      </c>
      <c r="J338" s="3"/>
      <c r="K338" s="3" t="s">
        <v>7383</v>
      </c>
      <c r="L338" s="5" t="s">
        <v>15</v>
      </c>
      <c r="M338" s="2" t="str">
        <f t="shared" si="34"/>
        <v>&gt;betaL-g0365_CTX-M-101%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T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38" s="26">
        <f t="shared" si="32"/>
        <v>876</v>
      </c>
      <c r="P338" s="26"/>
      <c r="Q338" s="26">
        <f t="shared" si="35"/>
        <v>1</v>
      </c>
      <c r="R338" s="26">
        <f t="shared" si="33"/>
        <v>1</v>
      </c>
      <c r="S338" s="26">
        <f t="shared" si="36"/>
        <v>2</v>
      </c>
      <c r="T338" s="26"/>
    </row>
    <row r="339" spans="1:20" x14ac:dyDescent="0.25">
      <c r="A339">
        <v>320</v>
      </c>
      <c r="B339" s="2" t="s">
        <v>7384</v>
      </c>
      <c r="C339" s="3" t="s">
        <v>512</v>
      </c>
      <c r="D339" s="4" t="s">
        <v>800</v>
      </c>
      <c r="E339" s="4" t="s">
        <v>800</v>
      </c>
      <c r="F339" s="4" t="s">
        <v>801</v>
      </c>
      <c r="G339" s="4" t="s">
        <v>802</v>
      </c>
      <c r="H339" s="4"/>
      <c r="I339" s="4" t="s">
        <v>10936</v>
      </c>
      <c r="J339" s="3"/>
      <c r="K339" s="3" t="s">
        <v>7385</v>
      </c>
      <c r="L339" s="5" t="s">
        <v>15</v>
      </c>
      <c r="M339" s="2" t="str">
        <f t="shared" si="34"/>
        <v>&gt;betaL-g0366_CTX-M-102%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A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339" s="26">
        <f t="shared" si="32"/>
        <v>876</v>
      </c>
      <c r="P339" s="26"/>
      <c r="Q339" s="26">
        <f t="shared" si="35"/>
        <v>1</v>
      </c>
      <c r="R339" s="26">
        <f t="shared" si="33"/>
        <v>1</v>
      </c>
      <c r="S339" s="26">
        <f t="shared" si="36"/>
        <v>2</v>
      </c>
      <c r="T339" s="26"/>
    </row>
    <row r="340" spans="1:20" x14ac:dyDescent="0.25">
      <c r="A340" s="26">
        <v>322</v>
      </c>
      <c r="B340" s="2" t="s">
        <v>7386</v>
      </c>
      <c r="C340" s="3" t="s">
        <v>512</v>
      </c>
      <c r="D340" s="4" t="s">
        <v>803</v>
      </c>
      <c r="E340" s="4" t="s">
        <v>803</v>
      </c>
      <c r="F340" s="4" t="s">
        <v>804</v>
      </c>
      <c r="G340" s="4" t="s">
        <v>805</v>
      </c>
      <c r="H340" s="4"/>
      <c r="I340" s="4" t="s">
        <v>10936</v>
      </c>
      <c r="J340" s="3"/>
      <c r="K340" s="3" t="s">
        <v>7387</v>
      </c>
      <c r="L340" s="5" t="s">
        <v>15</v>
      </c>
      <c r="M340" s="2" t="str">
        <f t="shared" si="34"/>
        <v>&gt;betaL-g0367_CTX-M-104%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ACCGCCGCGATGTGCTGGCTTCAGCGGCGAGAATCATCGCCGAAGGGCTGTAA</v>
      </c>
      <c r="O340" s="26">
        <f t="shared" si="32"/>
        <v>876</v>
      </c>
      <c r="P340" s="26"/>
      <c r="Q340" s="26">
        <f t="shared" si="35"/>
        <v>1</v>
      </c>
      <c r="R340" s="26">
        <f t="shared" si="33"/>
        <v>1</v>
      </c>
      <c r="S340" s="26">
        <f t="shared" si="36"/>
        <v>2</v>
      </c>
      <c r="T340" s="26"/>
    </row>
    <row r="341" spans="1:20" x14ac:dyDescent="0.25">
      <c r="A341">
        <v>323</v>
      </c>
      <c r="B341" s="2" t="s">
        <v>7388</v>
      </c>
      <c r="C341" s="3" t="s">
        <v>512</v>
      </c>
      <c r="D341" s="4" t="s">
        <v>806</v>
      </c>
      <c r="E341" s="4" t="s">
        <v>806</v>
      </c>
      <c r="F341" s="4" t="s">
        <v>807</v>
      </c>
      <c r="G341" s="4" t="s">
        <v>808</v>
      </c>
      <c r="H341" s="4"/>
      <c r="I341" s="4" t="s">
        <v>10936</v>
      </c>
      <c r="J341" s="3"/>
      <c r="K341" s="3" t="s">
        <v>7389</v>
      </c>
      <c r="L341" s="5" t="s">
        <v>15</v>
      </c>
      <c r="M341" s="2" t="str">
        <f t="shared" si="34"/>
        <v>&gt;betaL-g0368_CTX-M-105%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A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341" s="26">
        <f t="shared" si="32"/>
        <v>876</v>
      </c>
      <c r="P341" s="26"/>
      <c r="Q341" s="26">
        <f t="shared" si="35"/>
        <v>1</v>
      </c>
      <c r="R341" s="26">
        <f t="shared" si="33"/>
        <v>1</v>
      </c>
      <c r="S341" s="26">
        <f t="shared" si="36"/>
        <v>2</v>
      </c>
      <c r="T341" s="26"/>
    </row>
    <row r="342" spans="1:20" x14ac:dyDescent="0.25">
      <c r="A342">
        <v>324</v>
      </c>
      <c r="B342" s="2" t="s">
        <v>7390</v>
      </c>
      <c r="C342" s="3" t="s">
        <v>512</v>
      </c>
      <c r="D342" s="4" t="s">
        <v>809</v>
      </c>
      <c r="E342" s="4" t="s">
        <v>809</v>
      </c>
      <c r="F342" s="4" t="s">
        <v>810</v>
      </c>
      <c r="G342" s="4" t="s">
        <v>811</v>
      </c>
      <c r="H342" s="4"/>
      <c r="I342" s="4" t="s">
        <v>10936</v>
      </c>
      <c r="J342" s="3"/>
      <c r="K342" s="3" t="s">
        <v>7391</v>
      </c>
      <c r="L342" s="5" t="s">
        <v>15</v>
      </c>
      <c r="M342" s="2" t="str">
        <f t="shared" si="34"/>
        <v>&gt;betaL-g0369_CTX-M-106%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GCCGAAGGG</v>
      </c>
      <c r="O342" s="26">
        <f t="shared" si="32"/>
        <v>870</v>
      </c>
      <c r="P342" s="26" t="s">
        <v>10986</v>
      </c>
      <c r="Q342" s="26">
        <f t="shared" ref="Q342:Q347" si="37">IF(OR(LEFT(G342,3)="ATG",LEFT(G342,3)="GTG"),1,"bad")</f>
        <v>1</v>
      </c>
      <c r="R342" s="26" t="str">
        <f t="shared" si="33"/>
        <v>bad</v>
      </c>
      <c r="S342" s="26">
        <f t="shared" si="36"/>
        <v>2</v>
      </c>
      <c r="T342" s="26"/>
    </row>
    <row r="343" spans="1:20" x14ac:dyDescent="0.25">
      <c r="A343" s="3">
        <v>325</v>
      </c>
      <c r="B343" s="2" t="s">
        <v>10327</v>
      </c>
      <c r="C343" s="3" t="s">
        <v>512</v>
      </c>
      <c r="D343" s="4" t="s">
        <v>5730</v>
      </c>
      <c r="E343" s="4" t="s">
        <v>5730</v>
      </c>
      <c r="F343" s="4" t="s">
        <v>5731</v>
      </c>
      <c r="G343" s="4" t="s">
        <v>5732</v>
      </c>
      <c r="H343" s="4" t="s">
        <v>11023</v>
      </c>
      <c r="I343" s="4" t="s">
        <v>10936</v>
      </c>
      <c r="J343" s="3"/>
      <c r="K343" s="3" t="s">
        <v>5733</v>
      </c>
      <c r="L343" s="16" t="s">
        <v>5646</v>
      </c>
      <c r="M343" s="2" t="str">
        <f t="shared" si="34"/>
        <v>&gt;betaL-g0370a_CTX-M-107%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GAACCGGCAGCGGTGGCTATGGCACCACCAACGATATCGCGGTGATCTGGCCAAAAGATCGTGCGCCGCTGATTCTGGTCACTTACTTCACCCAGCCTCAACCTAAGGCAGAAAGCCGTCGCGATGTATTAGCGTCGGCGGCTAAAATCGTCACCAA</v>
      </c>
      <c r="O343" s="26">
        <f t="shared" si="32"/>
        <v>863</v>
      </c>
      <c r="P343" s="26" t="s">
        <v>11043</v>
      </c>
      <c r="Q343" s="26">
        <v>1</v>
      </c>
      <c r="R343" s="26">
        <v>1</v>
      </c>
      <c r="S343" s="26">
        <f t="shared" si="36"/>
        <v>2</v>
      </c>
      <c r="T343" s="26"/>
    </row>
    <row r="344" spans="1:20" x14ac:dyDescent="0.25">
      <c r="A344">
        <v>326</v>
      </c>
      <c r="B344" s="2" t="s">
        <v>7392</v>
      </c>
      <c r="C344" s="3" t="s">
        <v>512</v>
      </c>
      <c r="D344" s="4" t="s">
        <v>812</v>
      </c>
      <c r="E344" s="4" t="s">
        <v>812</v>
      </c>
      <c r="F344" s="4" t="s">
        <v>813</v>
      </c>
      <c r="G344" s="4" t="s">
        <v>11024</v>
      </c>
      <c r="H344" s="4" t="s">
        <v>11025</v>
      </c>
      <c r="I344" s="4" t="s">
        <v>10936</v>
      </c>
      <c r="J344" s="3"/>
      <c r="K344" s="3" t="s">
        <v>7393</v>
      </c>
      <c r="L344" s="5" t="s">
        <v>15</v>
      </c>
      <c r="M344" s="2" t="str">
        <f t="shared" si="34"/>
        <v>&gt;betaL-g0371_CTX-M-108%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C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</v>
      </c>
      <c r="O344" s="26">
        <f t="shared" si="32"/>
        <v>863</v>
      </c>
      <c r="P344" s="26" t="s">
        <v>11043</v>
      </c>
      <c r="Q344" s="26">
        <v>1</v>
      </c>
      <c r="R344" s="26">
        <v>1</v>
      </c>
      <c r="S344" s="26">
        <f t="shared" si="36"/>
        <v>2</v>
      </c>
      <c r="T344" s="26"/>
    </row>
    <row r="345" spans="1:20" x14ac:dyDescent="0.25">
      <c r="A345" s="3">
        <v>327</v>
      </c>
      <c r="B345" s="2" t="s">
        <v>10328</v>
      </c>
      <c r="C345" s="3" t="s">
        <v>512</v>
      </c>
      <c r="D345" s="4" t="s">
        <v>5734</v>
      </c>
      <c r="E345" s="4" t="s">
        <v>5734</v>
      </c>
      <c r="F345" s="4" t="s">
        <v>5735</v>
      </c>
      <c r="G345" s="4" t="s">
        <v>5736</v>
      </c>
      <c r="H345" s="4" t="s">
        <v>11026</v>
      </c>
      <c r="I345" s="4" t="s">
        <v>10936</v>
      </c>
      <c r="J345" s="3"/>
      <c r="K345" s="3" t="s">
        <v>5737</v>
      </c>
      <c r="L345" s="16" t="s">
        <v>5646</v>
      </c>
      <c r="M345" s="2" t="str">
        <f t="shared" si="34"/>
        <v>&gt;betaL-g0372a_CTX-M-109%GTTAAAAAATCACTGCGTCAGTTCACGCTGATGGCGACGGCAACCGTCACGCTGTTGTTAGGAAGTGTGCCGCTGTATGCGCAAACGGCGGACGTACAGCAAAAACTTGCCGAATTAGAGCGGCAGTCGGGAGGCAGACTGGGTGTGGCATTGATTAACACAGCAGATAATTCGCG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A</v>
      </c>
      <c r="O345" s="26">
        <f t="shared" si="32"/>
        <v>864</v>
      </c>
      <c r="P345" s="26" t="s">
        <v>11043</v>
      </c>
      <c r="Q345" s="26">
        <v>1</v>
      </c>
      <c r="R345" s="26">
        <v>1</v>
      </c>
      <c r="S345" s="26">
        <f t="shared" si="36"/>
        <v>2</v>
      </c>
      <c r="T345" s="26"/>
    </row>
    <row r="346" spans="1:20" x14ac:dyDescent="0.25">
      <c r="A346">
        <v>233</v>
      </c>
      <c r="B346" s="2" t="s">
        <v>7210</v>
      </c>
      <c r="C346" s="3" t="s">
        <v>512</v>
      </c>
      <c r="D346" s="4" t="s">
        <v>540</v>
      </c>
      <c r="E346" s="4" t="s">
        <v>540</v>
      </c>
      <c r="F346" s="4" t="s">
        <v>541</v>
      </c>
      <c r="G346" s="4" t="s">
        <v>542</v>
      </c>
      <c r="H346" s="4"/>
      <c r="I346" s="4" t="s">
        <v>10936</v>
      </c>
      <c r="J346" s="3"/>
      <c r="K346" s="3" t="s">
        <v>7211</v>
      </c>
      <c r="L346" s="5" t="s">
        <v>15</v>
      </c>
      <c r="M346" s="2" t="str">
        <f t="shared" si="34"/>
        <v>&gt;betaL-g0373_CTX-M-11%ATGGTTAAAAAATCACTGCGCCAGTTCACGCTGATGGCGACGGCAACCGTCACGCTGTTGTTAGGAAGTGTGCCGCTGTATGCGCAAACGGCGGACGTACAGCAAAAACTTGCCGAATTAGAGCGGCAGTCGGGAGGCAGACTGGGTGTGGCATTGATTAACACAGCAGATAATTCGCAAATACTTTATCGTGCTGATGAGCGCTTTGCGATGTGCAGCACCAGTAAAGTGATGGCCGCGGCCGCC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46" s="26">
        <f t="shared" si="32"/>
        <v>876</v>
      </c>
      <c r="P346" s="26"/>
      <c r="Q346" s="26">
        <f t="shared" ref="Q346" si="38">IF(OR(LEFT(G346,3)="ATG",LEFT(G346,3)="GTG",LEFT(G346,3)="TTG"),1,"bad")</f>
        <v>1</v>
      </c>
      <c r="R346" s="26">
        <f t="shared" si="33"/>
        <v>1</v>
      </c>
      <c r="S346" s="26">
        <f t="shared" si="36"/>
        <v>2</v>
      </c>
      <c r="T346" s="26"/>
    </row>
    <row r="347" spans="1:20" x14ac:dyDescent="0.25">
      <c r="A347">
        <v>328</v>
      </c>
      <c r="B347" s="2" t="s">
        <v>7394</v>
      </c>
      <c r="C347" s="3" t="s">
        <v>512</v>
      </c>
      <c r="D347" s="4" t="s">
        <v>814</v>
      </c>
      <c r="E347" s="4" t="s">
        <v>814</v>
      </c>
      <c r="F347" s="4" t="s">
        <v>815</v>
      </c>
      <c r="G347" s="4" t="s">
        <v>816</v>
      </c>
      <c r="H347" s="4"/>
      <c r="I347" s="4" t="s">
        <v>10936</v>
      </c>
      <c r="J347" s="3"/>
      <c r="K347" s="3" t="s">
        <v>7395</v>
      </c>
      <c r="L347" s="5" t="s">
        <v>15</v>
      </c>
      <c r="M347" s="2" t="str">
        <f t="shared" si="34"/>
        <v>&gt;betaL-g0374_CTX-M-110%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G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AATCTCT</v>
      </c>
      <c r="O347" s="26">
        <f t="shared" si="32"/>
        <v>877</v>
      </c>
      <c r="P347" s="26" t="s">
        <v>10986</v>
      </c>
      <c r="Q347" s="26">
        <f t="shared" si="37"/>
        <v>1</v>
      </c>
      <c r="R347" s="26" t="str">
        <f t="shared" si="33"/>
        <v>bad</v>
      </c>
      <c r="S347" s="26">
        <f t="shared" si="36"/>
        <v>2</v>
      </c>
      <c r="T347" s="26"/>
    </row>
    <row r="348" spans="1:20" x14ac:dyDescent="0.25">
      <c r="A348">
        <v>329</v>
      </c>
      <c r="B348" s="2" t="s">
        <v>7396</v>
      </c>
      <c r="C348" s="3" t="s">
        <v>512</v>
      </c>
      <c r="D348" s="4" t="s">
        <v>817</v>
      </c>
      <c r="E348" s="4" t="s">
        <v>817</v>
      </c>
      <c r="F348" s="4" t="s">
        <v>818</v>
      </c>
      <c r="G348" s="4" t="s">
        <v>819</v>
      </c>
      <c r="H348" s="4"/>
      <c r="I348" s="4" t="s">
        <v>10936</v>
      </c>
      <c r="J348" s="3"/>
      <c r="K348" s="3" t="s">
        <v>7397</v>
      </c>
      <c r="L348" s="5" t="s">
        <v>15</v>
      </c>
      <c r="M348" s="2" t="str">
        <f t="shared" si="34"/>
        <v>&gt;betaL-g0375_CTX-M-111%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A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48" s="26">
        <f t="shared" si="32"/>
        <v>876</v>
      </c>
      <c r="P348" s="26"/>
      <c r="Q348" s="26">
        <f t="shared" ref="Q348:Q411" si="39">IF(OR(LEFT(G348,3)="ATG",LEFT(G348,3)="GTG",LEFT(G348,3)="TTG"),1,"bad")</f>
        <v>1</v>
      </c>
      <c r="R348" s="26">
        <f t="shared" si="33"/>
        <v>1</v>
      </c>
      <c r="S348" s="26">
        <f t="shared" si="36"/>
        <v>2</v>
      </c>
      <c r="T348" s="26"/>
    </row>
    <row r="349" spans="1:20" x14ac:dyDescent="0.25">
      <c r="A349">
        <v>330</v>
      </c>
      <c r="B349" s="2" t="s">
        <v>7398</v>
      </c>
      <c r="C349" s="3" t="s">
        <v>512</v>
      </c>
      <c r="D349" s="4" t="s">
        <v>820</v>
      </c>
      <c r="E349" s="4" t="s">
        <v>820</v>
      </c>
      <c r="F349" s="4" t="s">
        <v>821</v>
      </c>
      <c r="G349" s="4" t="s">
        <v>822</v>
      </c>
      <c r="H349" s="4"/>
      <c r="I349" s="4" t="s">
        <v>10936</v>
      </c>
      <c r="J349" s="3"/>
      <c r="K349" s="3" t="s">
        <v>7399</v>
      </c>
      <c r="L349" s="5" t="s">
        <v>15</v>
      </c>
      <c r="M349" s="2" t="str">
        <f t="shared" si="34"/>
        <v>&gt;betaL-g0376_CTX-M-112%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G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49" s="26">
        <f t="shared" si="32"/>
        <v>876</v>
      </c>
      <c r="P349" s="26"/>
      <c r="Q349" s="26">
        <f t="shared" si="39"/>
        <v>1</v>
      </c>
      <c r="R349" s="26">
        <f t="shared" si="33"/>
        <v>1</v>
      </c>
      <c r="S349" s="26">
        <f t="shared" si="36"/>
        <v>2</v>
      </c>
      <c r="T349" s="26"/>
    </row>
    <row r="350" spans="1:20" x14ac:dyDescent="0.25">
      <c r="A350">
        <v>331</v>
      </c>
      <c r="B350" s="2" t="s">
        <v>7400</v>
      </c>
      <c r="C350" s="3" t="s">
        <v>512</v>
      </c>
      <c r="D350" s="4" t="s">
        <v>823</v>
      </c>
      <c r="E350" s="4" t="s">
        <v>823</v>
      </c>
      <c r="F350" s="4" t="s">
        <v>824</v>
      </c>
      <c r="G350" s="4" t="s">
        <v>825</v>
      </c>
      <c r="H350" s="4"/>
      <c r="I350" s="4" t="s">
        <v>10936</v>
      </c>
      <c r="J350" s="3"/>
      <c r="K350" s="3" t="s">
        <v>7401</v>
      </c>
      <c r="L350" s="5" t="s">
        <v>15</v>
      </c>
      <c r="M350" s="2" t="str">
        <f t="shared" si="34"/>
        <v>&gt;betaL-g0377_CTX-M-113%ATGGTGACAAAGAGAGTGCAACGGATGATGTTCGCGGCGGCGGCGTGCATTCCGCTGCTGCTGGGCAGCGCGCCGCTTTATGCGCAGACGAGTGCGGTGCAGCAAAAGCTGGCGGCGCTGGAGAAAAGCAGCGGAGGGCGGCTGGGCGTCGCGCTCATCGATACCGCAGATAATACGCAGGTGCTTTATCGCGGTGATGAACGCTTTCCAATGTGCAGTACCAGTAAAGTTATGGCGGCCGCGGCGGTGCTTAAGCG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50" s="26">
        <f t="shared" si="32"/>
        <v>876</v>
      </c>
      <c r="P350" s="26"/>
      <c r="Q350" s="26">
        <f t="shared" si="39"/>
        <v>1</v>
      </c>
      <c r="R350" s="26">
        <f t="shared" si="33"/>
        <v>1</v>
      </c>
      <c r="S350" s="26">
        <f t="shared" si="36"/>
        <v>2</v>
      </c>
      <c r="T350" s="26"/>
    </row>
    <row r="351" spans="1:20" x14ac:dyDescent="0.25">
      <c r="A351">
        <v>332</v>
      </c>
      <c r="B351" s="2" t="s">
        <v>7402</v>
      </c>
      <c r="C351" s="3" t="s">
        <v>512</v>
      </c>
      <c r="D351" s="4" t="s">
        <v>826</v>
      </c>
      <c r="E351" s="4" t="s">
        <v>826</v>
      </c>
      <c r="F351" s="4" t="s">
        <v>827</v>
      </c>
      <c r="G351" s="4" t="s">
        <v>828</v>
      </c>
      <c r="H351" s="4"/>
      <c r="I351" s="4" t="s">
        <v>10936</v>
      </c>
      <c r="J351" s="3"/>
      <c r="K351" s="3" t="s">
        <v>7403</v>
      </c>
      <c r="L351" s="5" t="s">
        <v>15</v>
      </c>
      <c r="M351" s="2" t="str">
        <f t="shared" si="34"/>
        <v>&gt;betaL-g0378_CTX-M-114%ATGGTTAAAAAATCACTGCGCCAGTTCACGCTGATGGCGACGGCAACCGTCACGCTGTTGTTAGGAAGTGTGCCGCTGTATGCGCAAACGGCGGACGTACAGCAAAAACTTGCCGAATTAGAGCGGCAGTCGGGAGGCAGACTGGGTGTGGCATTGATTAACACAGCAGATAATTCGCAAATACTTTATCGTGCTGATGAGCGCTTTGCGATGTGCAGCACCAGTAAAGC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51" s="26">
        <f t="shared" si="32"/>
        <v>876</v>
      </c>
      <c r="P351" s="26"/>
      <c r="Q351" s="26">
        <f t="shared" si="39"/>
        <v>1</v>
      </c>
      <c r="R351" s="26">
        <f t="shared" si="33"/>
        <v>1</v>
      </c>
      <c r="S351" s="26">
        <f t="shared" si="36"/>
        <v>2</v>
      </c>
      <c r="T351" s="26"/>
    </row>
    <row r="352" spans="1:20" x14ac:dyDescent="0.25">
      <c r="A352">
        <v>334</v>
      </c>
      <c r="B352" s="2" t="s">
        <v>7404</v>
      </c>
      <c r="C352" s="3" t="s">
        <v>512</v>
      </c>
      <c r="D352" s="4" t="s">
        <v>829</v>
      </c>
      <c r="E352" s="4" t="s">
        <v>829</v>
      </c>
      <c r="F352" s="4" t="s">
        <v>830</v>
      </c>
      <c r="G352" s="4" t="s">
        <v>831</v>
      </c>
      <c r="H352" s="4"/>
      <c r="I352" s="4" t="s">
        <v>10936</v>
      </c>
      <c r="J352" s="3"/>
      <c r="K352" s="3" t="s">
        <v>7405</v>
      </c>
      <c r="L352" s="5" t="s">
        <v>15</v>
      </c>
      <c r="M352" s="2" t="str">
        <f t="shared" si="34"/>
        <v>&gt;betaL-g0379_CTX-M-116%ATGGTTAAAAAATCACTGCGTCAGTTCACGCTGATGGCGACGGCAACCGTCACGCTGTTGTTAGGAAGTGTGCCGCTGTATGCGCAAACGGCGGACGTACAGCAAAAACTTGCCGAATTAGAGCGGCAGTCGGGAGGAC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352" s="26">
        <f t="shared" si="32"/>
        <v>876</v>
      </c>
      <c r="P352" s="26"/>
      <c r="Q352" s="26">
        <f t="shared" si="39"/>
        <v>1</v>
      </c>
      <c r="R352" s="26">
        <f t="shared" si="33"/>
        <v>1</v>
      </c>
      <c r="S352" s="26">
        <f t="shared" si="36"/>
        <v>2</v>
      </c>
      <c r="T352" s="26"/>
    </row>
    <row r="353" spans="1:20" x14ac:dyDescent="0.25">
      <c r="A353">
        <v>335</v>
      </c>
      <c r="B353" s="2" t="s">
        <v>7406</v>
      </c>
      <c r="C353" s="3" t="s">
        <v>512</v>
      </c>
      <c r="D353" s="4" t="s">
        <v>832</v>
      </c>
      <c r="E353" s="4" t="s">
        <v>832</v>
      </c>
      <c r="F353" s="4" t="s">
        <v>833</v>
      </c>
      <c r="G353" s="4" t="s">
        <v>834</v>
      </c>
      <c r="H353" s="4"/>
      <c r="I353" s="4" t="s">
        <v>10936</v>
      </c>
      <c r="J353" s="3"/>
      <c r="K353" s="3" t="s">
        <v>7407</v>
      </c>
      <c r="L353" s="5" t="s">
        <v>15</v>
      </c>
      <c r="M353" s="2" t="str">
        <f t="shared" si="34"/>
        <v>&gt;betaL-g0380_CTX-M-117%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A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53" s="26">
        <f t="shared" si="32"/>
        <v>876</v>
      </c>
      <c r="P353" s="26"/>
      <c r="Q353" s="26">
        <f t="shared" si="39"/>
        <v>1</v>
      </c>
      <c r="R353" s="26">
        <f t="shared" si="33"/>
        <v>1</v>
      </c>
      <c r="S353" s="26">
        <f t="shared" si="36"/>
        <v>2</v>
      </c>
      <c r="T353" s="26"/>
    </row>
    <row r="354" spans="1:20" x14ac:dyDescent="0.25">
      <c r="A354">
        <v>234</v>
      </c>
      <c r="B354" s="2" t="s">
        <v>7212</v>
      </c>
      <c r="C354" s="3" t="s">
        <v>512</v>
      </c>
      <c r="D354" s="4" t="s">
        <v>543</v>
      </c>
      <c r="E354" s="4" t="s">
        <v>543</v>
      </c>
      <c r="F354" s="4" t="s">
        <v>544</v>
      </c>
      <c r="G354" s="4" t="s">
        <v>545</v>
      </c>
      <c r="H354" s="4"/>
      <c r="I354" s="4" t="s">
        <v>10936</v>
      </c>
      <c r="J354" s="3"/>
      <c r="K354" s="3" t="s">
        <v>7213</v>
      </c>
      <c r="L354" s="5" t="s">
        <v>15</v>
      </c>
      <c r="M354" s="2" t="str">
        <f t="shared" si="34"/>
        <v>&gt;betaL-g0381_CTX-M-12%ATGGTTAAAAAATCACTGCGCCAGTTCACGCTGATGGCGACGGCAGCCGTCACGCTGTTGTTAGGAAGTGTGCCGCTGTATGCGCAAACGGCGGACGTACAGCAAAAACTTGCCGAATTAGAGCGGCAGTCGGGAGGCAGACTGGGTGTGGCATTGATTAACACAGCGGATAATTCGCAAATACTTTATCGTGCTGATGAGCGCTTCGCGATGTGCAGCACCAGTAAAGTGATGGCCGC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ATATTAGCGTCGGCGGCTAAAATCGTCACCGACGGTTTGTAA</v>
      </c>
      <c r="O354" s="26">
        <f t="shared" si="32"/>
        <v>876</v>
      </c>
      <c r="P354" s="26"/>
      <c r="Q354" s="26">
        <f t="shared" si="39"/>
        <v>1</v>
      </c>
      <c r="R354" s="26">
        <f t="shared" si="33"/>
        <v>1</v>
      </c>
      <c r="S354" s="26">
        <f t="shared" si="36"/>
        <v>2</v>
      </c>
      <c r="T354" s="26"/>
    </row>
    <row r="355" spans="1:20" x14ac:dyDescent="0.25">
      <c r="A355">
        <v>336</v>
      </c>
      <c r="B355" s="2" t="s">
        <v>7408</v>
      </c>
      <c r="C355" s="3" t="s">
        <v>512</v>
      </c>
      <c r="D355" s="4" t="s">
        <v>835</v>
      </c>
      <c r="E355" s="4" t="s">
        <v>835</v>
      </c>
      <c r="F355" s="4" t="s">
        <v>836</v>
      </c>
      <c r="G355" s="4" t="s">
        <v>837</v>
      </c>
      <c r="H355" s="4"/>
      <c r="I355" s="4" t="s">
        <v>10936</v>
      </c>
      <c r="J355" s="3"/>
      <c r="K355" s="3" t="s">
        <v>7409</v>
      </c>
      <c r="L355" s="5" t="s">
        <v>15</v>
      </c>
      <c r="M355" s="2" t="str">
        <f t="shared" si="34"/>
        <v>&gt;betaL-g0382_CTX-M-121%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A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355" s="26">
        <f t="shared" si="32"/>
        <v>876</v>
      </c>
      <c r="P355" s="26"/>
      <c r="Q355" s="26">
        <f t="shared" si="39"/>
        <v>1</v>
      </c>
      <c r="R355" s="26">
        <f t="shared" si="33"/>
        <v>1</v>
      </c>
      <c r="S355" s="26">
        <f t="shared" si="36"/>
        <v>2</v>
      </c>
      <c r="T355" s="26"/>
    </row>
    <row r="356" spans="1:20" x14ac:dyDescent="0.25">
      <c r="A356">
        <v>337</v>
      </c>
      <c r="B356" s="2" t="s">
        <v>7410</v>
      </c>
      <c r="C356" s="3" t="s">
        <v>512</v>
      </c>
      <c r="D356" s="4" t="s">
        <v>838</v>
      </c>
      <c r="E356" s="4" t="s">
        <v>838</v>
      </c>
      <c r="F356" s="4" t="s">
        <v>839</v>
      </c>
      <c r="G356" s="4" t="s">
        <v>840</v>
      </c>
      <c r="H356" s="4"/>
      <c r="I356" s="4" t="s">
        <v>10936</v>
      </c>
      <c r="J356" s="3"/>
      <c r="K356" s="3" t="s">
        <v>7411</v>
      </c>
      <c r="L356" s="5" t="s">
        <v>15</v>
      </c>
      <c r="M356" s="2" t="str">
        <f t="shared" si="34"/>
        <v>&gt;betaL-g0383_CTX-M-122%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T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v>
      </c>
      <c r="O356" s="26">
        <f t="shared" si="32"/>
        <v>876</v>
      </c>
      <c r="P356" s="26"/>
      <c r="Q356" s="26">
        <f t="shared" si="39"/>
        <v>1</v>
      </c>
      <c r="R356" s="26">
        <f t="shared" si="33"/>
        <v>1</v>
      </c>
      <c r="S356" s="26">
        <f t="shared" si="36"/>
        <v>2</v>
      </c>
      <c r="T356" s="26"/>
    </row>
    <row r="357" spans="1:20" x14ac:dyDescent="0.25">
      <c r="A357">
        <v>338</v>
      </c>
      <c r="B357" s="2" t="s">
        <v>7412</v>
      </c>
      <c r="C357" s="3" t="s">
        <v>512</v>
      </c>
      <c r="D357" s="4" t="s">
        <v>841</v>
      </c>
      <c r="E357" s="4" t="s">
        <v>841</v>
      </c>
      <c r="F357" s="4" t="s">
        <v>842</v>
      </c>
      <c r="G357" s="4" t="s">
        <v>843</v>
      </c>
      <c r="H357" s="4"/>
      <c r="I357" s="4" t="s">
        <v>10936</v>
      </c>
      <c r="J357" s="3"/>
      <c r="K357" s="3" t="s">
        <v>7413</v>
      </c>
      <c r="L357" s="5" t="s">
        <v>15</v>
      </c>
      <c r="M357" s="2" t="str">
        <f t="shared" si="34"/>
        <v>&gt;betaL-g0384_CTX-M-123%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TGGCTATGGCACCACCAACGATATCGCGGTGATCTGGCCAAAAGATCGTGCGCCGCTGATTCTGGTCACTTACTTCACCCAGCCTCAACCTAAGGCAGAAAGCCGTCGCGATGTATTAGCGTCGGCGGCTAAAATCGTCACCGACGGTTTGTAA</v>
      </c>
      <c r="O357" s="26">
        <f t="shared" si="32"/>
        <v>876</v>
      </c>
      <c r="P357" s="26"/>
      <c r="Q357" s="26">
        <f t="shared" si="39"/>
        <v>1</v>
      </c>
      <c r="R357" s="26">
        <f t="shared" si="33"/>
        <v>1</v>
      </c>
      <c r="S357" s="26">
        <f t="shared" si="36"/>
        <v>2</v>
      </c>
      <c r="T357" s="26"/>
    </row>
    <row r="358" spans="1:20" x14ac:dyDescent="0.25">
      <c r="A358">
        <v>339</v>
      </c>
      <c r="B358" s="2" t="s">
        <v>7414</v>
      </c>
      <c r="C358" s="3" t="s">
        <v>512</v>
      </c>
      <c r="D358" s="4" t="s">
        <v>844</v>
      </c>
      <c r="E358" s="4" t="s">
        <v>844</v>
      </c>
      <c r="F358" s="4" t="s">
        <v>845</v>
      </c>
      <c r="G358" s="4" t="s">
        <v>846</v>
      </c>
      <c r="H358" s="4"/>
      <c r="I358" s="4" t="s">
        <v>10936</v>
      </c>
      <c r="J358" s="3"/>
      <c r="K358" s="3" t="s">
        <v>7415</v>
      </c>
      <c r="L358" s="5" t="s">
        <v>15</v>
      </c>
      <c r="M358" s="2" t="str">
        <f t="shared" si="34"/>
        <v>&gt;betaL-g0385_CTX-M-124%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TGAGAAACACGTTAACGGCACT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ATTATCTGGCCGGAAAACCACGCACCGCTGGTTCTGGTGACCTACTTTACCCAACCGGAGCAGAAGGCGGAAAGCCGTCGGGATGTTCTGGCTGCGGCGGCGAAAATCGTAACCCACGGTTTCTGA</v>
      </c>
      <c r="O358" s="26">
        <f t="shared" si="32"/>
        <v>876</v>
      </c>
      <c r="P358" s="26"/>
      <c r="Q358" s="26">
        <f t="shared" si="39"/>
        <v>1</v>
      </c>
      <c r="R358" s="26">
        <f t="shared" si="33"/>
        <v>1</v>
      </c>
      <c r="S358" s="26">
        <f t="shared" si="36"/>
        <v>2</v>
      </c>
      <c r="T358" s="26"/>
    </row>
    <row r="359" spans="1:20" x14ac:dyDescent="0.25">
      <c r="A359">
        <v>341</v>
      </c>
      <c r="B359" s="2" t="s">
        <v>7416</v>
      </c>
      <c r="C359" s="3" t="s">
        <v>512</v>
      </c>
      <c r="D359" s="4" t="s">
        <v>847</v>
      </c>
      <c r="E359" s="4" t="s">
        <v>847</v>
      </c>
      <c r="F359" s="3" t="s">
        <v>848</v>
      </c>
      <c r="G359" s="4" t="s">
        <v>849</v>
      </c>
      <c r="H359" s="4"/>
      <c r="I359" s="4" t="s">
        <v>10936</v>
      </c>
      <c r="J359" s="3"/>
      <c r="K359" s="3" t="s">
        <v>7417</v>
      </c>
      <c r="L359" s="5" t="s">
        <v>15</v>
      </c>
      <c r="M359" s="2" t="str">
        <f t="shared" si="34"/>
        <v>&gt;betaL-g0386_CTX-M-126%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G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GCAGAACGCAGAGAGCCGCCGCGATGTGCTGGCTTCAGCGGCGAGAATCATCGCCGAAGGGCTGTAA</v>
      </c>
      <c r="O359" s="26">
        <f t="shared" si="32"/>
        <v>876</v>
      </c>
      <c r="P359" s="26"/>
      <c r="Q359" s="26">
        <f t="shared" si="39"/>
        <v>1</v>
      </c>
      <c r="R359" s="26">
        <f t="shared" si="33"/>
        <v>1</v>
      </c>
      <c r="S359" s="26">
        <f t="shared" si="36"/>
        <v>2</v>
      </c>
      <c r="T359" s="26"/>
    </row>
    <row r="360" spans="1:20" x14ac:dyDescent="0.25">
      <c r="A360">
        <v>342</v>
      </c>
      <c r="B360" s="2" t="s">
        <v>7418</v>
      </c>
      <c r="C360" s="3" t="s">
        <v>512</v>
      </c>
      <c r="D360" s="4" t="s">
        <v>850</v>
      </c>
      <c r="E360" s="4" t="s">
        <v>850</v>
      </c>
      <c r="F360" s="4" t="s">
        <v>851</v>
      </c>
      <c r="G360" s="4" t="s">
        <v>852</v>
      </c>
      <c r="H360" s="4"/>
      <c r="I360" s="4" t="s">
        <v>10936</v>
      </c>
      <c r="J360" s="3"/>
      <c r="K360" s="3" t="s">
        <v>7419</v>
      </c>
      <c r="L360" s="5" t="s">
        <v>15</v>
      </c>
      <c r="M360" s="2" t="str">
        <f t="shared" si="34"/>
        <v>&gt;betaL-g0387_CTX-M-129%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GAGGCAATACGACCGGCGCAGCCAGCATTCGGGCCGGCTTACCGACGTCGTGGACTGTGGGTGATAAGACCGGCAGCGGCGGCTACGGCACCACCAATGATATTGCGGTGATCTGGCCGCAGGGTCGTGCGCCGCTGGTTCTGGTGACCTATTTTACCCAGCCGCAACAGAACGCAGAGAGCCGCCGCGATGTGCTGGCTTCAGCGGCGAGAATCATCGCCGAAGGGCTGTAA</v>
      </c>
      <c r="O360" s="26">
        <f t="shared" si="32"/>
        <v>876</v>
      </c>
      <c r="P360" s="26"/>
      <c r="Q360" s="26">
        <f t="shared" si="39"/>
        <v>1</v>
      </c>
      <c r="R360" s="26">
        <f t="shared" si="33"/>
        <v>1</v>
      </c>
      <c r="S360" s="26">
        <f t="shared" si="36"/>
        <v>2</v>
      </c>
      <c r="T360" s="26"/>
    </row>
    <row r="361" spans="1:20" x14ac:dyDescent="0.25">
      <c r="A361">
        <v>235</v>
      </c>
      <c r="B361" s="2" t="s">
        <v>7214</v>
      </c>
      <c r="C361" s="3" t="s">
        <v>512</v>
      </c>
      <c r="D361" s="4" t="s">
        <v>546</v>
      </c>
      <c r="E361" s="4" t="s">
        <v>546</v>
      </c>
      <c r="F361" s="4" t="s">
        <v>547</v>
      </c>
      <c r="G361" s="4" t="s">
        <v>548</v>
      </c>
      <c r="H361" s="4"/>
      <c r="I361" s="4" t="s">
        <v>10936</v>
      </c>
      <c r="J361" s="3"/>
      <c r="K361" s="3" t="s">
        <v>7215</v>
      </c>
      <c r="L361" s="5" t="s">
        <v>15</v>
      </c>
      <c r="M361" s="2" t="str">
        <f t="shared" si="34"/>
        <v>&gt;betaL-g0388_CTX-M-13%ATGGTGACAAAGAGAATGCAACGGATGATGTTCGCGGCGGCGGCGTGCATTCCGCTGCTGCTGGGCAGCGCGCCGCTTTATGCGCAGACGAGTGCGGTGCAGCAAAAGCTGGCGGCGCTGGAGAAAAGCAGCGGAGGGCGGCTGGGCGTCGCGCTCATCGATACCAA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A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61" s="26">
        <f t="shared" si="32"/>
        <v>876</v>
      </c>
      <c r="P361" s="26"/>
      <c r="Q361" s="26">
        <f t="shared" si="39"/>
        <v>1</v>
      </c>
      <c r="R361" s="26">
        <f t="shared" si="33"/>
        <v>1</v>
      </c>
      <c r="S361" s="26">
        <f t="shared" si="36"/>
        <v>2</v>
      </c>
      <c r="T361" s="26"/>
    </row>
    <row r="362" spans="1:20" x14ac:dyDescent="0.25">
      <c r="A362">
        <v>343</v>
      </c>
      <c r="B362" s="2" t="s">
        <v>7420</v>
      </c>
      <c r="C362" s="3" t="s">
        <v>512</v>
      </c>
      <c r="D362" s="4" t="s">
        <v>853</v>
      </c>
      <c r="E362" s="4" t="s">
        <v>853</v>
      </c>
      <c r="F362" s="4" t="s">
        <v>854</v>
      </c>
      <c r="G362" s="4" t="s">
        <v>855</v>
      </c>
      <c r="H362" s="4"/>
      <c r="I362" s="4" t="s">
        <v>10936</v>
      </c>
      <c r="J362" s="3"/>
      <c r="K362" s="3" t="s">
        <v>7421</v>
      </c>
      <c r="L362" s="5" t="s">
        <v>15</v>
      </c>
      <c r="M362" s="2" t="str">
        <f t="shared" si="34"/>
        <v>&gt;betaL-g0389_CTX-M-130%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CGCGCCGCTGGTTCTGGTGACCTATTTTACCCAGCCGCAACAGAACGCAGAGAGACGCCACGATGTGCTGGCTTCAGCGGCGAGAATCATCGCCGAAGGGCTGTAA</v>
      </c>
      <c r="O362" s="26">
        <f t="shared" si="32"/>
        <v>876</v>
      </c>
      <c r="P362" s="26"/>
      <c r="Q362" s="26">
        <f t="shared" si="39"/>
        <v>1</v>
      </c>
      <c r="R362" s="26">
        <f t="shared" si="33"/>
        <v>1</v>
      </c>
      <c r="S362" s="26">
        <f t="shared" si="36"/>
        <v>2</v>
      </c>
      <c r="T362" s="26"/>
    </row>
    <row r="363" spans="1:20" x14ac:dyDescent="0.25">
      <c r="A363">
        <v>344</v>
      </c>
      <c r="B363" s="2" t="s">
        <v>7422</v>
      </c>
      <c r="C363" s="3" t="s">
        <v>512</v>
      </c>
      <c r="D363" s="4" t="s">
        <v>856</v>
      </c>
      <c r="E363" s="4" t="s">
        <v>856</v>
      </c>
      <c r="F363" s="4" t="s">
        <v>857</v>
      </c>
      <c r="G363" s="4" t="s">
        <v>858</v>
      </c>
      <c r="H363" s="4"/>
      <c r="I363" s="4" t="s">
        <v>10936</v>
      </c>
      <c r="J363" s="3"/>
      <c r="K363" s="3" t="s">
        <v>7423</v>
      </c>
      <c r="L363" s="5" t="s">
        <v>15</v>
      </c>
      <c r="M363" s="2" t="str">
        <f t="shared" si="34"/>
        <v>&gt;betaL-g0390_CTX-M-131%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GTTATGGCACCACCAACGATATCGCGGTTATCTGGCCGGAAAACCACGCACCGCTGGTTCTGGTGACCTACTTTACCCAACCGGAGCAGAAGGCGGAAAGCCGTCGGGATATTCTGGCTGCGGCGGCGAAAATCGTAACCCACGGTTTCTGA</v>
      </c>
      <c r="O363" s="26">
        <f t="shared" si="32"/>
        <v>873</v>
      </c>
      <c r="P363" s="26"/>
      <c r="Q363" s="26">
        <f t="shared" si="39"/>
        <v>1</v>
      </c>
      <c r="R363" s="26">
        <f t="shared" si="33"/>
        <v>1</v>
      </c>
      <c r="S363" s="26">
        <f t="shared" si="36"/>
        <v>2</v>
      </c>
      <c r="T363" s="26"/>
    </row>
    <row r="364" spans="1:20" x14ac:dyDescent="0.25">
      <c r="A364">
        <v>345</v>
      </c>
      <c r="B364" s="2" t="s">
        <v>7424</v>
      </c>
      <c r="C364" s="3" t="s">
        <v>512</v>
      </c>
      <c r="D364" s="4" t="s">
        <v>859</v>
      </c>
      <c r="E364" s="4" t="s">
        <v>859</v>
      </c>
      <c r="F364" s="4" t="s">
        <v>860</v>
      </c>
      <c r="G364" s="4" t="s">
        <v>861</v>
      </c>
      <c r="H364" s="4"/>
      <c r="I364" s="4" t="s">
        <v>10936</v>
      </c>
      <c r="J364" s="3"/>
      <c r="K364" s="3" t="s">
        <v>7425</v>
      </c>
      <c r="L364" s="5" t="s">
        <v>15</v>
      </c>
      <c r="M364" s="2" t="str">
        <f t="shared" si="34"/>
        <v>&gt;betaL-g0391_CTX-M-132%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CGAAAAACACGTCAACGGCACAATGACGCTGGCAGAACTGAGCGCGGCCGCGTTGCAGTACAGCGACAATACCGCCATGAACAAATTGATTGCCCAGCTCGGTGGCCCGGGAGGCGTGACGGCTTTTGCCCGCGCGATCGGCGATGAGACGTTTCGTCTGGATCGCACTGAACCTACGCTGAATACCGCCATTCCCGGCGACCCGAGAGACACCACCACGCCG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64" s="26">
        <f t="shared" si="32"/>
        <v>876</v>
      </c>
      <c r="P364" s="26"/>
      <c r="Q364" s="26">
        <f t="shared" si="39"/>
        <v>1</v>
      </c>
      <c r="R364" s="26">
        <f t="shared" si="33"/>
        <v>1</v>
      </c>
      <c r="S364" s="26">
        <f t="shared" si="36"/>
        <v>2</v>
      </c>
      <c r="T364" s="26"/>
    </row>
    <row r="365" spans="1:20" x14ac:dyDescent="0.25">
      <c r="A365">
        <v>346</v>
      </c>
      <c r="B365" s="2" t="s">
        <v>7426</v>
      </c>
      <c r="C365" s="3" t="s">
        <v>512</v>
      </c>
      <c r="D365" s="4" t="s">
        <v>862</v>
      </c>
      <c r="E365" s="4" t="s">
        <v>862</v>
      </c>
      <c r="F365" s="4" t="s">
        <v>863</v>
      </c>
      <c r="G365" s="4" t="s">
        <v>864</v>
      </c>
      <c r="H365" s="4"/>
      <c r="I365" s="4" t="s">
        <v>10936</v>
      </c>
      <c r="J365" s="3"/>
      <c r="K365" s="3" t="s">
        <v>7427</v>
      </c>
      <c r="L365" s="5" t="s">
        <v>15</v>
      </c>
      <c r="M365" s="2" t="str">
        <f t="shared" si="34"/>
        <v>&gt;betaL-g0392_CTX-M-133%ATGGTTAAAAAATCACTGCGTCAGTTCACGCTGATGGCGACGGCAACCGTCACGCTGTTGTTAGGAAGTGTGCCGCTGTATGCGCAAACGGCGGACGTACAGCAAAAACTTGCCGAATTAGAGCGGCAGTCGGGAGGAAGACTGGGGGTGGCATTGATTAACACAGCGGATAATTCGCAAATACTTTATCGTGCTGATGAGCGCTTCGCGATGTGCAGCACCAGTAAAGTGATGGCCGCGGCCGCGGTGCTGAAGAAAAGTGAAAGCGAACCGAA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GTATTAGCGTCGGCGGCTAAAATCGTCACCGACGGTTTGTAA</v>
      </c>
      <c r="O365" s="26">
        <f t="shared" si="32"/>
        <v>876</v>
      </c>
      <c r="P365" s="26"/>
      <c r="Q365" s="26">
        <f t="shared" si="39"/>
        <v>1</v>
      </c>
      <c r="R365" s="26">
        <f t="shared" si="33"/>
        <v>1</v>
      </c>
      <c r="S365" s="26">
        <f t="shared" si="36"/>
        <v>2</v>
      </c>
      <c r="T365" s="26"/>
    </row>
    <row r="366" spans="1:20" x14ac:dyDescent="0.25">
      <c r="A366">
        <v>347</v>
      </c>
      <c r="B366" s="2" t="s">
        <v>7428</v>
      </c>
      <c r="C366" s="3" t="s">
        <v>512</v>
      </c>
      <c r="D366" s="4" t="s">
        <v>865</v>
      </c>
      <c r="E366" s="4" t="s">
        <v>865</v>
      </c>
      <c r="F366" s="4" t="s">
        <v>866</v>
      </c>
      <c r="G366" s="4" t="s">
        <v>867</v>
      </c>
      <c r="H366" s="4"/>
      <c r="I366" s="4" t="s">
        <v>10936</v>
      </c>
      <c r="J366" s="3"/>
      <c r="K366" s="3" t="s">
        <v>7429</v>
      </c>
      <c r="L366" s="5" t="s">
        <v>15</v>
      </c>
      <c r="M366" s="2" t="str">
        <f t="shared" si="34"/>
        <v>&gt;betaL-g0393_CTX-M-134%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AGCTACGGCACCACCAATGATATTGCGGTGATCTGGCCGCAGGGTCGTGCGCCGCTGGTTCTGGTGACCTATTTTACCCAGCCGCAACAGAACGCAGAGAGCCGCCGCGATGTGCTGGCTTCAGCGGCGAGAATCATCGCCGAAGGGCTGTAA</v>
      </c>
      <c r="O366" s="26">
        <f t="shared" si="32"/>
        <v>876</v>
      </c>
      <c r="P366" s="26"/>
      <c r="Q366" s="26">
        <f t="shared" si="39"/>
        <v>1</v>
      </c>
      <c r="R366" s="26">
        <f t="shared" si="33"/>
        <v>1</v>
      </c>
      <c r="S366" s="26">
        <f t="shared" si="36"/>
        <v>2</v>
      </c>
      <c r="T366" s="26"/>
    </row>
    <row r="367" spans="1:20" x14ac:dyDescent="0.25">
      <c r="A367">
        <v>348</v>
      </c>
      <c r="B367" s="2" t="s">
        <v>7430</v>
      </c>
      <c r="C367" s="3" t="s">
        <v>512</v>
      </c>
      <c r="D367" s="4" t="s">
        <v>868</v>
      </c>
      <c r="E367" s="4" t="s">
        <v>868</v>
      </c>
      <c r="F367" s="4" t="s">
        <v>869</v>
      </c>
      <c r="G367" s="4" t="s">
        <v>870</v>
      </c>
      <c r="H367" s="4"/>
      <c r="I367" s="4" t="s">
        <v>10936</v>
      </c>
      <c r="J367" s="3"/>
      <c r="K367" s="3" t="s">
        <v>7431</v>
      </c>
      <c r="L367" s="5" t="s">
        <v>15</v>
      </c>
      <c r="M367" s="2" t="str">
        <f t="shared" si="34"/>
        <v>&gt;betaL-g0394_CTX-M-136%ATGGTTAAAAAATCACTGCGCCAGTTCACGCTGATGGCGACGGCAACCGTCACGCTGTTGTTAGGAAGTGTGCCGCTGTATGCGCAAACGGCGGACGTACAGCAAAAACTTGCCGAATTAGAGCGGCAGTCGGGAGGCAGACTGGGTGTGGCATTGATTAACACAGCAGATAATTCGCAAATACTTTATCGTGCTGATGAGCGCTTTGCGATGTGCAGT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TTGATTCTGGTCACTTACTTCACCCAGCCTCAACCTAAGGCAGAAAGCCGTCGCGATGTATTAGCGTCGGCGGCTAAAATCGTCACCGACGGTTTGTAA</v>
      </c>
      <c r="O367" s="26">
        <f t="shared" si="32"/>
        <v>876</v>
      </c>
      <c r="P367" s="26"/>
      <c r="Q367" s="26">
        <f t="shared" si="39"/>
        <v>1</v>
      </c>
      <c r="R367" s="26">
        <f t="shared" si="33"/>
        <v>1</v>
      </c>
      <c r="S367" s="26">
        <f t="shared" si="36"/>
        <v>2</v>
      </c>
      <c r="T367" s="26"/>
    </row>
    <row r="368" spans="1:20" x14ac:dyDescent="0.25">
      <c r="A368">
        <v>349</v>
      </c>
      <c r="B368" s="2" t="s">
        <v>7432</v>
      </c>
      <c r="C368" s="3" t="s">
        <v>512</v>
      </c>
      <c r="D368" s="4" t="s">
        <v>871</v>
      </c>
      <c r="E368" s="4" t="s">
        <v>871</v>
      </c>
      <c r="F368" s="4" t="s">
        <v>872</v>
      </c>
      <c r="G368" s="4" t="s">
        <v>873</v>
      </c>
      <c r="H368" s="4"/>
      <c r="I368" s="4" t="s">
        <v>10936</v>
      </c>
      <c r="J368" s="3"/>
      <c r="K368" s="3" t="s">
        <v>7433</v>
      </c>
      <c r="L368" s="5" t="s">
        <v>15</v>
      </c>
      <c r="M368" s="2" t="str">
        <f t="shared" si="34"/>
        <v>&gt;betaL-g0395_CTX-M-137%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AACTCTGCGGAATCTGACGCTGGGTAAAGCATTGGGCGACAGCCAACGGGCGCAGCTGGTGACATGGATGAAAGGCAATACCACCGGTGCAGCGAGCATTCAGGCTGGACTGCCTGCTTCCTGGGTTGTGGGGGATAAAACCGGCAGCGGTGGCTATGGCACCACCAACGATATTGCGGTGATCTGGCCAAAAGATCGTGCGCCGCTGATTCTGGTCACTTACTTCACCCAGCCTCAACCTAAGGCAGAAAGCCGTCGCGATGTATTAGCGTCGGCGGCTAAAATCGTCACCGACGGTTTGTAA</v>
      </c>
      <c r="O368" s="26">
        <f t="shared" si="32"/>
        <v>876</v>
      </c>
      <c r="P368" s="26"/>
      <c r="Q368" s="26">
        <f t="shared" si="39"/>
        <v>1</v>
      </c>
      <c r="R368" s="26">
        <f t="shared" si="33"/>
        <v>1</v>
      </c>
      <c r="S368" s="26">
        <f t="shared" si="36"/>
        <v>2</v>
      </c>
      <c r="T368" s="26"/>
    </row>
    <row r="369" spans="1:20" x14ac:dyDescent="0.25">
      <c r="A369">
        <v>350</v>
      </c>
      <c r="B369" s="2" t="s">
        <v>7434</v>
      </c>
      <c r="C369" s="3" t="s">
        <v>512</v>
      </c>
      <c r="D369" s="4" t="s">
        <v>874</v>
      </c>
      <c r="E369" s="4" t="s">
        <v>874</v>
      </c>
      <c r="F369" s="4" t="s">
        <v>875</v>
      </c>
      <c r="G369" s="4" t="s">
        <v>876</v>
      </c>
      <c r="H369" s="4"/>
      <c r="I369" s="4" t="s">
        <v>10936</v>
      </c>
      <c r="J369" s="3"/>
      <c r="K369" s="3" t="s">
        <v>7435</v>
      </c>
      <c r="L369" s="5" t="s">
        <v>15</v>
      </c>
      <c r="M369" s="2" t="str">
        <f t="shared" si="34"/>
        <v>&gt;betaL-g0396_CTX-M-139%ATGGTTAAAAAATCACTGCGCCAGTTCACGCTGATGGCGACGGCAACCGTCACGCTGTTGTTAGGAAGTGTGCCGCTGTT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69" s="26">
        <f t="shared" si="32"/>
        <v>876</v>
      </c>
      <c r="P369" s="26"/>
      <c r="Q369" s="26">
        <f t="shared" si="39"/>
        <v>1</v>
      </c>
      <c r="R369" s="26">
        <f t="shared" si="33"/>
        <v>1</v>
      </c>
      <c r="S369" s="26">
        <f t="shared" si="36"/>
        <v>2</v>
      </c>
      <c r="T369" s="26"/>
    </row>
    <row r="370" spans="1:20" x14ac:dyDescent="0.25">
      <c r="A370">
        <v>236</v>
      </c>
      <c r="B370" s="2" t="s">
        <v>7216</v>
      </c>
      <c r="C370" s="3" t="s">
        <v>512</v>
      </c>
      <c r="D370" s="4" t="s">
        <v>549</v>
      </c>
      <c r="E370" s="4" t="s">
        <v>549</v>
      </c>
      <c r="F370" s="4" t="s">
        <v>550</v>
      </c>
      <c r="G370" s="4" t="s">
        <v>551</v>
      </c>
      <c r="H370" s="4"/>
      <c r="I370" s="4" t="s">
        <v>10936</v>
      </c>
      <c r="J370" s="3"/>
      <c r="K370" s="3" t="s">
        <v>7217</v>
      </c>
      <c r="L370" s="5" t="s">
        <v>15</v>
      </c>
      <c r="M370" s="2" t="str">
        <f t="shared" si="34"/>
        <v>&gt;betaL-g0397_CTX-M-14%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70" s="26">
        <f t="shared" si="32"/>
        <v>876</v>
      </c>
      <c r="P370" s="26"/>
      <c r="Q370" s="26">
        <f t="shared" si="39"/>
        <v>1</v>
      </c>
      <c r="R370" s="26">
        <f t="shared" si="33"/>
        <v>1</v>
      </c>
      <c r="S370" s="26">
        <f t="shared" si="36"/>
        <v>2</v>
      </c>
      <c r="T370" s="26"/>
    </row>
    <row r="371" spans="1:20" x14ac:dyDescent="0.25">
      <c r="A371">
        <v>351</v>
      </c>
      <c r="B371" s="2" t="s">
        <v>7436</v>
      </c>
      <c r="C371" s="3" t="s">
        <v>512</v>
      </c>
      <c r="D371" s="4" t="s">
        <v>877</v>
      </c>
      <c r="E371" s="4" t="s">
        <v>877</v>
      </c>
      <c r="F371" s="4" t="s">
        <v>878</v>
      </c>
      <c r="G371" s="4" t="s">
        <v>879</v>
      </c>
      <c r="H371" s="4"/>
      <c r="I371" s="4" t="s">
        <v>10936</v>
      </c>
      <c r="J371" s="3"/>
      <c r="K371" s="3" t="s">
        <v>7437</v>
      </c>
      <c r="L371" s="5" t="s">
        <v>15</v>
      </c>
      <c r="M371" s="2" t="str">
        <f t="shared" si="34"/>
        <v>&gt;betaL-g0398_CTX-M-141%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A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371" s="26">
        <f t="shared" si="32"/>
        <v>876</v>
      </c>
      <c r="P371" s="26"/>
      <c r="Q371" s="26">
        <f t="shared" si="39"/>
        <v>1</v>
      </c>
      <c r="R371" s="26">
        <f t="shared" si="33"/>
        <v>1</v>
      </c>
      <c r="S371" s="26">
        <f t="shared" si="36"/>
        <v>2</v>
      </c>
      <c r="T371" s="26"/>
    </row>
    <row r="372" spans="1:20" x14ac:dyDescent="0.25">
      <c r="A372">
        <v>352</v>
      </c>
      <c r="B372" s="2" t="s">
        <v>7438</v>
      </c>
      <c r="C372" s="3" t="s">
        <v>512</v>
      </c>
      <c r="D372" s="4" t="s">
        <v>880</v>
      </c>
      <c r="E372" s="4" t="s">
        <v>880</v>
      </c>
      <c r="F372" s="4" t="s">
        <v>881</v>
      </c>
      <c r="G372" s="4" t="s">
        <v>882</v>
      </c>
      <c r="H372" s="4"/>
      <c r="I372" s="4" t="s">
        <v>10936</v>
      </c>
      <c r="J372" s="3"/>
      <c r="K372" s="3" t="s">
        <v>7439</v>
      </c>
      <c r="L372" s="5" t="s">
        <v>15</v>
      </c>
      <c r="M372" s="2" t="str">
        <f t="shared" si="34"/>
        <v>&gt;betaL-g0399_CTX-M-142%ATGGTTAAAAAATCACTGCGCCAGTTCACGCTGATGGCGACGGCAACCGTCACGCTGTTGTTAGGAAGTGTGCCGCTGTATGCGCAAACGGCGA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72" s="26">
        <f t="shared" si="32"/>
        <v>876</v>
      </c>
      <c r="P372" s="26"/>
      <c r="Q372" s="26">
        <f t="shared" si="39"/>
        <v>1</v>
      </c>
      <c r="R372" s="26">
        <f t="shared" si="33"/>
        <v>1</v>
      </c>
      <c r="S372" s="26">
        <f t="shared" si="36"/>
        <v>2</v>
      </c>
      <c r="T372" s="26"/>
    </row>
    <row r="373" spans="1:20" x14ac:dyDescent="0.25">
      <c r="A373">
        <v>354</v>
      </c>
      <c r="B373" s="2" t="s">
        <v>7440</v>
      </c>
      <c r="C373" s="3" t="s">
        <v>512</v>
      </c>
      <c r="D373" s="4" t="s">
        <v>883</v>
      </c>
      <c r="E373" s="4" t="s">
        <v>883</v>
      </c>
      <c r="F373" s="4" t="s">
        <v>884</v>
      </c>
      <c r="G373" s="4" t="s">
        <v>885</v>
      </c>
      <c r="H373" s="4"/>
      <c r="I373" s="4" t="s">
        <v>10936</v>
      </c>
      <c r="J373" s="3"/>
      <c r="K373" s="3" t="s">
        <v>7441</v>
      </c>
      <c r="L373" s="5" t="s">
        <v>15</v>
      </c>
      <c r="M373" s="2" t="str">
        <f t="shared" si="34"/>
        <v>&gt;betaL-g0400_CTX-M-147%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73" s="26">
        <f t="shared" si="32"/>
        <v>876</v>
      </c>
      <c r="P373" s="26"/>
      <c r="Q373" s="26">
        <f t="shared" si="39"/>
        <v>1</v>
      </c>
      <c r="R373" s="26">
        <f t="shared" si="33"/>
        <v>1</v>
      </c>
      <c r="S373" s="26">
        <f t="shared" si="36"/>
        <v>2</v>
      </c>
      <c r="T373" s="26"/>
    </row>
    <row r="374" spans="1:20" x14ac:dyDescent="0.25">
      <c r="A374">
        <v>237</v>
      </c>
      <c r="B374" s="2" t="s">
        <v>7218</v>
      </c>
      <c r="C374" s="3" t="s">
        <v>512</v>
      </c>
      <c r="D374" s="4" t="s">
        <v>552</v>
      </c>
      <c r="E374" s="4" t="s">
        <v>552</v>
      </c>
      <c r="F374" s="4" t="s">
        <v>553</v>
      </c>
      <c r="G374" s="4" t="s">
        <v>554</v>
      </c>
      <c r="H374" s="4"/>
      <c r="I374" s="4" t="s">
        <v>10936</v>
      </c>
      <c r="J374" s="3"/>
      <c r="K374" s="3" t="s">
        <v>7219</v>
      </c>
      <c r="L374" s="5" t="s">
        <v>15</v>
      </c>
      <c r="M374" s="2" t="str">
        <f t="shared" si="34"/>
        <v>&gt;betaL-g0401_CTX-M-15%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74" s="26">
        <f t="shared" si="32"/>
        <v>876</v>
      </c>
      <c r="P374" s="26"/>
      <c r="Q374" s="26">
        <f t="shared" si="39"/>
        <v>1</v>
      </c>
      <c r="R374" s="26">
        <f t="shared" si="33"/>
        <v>1</v>
      </c>
      <c r="S374" s="26">
        <f t="shared" si="36"/>
        <v>2</v>
      </c>
      <c r="T374" s="26"/>
    </row>
    <row r="375" spans="1:20" x14ac:dyDescent="0.25">
      <c r="A375">
        <v>238</v>
      </c>
      <c r="B375" s="2" t="s">
        <v>7220</v>
      </c>
      <c r="C375" s="3" t="s">
        <v>512</v>
      </c>
      <c r="D375" s="4" t="s">
        <v>555</v>
      </c>
      <c r="E375" s="4" t="s">
        <v>555</v>
      </c>
      <c r="F375" s="4" t="s">
        <v>556</v>
      </c>
      <c r="G375" s="4" t="s">
        <v>557</v>
      </c>
      <c r="H375" s="4"/>
      <c r="I375" s="4" t="s">
        <v>10936</v>
      </c>
      <c r="J375" s="3"/>
      <c r="K375" s="3" t="s">
        <v>7221</v>
      </c>
      <c r="L375" s="5" t="s">
        <v>15</v>
      </c>
      <c r="M375" s="2" t="str">
        <f t="shared" si="34"/>
        <v>&gt;betaL-g0402_CTX-M-16%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GCTACGGCACCACCAATGATATTGCGGTGATCTGGCCGCAGGGTCGTGCGCCGCTGGTTCTGGTGACCTATTTTACCCAGCCGCAACAGAACGCAGAGAGCCGCCGCGATGTGCTGGCTTCAGCGGCGAGAATCATCGCCGAAGGGCTGTAA</v>
      </c>
      <c r="O375" s="26">
        <f t="shared" si="32"/>
        <v>876</v>
      </c>
      <c r="P375" s="26"/>
      <c r="Q375" s="26">
        <f t="shared" si="39"/>
        <v>1</v>
      </c>
      <c r="R375" s="26">
        <f t="shared" si="33"/>
        <v>1</v>
      </c>
      <c r="S375" s="26">
        <f t="shared" si="36"/>
        <v>2</v>
      </c>
      <c r="T375" s="26"/>
    </row>
    <row r="376" spans="1:20" x14ac:dyDescent="0.25">
      <c r="A376">
        <v>239</v>
      </c>
      <c r="B376" s="2" t="s">
        <v>7222</v>
      </c>
      <c r="C376" s="3" t="s">
        <v>512</v>
      </c>
      <c r="D376" s="4" t="s">
        <v>558</v>
      </c>
      <c r="E376" s="4" t="s">
        <v>558</v>
      </c>
      <c r="F376" s="4" t="s">
        <v>559</v>
      </c>
      <c r="G376" s="4" t="s">
        <v>560</v>
      </c>
      <c r="H376" s="4"/>
      <c r="I376" s="4" t="s">
        <v>10936</v>
      </c>
      <c r="J376" s="3"/>
      <c r="K376" s="3" t="s">
        <v>7223</v>
      </c>
      <c r="L376" s="5" t="s">
        <v>15</v>
      </c>
      <c r="M376" s="2" t="str">
        <f t="shared" si="34"/>
        <v>&gt;betaL-g0403_CTX-M-17%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AAGGGGCTGTAA</v>
      </c>
      <c r="O376" s="26">
        <f t="shared" si="32"/>
        <v>876</v>
      </c>
      <c r="P376" s="26"/>
      <c r="Q376" s="26">
        <f t="shared" si="39"/>
        <v>1</v>
      </c>
      <c r="R376" s="26">
        <f t="shared" si="33"/>
        <v>1</v>
      </c>
      <c r="S376" s="26">
        <f t="shared" si="36"/>
        <v>2</v>
      </c>
      <c r="T376" s="26"/>
    </row>
    <row r="377" spans="1:20" x14ac:dyDescent="0.25">
      <c r="A377">
        <v>240</v>
      </c>
      <c r="B377" s="2" t="s">
        <v>7224</v>
      </c>
      <c r="C377" s="3" t="s">
        <v>512</v>
      </c>
      <c r="D377" s="4" t="s">
        <v>561</v>
      </c>
      <c r="E377" s="4" t="s">
        <v>561</v>
      </c>
      <c r="F377" s="4" t="s">
        <v>562</v>
      </c>
      <c r="G377" s="4" t="s">
        <v>563</v>
      </c>
      <c r="H377" s="4"/>
      <c r="I377" s="4" t="s">
        <v>10936</v>
      </c>
      <c r="J377" s="3"/>
      <c r="K377" s="3" t="s">
        <v>7225</v>
      </c>
      <c r="L377" s="5" t="s">
        <v>15</v>
      </c>
      <c r="M377" s="2" t="str">
        <f t="shared" si="34"/>
        <v>&gt;betaL-g0404_CTX-M-19%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377" s="26">
        <f t="shared" si="32"/>
        <v>876</v>
      </c>
      <c r="P377" s="26"/>
      <c r="Q377" s="26">
        <f t="shared" si="39"/>
        <v>1</v>
      </c>
      <c r="R377" s="26">
        <f t="shared" si="33"/>
        <v>1</v>
      </c>
      <c r="S377" s="26">
        <f t="shared" si="36"/>
        <v>2</v>
      </c>
      <c r="T377" s="26"/>
    </row>
    <row r="378" spans="1:20" x14ac:dyDescent="0.25">
      <c r="A378">
        <v>224</v>
      </c>
      <c r="B378" s="2" t="s">
        <v>7195</v>
      </c>
      <c r="C378" s="3" t="s">
        <v>512</v>
      </c>
      <c r="D378" s="4" t="s">
        <v>516</v>
      </c>
      <c r="E378" s="4" t="s">
        <v>516</v>
      </c>
      <c r="F378" s="4" t="s">
        <v>517</v>
      </c>
      <c r="G378" s="4" t="s">
        <v>518</v>
      </c>
      <c r="H378" s="4"/>
      <c r="I378" s="4" t="s">
        <v>10936</v>
      </c>
      <c r="J378" s="3"/>
      <c r="K378" s="3" t="s">
        <v>7196</v>
      </c>
      <c r="L378" s="5" t="s">
        <v>15</v>
      </c>
      <c r="M378" s="2" t="str">
        <f t="shared" si="34"/>
        <v>&gt;betaL-g0405_CTX-M-2%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378" s="26">
        <f t="shared" si="32"/>
        <v>876</v>
      </c>
      <c r="P378" s="26"/>
      <c r="Q378" s="26">
        <f t="shared" si="39"/>
        <v>1</v>
      </c>
      <c r="R378" s="26">
        <f t="shared" si="33"/>
        <v>1</v>
      </c>
      <c r="S378" s="26">
        <f t="shared" si="36"/>
        <v>2</v>
      </c>
      <c r="T378" s="26"/>
    </row>
    <row r="379" spans="1:20" x14ac:dyDescent="0.25">
      <c r="A379">
        <v>241</v>
      </c>
      <c r="B379" s="2" t="s">
        <v>7226</v>
      </c>
      <c r="C379" s="3" t="s">
        <v>512</v>
      </c>
      <c r="D379" s="4" t="s">
        <v>564</v>
      </c>
      <c r="E379" s="4" t="s">
        <v>564</v>
      </c>
      <c r="F379" s="4" t="s">
        <v>565</v>
      </c>
      <c r="G379" s="4" t="s">
        <v>566</v>
      </c>
      <c r="H379" s="4"/>
      <c r="I379" s="4" t="s">
        <v>10936</v>
      </c>
      <c r="J379" s="3"/>
      <c r="K379" s="3" t="s">
        <v>7227</v>
      </c>
      <c r="L379" s="5" t="s">
        <v>15</v>
      </c>
      <c r="M379" s="2" t="str">
        <f t="shared" si="34"/>
        <v>&gt;betaL-g0406_CTX-M-20%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TTTCTGGCTGCGGCGGCGAAAATCGTAACCCACGGTTTCTGA</v>
      </c>
      <c r="O379" s="26">
        <f t="shared" si="32"/>
        <v>876</v>
      </c>
      <c r="P379" s="26"/>
      <c r="Q379" s="26">
        <f t="shared" si="39"/>
        <v>1</v>
      </c>
      <c r="R379" s="26">
        <f t="shared" si="33"/>
        <v>1</v>
      </c>
      <c r="S379" s="26">
        <f t="shared" si="36"/>
        <v>2</v>
      </c>
      <c r="T379" s="26"/>
    </row>
    <row r="380" spans="1:20" x14ac:dyDescent="0.25">
      <c r="A380">
        <v>242</v>
      </c>
      <c r="B380" s="2" t="s">
        <v>7228</v>
      </c>
      <c r="C380" s="3" t="s">
        <v>512</v>
      </c>
      <c r="D380" s="4" t="s">
        <v>567</v>
      </c>
      <c r="E380" s="4" t="s">
        <v>567</v>
      </c>
      <c r="F380" s="4" t="s">
        <v>568</v>
      </c>
      <c r="G380" s="4" t="s">
        <v>569</v>
      </c>
      <c r="H380" s="4"/>
      <c r="I380" s="4" t="s">
        <v>10936</v>
      </c>
      <c r="J380" s="3"/>
      <c r="K380" s="3" t="s">
        <v>7229</v>
      </c>
      <c r="L380" s="5" t="s">
        <v>15</v>
      </c>
      <c r="M380" s="2" t="str">
        <f t="shared" si="34"/>
        <v>&gt;betaL-g0407_CTX-M-21%ATGGTGACAAAGAGAGTGCAACGGATGATGTTCGCGGGGGGGGCGGGCATTCCGCTGCTGTTGGGCAGCGCGCCGTTTTATGCGCAGACGAGTGCGGGGCAGCAAAAGCTGGCGGCGCTGGAAAAAAGCAGCGGAGGGCGGT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GA</v>
      </c>
      <c r="O380" s="26">
        <f t="shared" si="32"/>
        <v>876</v>
      </c>
      <c r="P380" s="26"/>
      <c r="Q380" s="26">
        <f t="shared" si="39"/>
        <v>1</v>
      </c>
      <c r="R380" s="26">
        <f t="shared" si="33"/>
        <v>1</v>
      </c>
      <c r="S380" s="26">
        <f t="shared" si="36"/>
        <v>2</v>
      </c>
      <c r="T380" s="26"/>
    </row>
    <row r="381" spans="1:20" x14ac:dyDescent="0.25">
      <c r="A381">
        <v>243</v>
      </c>
      <c r="B381" s="2" t="s">
        <v>7230</v>
      </c>
      <c r="C381" s="3" t="s">
        <v>512</v>
      </c>
      <c r="D381" s="4" t="s">
        <v>570</v>
      </c>
      <c r="E381" s="4" t="s">
        <v>570</v>
      </c>
      <c r="F381" s="4" t="s">
        <v>571</v>
      </c>
      <c r="G381" s="4" t="s">
        <v>572</v>
      </c>
      <c r="H381" s="4"/>
      <c r="I381" s="4" t="s">
        <v>10936</v>
      </c>
      <c r="J381" s="3"/>
      <c r="K381" s="3" t="s">
        <v>7231</v>
      </c>
      <c r="L381" s="5" t="s">
        <v>15</v>
      </c>
      <c r="M381" s="2" t="str">
        <f t="shared" si="34"/>
        <v>&gt;betaL-g0408_CTX-M-22%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381" s="26">
        <f t="shared" si="32"/>
        <v>876</v>
      </c>
      <c r="P381" s="26"/>
      <c r="Q381" s="26">
        <f t="shared" si="39"/>
        <v>1</v>
      </c>
      <c r="R381" s="26">
        <f t="shared" si="33"/>
        <v>1</v>
      </c>
      <c r="S381" s="26">
        <f t="shared" si="36"/>
        <v>2</v>
      </c>
      <c r="T381" s="26"/>
    </row>
    <row r="382" spans="1:20" x14ac:dyDescent="0.25">
      <c r="A382" s="26">
        <v>244</v>
      </c>
      <c r="B382" s="2" t="s">
        <v>7232</v>
      </c>
      <c r="C382" s="3" t="s">
        <v>512</v>
      </c>
      <c r="D382" s="4" t="s">
        <v>573</v>
      </c>
      <c r="E382" s="4" t="s">
        <v>573</v>
      </c>
      <c r="F382" s="4" t="s">
        <v>574</v>
      </c>
      <c r="G382" s="4" t="s">
        <v>575</v>
      </c>
      <c r="H382" s="4"/>
      <c r="I382" s="4" t="s">
        <v>10936</v>
      </c>
      <c r="J382" s="3"/>
      <c r="K382" s="3" t="s">
        <v>7233</v>
      </c>
      <c r="L382" s="5" t="s">
        <v>15</v>
      </c>
      <c r="M382" s="2" t="str">
        <f t="shared" si="34"/>
        <v>&gt;betaL-g0409_CTX-M-23%ATGGTTAAAAAATCACTGCGTCAGTTCACGCTGATGGCGACGGCAACCGTCACGCTGTTGTTAGGAAGTGTGCCGCTGTATGCGCAAACGGCGGACGTACAGCAAAAACTTGCCGAATTAGAGCGGCAGTCGGGAGGACGACTGGGTGTGGCATTGATTAACACAGCAGATAATTCGCAAATACTTTATCGTGCTGATGAGCGCTTTGCGATGTGCAGCACCAGTAAAGTGATGGCCGTGGCCGCGGTGCTGAAGAAAAGTGAAAGCGAACCGAATCTGTTAAATCAGCGAGTTGAGATCAAAAAATCTGACTTGGTTAACTATAATCCGATTGCGGAAAAGCACGTCAATGGGACGATGTCACTGGCTGAGCTTAGCGCGGCCGCGCTACAGTACAGCGATAACGTGGCGATGAATAAGCTGATTGCTCACGTTGGCGGCCCGGCTAGCGTCACCGCGTTCGCCCGACAGCTGGGAGACGAAACGTTCCGTCTCGACCGTACCGAGACGACGTTAAACACCGCCATTCCGGGCGATCCGCGTGATACCACTTCACCTCGGGCAATGGCGCAAACTCTGCGGAATCTGACGCTGGGTAAAGCATTGGGG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382" s="26">
        <f t="shared" si="32"/>
        <v>876</v>
      </c>
      <c r="P382" s="26"/>
      <c r="Q382" s="26">
        <f t="shared" si="39"/>
        <v>1</v>
      </c>
      <c r="R382" s="26">
        <f t="shared" si="33"/>
        <v>1</v>
      </c>
      <c r="S382" s="26">
        <f t="shared" si="36"/>
        <v>2</v>
      </c>
      <c r="T382" s="26"/>
    </row>
    <row r="383" spans="1:20" x14ac:dyDescent="0.25">
      <c r="A383">
        <v>245</v>
      </c>
      <c r="B383" s="2" t="s">
        <v>7234</v>
      </c>
      <c r="C383" s="3" t="s">
        <v>512</v>
      </c>
      <c r="D383" s="4" t="s">
        <v>576</v>
      </c>
      <c r="E383" s="4" t="s">
        <v>576</v>
      </c>
      <c r="F383" s="4" t="s">
        <v>577</v>
      </c>
      <c r="G383" s="4" t="s">
        <v>578</v>
      </c>
      <c r="H383" s="4"/>
      <c r="I383" s="4" t="s">
        <v>10936</v>
      </c>
      <c r="J383" s="3"/>
      <c r="K383" s="3" t="s">
        <v>7235</v>
      </c>
      <c r="L383" s="5" t="s">
        <v>15</v>
      </c>
      <c r="M383" s="2" t="str">
        <f t="shared" si="34"/>
        <v>&gt;betaL-g0410_CTX-M-24%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v>
      </c>
      <c r="O383" s="26">
        <f t="shared" si="32"/>
        <v>876</v>
      </c>
      <c r="P383" s="26"/>
      <c r="Q383" s="26">
        <f t="shared" si="39"/>
        <v>1</v>
      </c>
      <c r="R383" s="26">
        <f t="shared" si="33"/>
        <v>1</v>
      </c>
      <c r="S383" s="26">
        <f t="shared" si="36"/>
        <v>2</v>
      </c>
      <c r="T383" s="26"/>
    </row>
    <row r="384" spans="1:20" x14ac:dyDescent="0.25">
      <c r="A384">
        <v>246</v>
      </c>
      <c r="B384" s="2" t="s">
        <v>7236</v>
      </c>
      <c r="C384" s="3" t="s">
        <v>512</v>
      </c>
      <c r="D384" s="4" t="s">
        <v>579</v>
      </c>
      <c r="E384" s="4" t="s">
        <v>579</v>
      </c>
      <c r="F384" s="4" t="s">
        <v>580</v>
      </c>
      <c r="G384" s="4" t="s">
        <v>581</v>
      </c>
      <c r="H384" s="4"/>
      <c r="I384" s="4" t="s">
        <v>10936</v>
      </c>
      <c r="J384" s="3"/>
      <c r="K384" s="3" t="s">
        <v>7237</v>
      </c>
      <c r="L384" s="5" t="s">
        <v>15</v>
      </c>
      <c r="M384" s="2" t="str">
        <f t="shared" si="34"/>
        <v>&gt;betaL-g0411_CTX-M-25%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v>
      </c>
      <c r="O384" s="26">
        <f t="shared" si="32"/>
        <v>876</v>
      </c>
      <c r="P384" s="26"/>
      <c r="Q384" s="26">
        <f t="shared" si="39"/>
        <v>1</v>
      </c>
      <c r="R384" s="26">
        <f t="shared" si="33"/>
        <v>1</v>
      </c>
      <c r="S384" s="26">
        <f t="shared" si="36"/>
        <v>2</v>
      </c>
      <c r="T384" s="26"/>
    </row>
    <row r="385" spans="1:20" x14ac:dyDescent="0.25">
      <c r="A385">
        <v>247</v>
      </c>
      <c r="B385" s="2" t="s">
        <v>7238</v>
      </c>
      <c r="C385" s="3" t="s">
        <v>512</v>
      </c>
      <c r="D385" s="4" t="s">
        <v>582</v>
      </c>
      <c r="E385" s="4" t="s">
        <v>582</v>
      </c>
      <c r="F385" s="4" t="s">
        <v>583</v>
      </c>
      <c r="G385" s="4" t="s">
        <v>584</v>
      </c>
      <c r="H385" s="4"/>
      <c r="I385" s="4" t="s">
        <v>10936</v>
      </c>
      <c r="J385" s="3"/>
      <c r="K385" s="3" t="s">
        <v>7239</v>
      </c>
      <c r="L385" s="5" t="s">
        <v>15</v>
      </c>
      <c r="M385" s="2" t="str">
        <f t="shared" si="34"/>
        <v>&gt;betaL-g0412_CTX-M-26%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GGGCAGGGCTACCCACATCGTGGGTTGTCGGGGATAAAACCGGCAGCGGCGATTATGGTACGACGAATGATATCGCGGTTATTTGGCCGGAAGGTCGCGCGCCGCTCGTTCTGGTGACTTACTTCACCCAGTCGGAGCCGAAGGCAGAGAGCCGTCGTGACGTGCTCGCTGCTGCCGCCAGAATTGTCACCGACGGTTATTAA</v>
      </c>
      <c r="O385" s="26">
        <f t="shared" ref="O385:O448" si="40">LEN(G385)</f>
        <v>876</v>
      </c>
      <c r="P385" s="26"/>
      <c r="Q385" s="26">
        <f t="shared" si="39"/>
        <v>1</v>
      </c>
      <c r="R385" s="26">
        <f t="shared" ref="R385:R448" si="41">IF(OR(RIGHT(G385,3)="TAG",RIGHT(G385,3)="TAA",RIGHT(G385,3)="TGA"),1,"bad")</f>
        <v>1</v>
      </c>
      <c r="S385" s="26">
        <f t="shared" si="36"/>
        <v>2</v>
      </c>
      <c r="T385" s="26"/>
    </row>
    <row r="386" spans="1:20" x14ac:dyDescent="0.25">
      <c r="A386">
        <v>248</v>
      </c>
      <c r="B386" s="2" t="s">
        <v>7240</v>
      </c>
      <c r="C386" s="3" t="s">
        <v>512</v>
      </c>
      <c r="D386" s="4" t="s">
        <v>585</v>
      </c>
      <c r="E386" s="4" t="s">
        <v>585</v>
      </c>
      <c r="F386" s="4" t="s">
        <v>586</v>
      </c>
      <c r="G386" s="4" t="s">
        <v>587</v>
      </c>
      <c r="H386" s="4"/>
      <c r="I386" s="4" t="s">
        <v>10936</v>
      </c>
      <c r="J386" s="3"/>
      <c r="K386" s="3" t="s">
        <v>7241</v>
      </c>
      <c r="L386" s="5" t="s">
        <v>15</v>
      </c>
      <c r="M386" s="2" t="str">
        <f t="shared" ref="M386:M449" si="42">"&gt;"&amp;K386&amp;IF(J386="yes","_Chr","")&amp;"%"&amp;G386</f>
        <v>&gt;betaL-g0413_CTX-M-27%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386" s="26">
        <f t="shared" si="40"/>
        <v>876</v>
      </c>
      <c r="P386" s="26"/>
      <c r="Q386" s="26">
        <f t="shared" si="39"/>
        <v>1</v>
      </c>
      <c r="R386" s="26">
        <f t="shared" si="41"/>
        <v>1</v>
      </c>
      <c r="S386" s="26">
        <f t="shared" ref="S386:S449" si="43">IF(MID(G386,10,3)="ATG",1,2)</f>
        <v>2</v>
      </c>
      <c r="T386" s="26"/>
    </row>
    <row r="387" spans="1:20" x14ac:dyDescent="0.25">
      <c r="A387">
        <v>249</v>
      </c>
      <c r="B387" s="2" t="s">
        <v>7242</v>
      </c>
      <c r="C387" s="3" t="s">
        <v>512</v>
      </c>
      <c r="D387" s="4" t="s">
        <v>588</v>
      </c>
      <c r="E387" s="4" t="s">
        <v>588</v>
      </c>
      <c r="F387" s="4" t="s">
        <v>589</v>
      </c>
      <c r="G387" s="4" t="s">
        <v>590</v>
      </c>
      <c r="H387" s="4"/>
      <c r="I387" s="4" t="s">
        <v>10936</v>
      </c>
      <c r="J387" s="3"/>
      <c r="K387" s="3" t="s">
        <v>7243</v>
      </c>
      <c r="L387" s="5" t="s">
        <v>15</v>
      </c>
      <c r="M387" s="2" t="str">
        <f t="shared" si="42"/>
        <v>&gt;betaL-g0414_CTX-M-28%ATGGTTAAAAAATCACTGCGT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v>
      </c>
      <c r="O387" s="26">
        <f t="shared" si="40"/>
        <v>876</v>
      </c>
      <c r="P387" s="26"/>
      <c r="Q387" s="26">
        <f t="shared" si="39"/>
        <v>1</v>
      </c>
      <c r="R387" s="26">
        <f t="shared" si="41"/>
        <v>1</v>
      </c>
      <c r="S387" s="26">
        <f t="shared" si="43"/>
        <v>2</v>
      </c>
      <c r="T387" s="26"/>
    </row>
    <row r="388" spans="1:20" x14ac:dyDescent="0.25">
      <c r="A388" s="26">
        <v>250</v>
      </c>
      <c r="B388" s="2" t="s">
        <v>7244</v>
      </c>
      <c r="C388" s="3" t="s">
        <v>512</v>
      </c>
      <c r="D388" s="4" t="s">
        <v>591</v>
      </c>
      <c r="E388" s="4" t="s">
        <v>591</v>
      </c>
      <c r="F388" s="4" t="s">
        <v>592</v>
      </c>
      <c r="G388" s="4" t="s">
        <v>593</v>
      </c>
      <c r="H388" s="4"/>
      <c r="I388" s="4" t="s">
        <v>10936</v>
      </c>
      <c r="J388" s="3"/>
      <c r="K388" s="3" t="s">
        <v>7245</v>
      </c>
      <c r="L388" s="5" t="s">
        <v>15</v>
      </c>
      <c r="M388" s="2" t="str">
        <f t="shared" si="42"/>
        <v>&gt;betaL-g0415_CTX-M-29%ATGGTTAAAAAATCACTGCGCCAGTTCACGCTGATGGCGACGGCAGCCGTCACGCTGTTGTTAGGAAGTGTGCCGCTGTATGCGCAAACGGCGGACGTACAGCAAAAACTTGCCGAATTAGAGCGGCAGTCGGGAGGCAGACTGGGGGTGGCATTGATTAACACTGCGGATAATTCGCAAATACTTTATCGTGCT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v>
      </c>
      <c r="O388" s="26">
        <f t="shared" si="40"/>
        <v>876</v>
      </c>
      <c r="P388" s="26"/>
      <c r="Q388" s="26">
        <f t="shared" si="39"/>
        <v>1</v>
      </c>
      <c r="R388" s="26">
        <f t="shared" si="41"/>
        <v>1</v>
      </c>
      <c r="S388" s="26">
        <f t="shared" si="43"/>
        <v>2</v>
      </c>
      <c r="T388" s="26"/>
    </row>
    <row r="389" spans="1:20" x14ac:dyDescent="0.25">
      <c r="A389" s="26">
        <v>225</v>
      </c>
      <c r="B389" s="2" t="s">
        <v>7197</v>
      </c>
      <c r="C389" s="3" t="s">
        <v>512</v>
      </c>
      <c r="D389" s="4" t="s">
        <v>519</v>
      </c>
      <c r="E389" s="4" t="s">
        <v>519</v>
      </c>
      <c r="F389" s="4" t="s">
        <v>520</v>
      </c>
      <c r="G389" s="4" t="s">
        <v>521</v>
      </c>
      <c r="H389" s="4"/>
      <c r="I389" s="4" t="s">
        <v>10936</v>
      </c>
      <c r="J389" s="3"/>
      <c r="K389" s="3" t="s">
        <v>7198</v>
      </c>
      <c r="L389" s="5" t="s">
        <v>15</v>
      </c>
      <c r="M389" s="2" t="str">
        <f t="shared" si="42"/>
        <v>&gt;betaL-g0416_CTX-M-3%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389" s="26">
        <f t="shared" si="40"/>
        <v>876</v>
      </c>
      <c r="P389" s="26"/>
      <c r="Q389" s="26">
        <f t="shared" si="39"/>
        <v>1</v>
      </c>
      <c r="R389" s="26">
        <f t="shared" si="41"/>
        <v>1</v>
      </c>
      <c r="S389" s="26">
        <f t="shared" si="43"/>
        <v>2</v>
      </c>
      <c r="T389" s="26"/>
    </row>
    <row r="390" spans="1:20" x14ac:dyDescent="0.25">
      <c r="A390" s="26">
        <v>251</v>
      </c>
      <c r="B390" s="2" t="s">
        <v>7246</v>
      </c>
      <c r="C390" s="3" t="s">
        <v>512</v>
      </c>
      <c r="D390" s="4" t="s">
        <v>594</v>
      </c>
      <c r="E390" s="4" t="s">
        <v>594</v>
      </c>
      <c r="F390" s="4" t="s">
        <v>595</v>
      </c>
      <c r="G390" s="4" t="s">
        <v>596</v>
      </c>
      <c r="H390" s="4"/>
      <c r="I390" s="4" t="s">
        <v>10936</v>
      </c>
      <c r="J390" s="3"/>
      <c r="K390" s="3" t="s">
        <v>7247</v>
      </c>
      <c r="L390" s="5" t="s">
        <v>15</v>
      </c>
      <c r="M390" s="2" t="str">
        <f t="shared" si="42"/>
        <v>&gt;betaL-g0417_CTX-M-30%ATGGTTAAAAAATCACTGCGCCAGTTCACGCTCATGGCGACGGCAGCCGTCACGCTGTTGTTAGGAAGTGTGCCGCTGTATGCGCAAACGGCGGACGTACAGCAAAAACTTGCCGAATTAGAGCGGCAGTCGGGAGGCAGACTGGGGGTGGCATTGATTAACACTGCGGATAATTCGCAAATACTTTATCGTGCT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TACCGAGCCGACGTTAAACACCGCCATTCCGGGCGATCCGCGTGATACCACTTCACCTCGGGCAATGGCGCAAACTCTGCGCAATCTGACGCTGGGTAAAGCATTGGGCGACAGCCAACGGGCGCAGCTGGTGACATGGATGAAAGGCAATACCACCGGTGCAGCGAGCATTCAGGCAGGACTGCCTGCTTCCTGGGTTGTGGGGGATAAAACCGGCAGCGGTGACTATGGCACCACCAACGATATCGCGGTGATTTGGCCAAAAGATCGTGCGCCGCTGATTCTGGTCACTTACTTCACCCAGCCTCAACCTAAGGCAGAAAGCCGTCGTGATGTATTAGCGTCGGCGGCTAAAATCGTCACCGACGGTTTGTAA</v>
      </c>
      <c r="O390" s="26">
        <f t="shared" si="40"/>
        <v>876</v>
      </c>
      <c r="P390" s="26"/>
      <c r="Q390" s="26">
        <f t="shared" si="39"/>
        <v>1</v>
      </c>
      <c r="R390" s="26">
        <f t="shared" si="41"/>
        <v>1</v>
      </c>
      <c r="S390" s="26">
        <f t="shared" si="43"/>
        <v>2</v>
      </c>
      <c r="T390" s="26"/>
    </row>
    <row r="391" spans="1:20" x14ac:dyDescent="0.25">
      <c r="A391" s="26">
        <v>252</v>
      </c>
      <c r="B391" s="2" t="s">
        <v>7248</v>
      </c>
      <c r="C391" s="3" t="s">
        <v>512</v>
      </c>
      <c r="D391" s="4" t="s">
        <v>597</v>
      </c>
      <c r="E391" s="4" t="s">
        <v>597</v>
      </c>
      <c r="F391" s="4" t="s">
        <v>598</v>
      </c>
      <c r="G391" s="4" t="s">
        <v>599</v>
      </c>
      <c r="H391" s="4"/>
      <c r="I391" s="4" t="s">
        <v>10936</v>
      </c>
      <c r="J391" s="3"/>
      <c r="K391" s="3" t="s">
        <v>7249</v>
      </c>
      <c r="L391" s="5" t="s">
        <v>15</v>
      </c>
      <c r="M391" s="2" t="str">
        <f t="shared" si="42"/>
        <v>&gt;betaL-g0418_CTX-M-31%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T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391" s="26">
        <f t="shared" si="40"/>
        <v>876</v>
      </c>
      <c r="P391" s="26"/>
      <c r="Q391" s="26">
        <f t="shared" si="39"/>
        <v>1</v>
      </c>
      <c r="R391" s="26">
        <f t="shared" si="41"/>
        <v>1</v>
      </c>
      <c r="S391" s="26">
        <f t="shared" si="43"/>
        <v>2</v>
      </c>
      <c r="T391" s="26"/>
    </row>
    <row r="392" spans="1:20" x14ac:dyDescent="0.25">
      <c r="A392" s="26">
        <v>253</v>
      </c>
      <c r="B392" s="2" t="s">
        <v>7250</v>
      </c>
      <c r="C392" s="3" t="s">
        <v>512</v>
      </c>
      <c r="D392" s="4" t="s">
        <v>600</v>
      </c>
      <c r="E392" s="4" t="s">
        <v>600</v>
      </c>
      <c r="F392" s="4" t="s">
        <v>601</v>
      </c>
      <c r="G392" s="4" t="s">
        <v>602</v>
      </c>
      <c r="H392" s="4"/>
      <c r="I392" s="4" t="s">
        <v>10936</v>
      </c>
      <c r="J392" s="3"/>
      <c r="K392" s="3" t="s">
        <v>7251</v>
      </c>
      <c r="L392" s="5" t="s">
        <v>15</v>
      </c>
      <c r="M392" s="2" t="str">
        <f t="shared" si="42"/>
        <v>&gt;betaL-g0419_CTX-M-32%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GCTATGGCACCACCAACGATATCGCGGTGATCTGGCCAAAAGATCGTGCGCCGCTGATTCTGGTCACTTACTTCACCCAGCCTCAACCTAAGGCAGAAAGCCGTCGCGATGTATTAGCGTCGGCGGCTAAAATCGTCACCAACGGTTTGTAA</v>
      </c>
      <c r="O392" s="26">
        <f t="shared" si="40"/>
        <v>876</v>
      </c>
      <c r="P392" s="26"/>
      <c r="Q392" s="26">
        <f t="shared" si="39"/>
        <v>1</v>
      </c>
      <c r="R392" s="26">
        <f t="shared" si="41"/>
        <v>1</v>
      </c>
      <c r="S392" s="26">
        <f t="shared" si="43"/>
        <v>2</v>
      </c>
      <c r="T392" s="26"/>
    </row>
    <row r="393" spans="1:20" x14ac:dyDescent="0.25">
      <c r="A393" s="26">
        <v>254</v>
      </c>
      <c r="B393" s="2" t="s">
        <v>7252</v>
      </c>
      <c r="C393" s="3" t="s">
        <v>512</v>
      </c>
      <c r="D393" s="4" t="s">
        <v>603</v>
      </c>
      <c r="E393" s="4" t="s">
        <v>603</v>
      </c>
      <c r="F393" s="4" t="s">
        <v>604</v>
      </c>
      <c r="G393" s="4" t="s">
        <v>605</v>
      </c>
      <c r="H393" s="4"/>
      <c r="I393" s="4" t="s">
        <v>10936</v>
      </c>
      <c r="J393" s="3"/>
      <c r="K393" s="3" t="s">
        <v>7253</v>
      </c>
      <c r="L393" s="5" t="s">
        <v>15</v>
      </c>
      <c r="M393" s="2" t="str">
        <f t="shared" si="42"/>
        <v>&gt;betaL-g0420_CTX-M-33%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G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393" s="26">
        <f t="shared" si="40"/>
        <v>876</v>
      </c>
      <c r="P393" s="26"/>
      <c r="Q393" s="26">
        <f t="shared" si="39"/>
        <v>1</v>
      </c>
      <c r="R393" s="26">
        <f t="shared" si="41"/>
        <v>1</v>
      </c>
      <c r="S393" s="26">
        <f t="shared" si="43"/>
        <v>2</v>
      </c>
      <c r="T393" s="26"/>
    </row>
    <row r="394" spans="1:20" x14ac:dyDescent="0.25">
      <c r="A394" s="26">
        <v>255</v>
      </c>
      <c r="B394" s="2" t="s">
        <v>7254</v>
      </c>
      <c r="C394" s="3" t="s">
        <v>512</v>
      </c>
      <c r="D394" s="4" t="s">
        <v>606</v>
      </c>
      <c r="E394" s="4" t="s">
        <v>606</v>
      </c>
      <c r="F394" s="4" t="s">
        <v>607</v>
      </c>
      <c r="G394" s="4" t="s">
        <v>608</v>
      </c>
      <c r="H394" s="4"/>
      <c r="I394" s="4" t="s">
        <v>10936</v>
      </c>
      <c r="J394" s="3"/>
      <c r="K394" s="3" t="s">
        <v>7255</v>
      </c>
      <c r="L394" s="5" t="s">
        <v>15</v>
      </c>
      <c r="M394" s="2" t="str">
        <f t="shared" si="42"/>
        <v>&gt;betaL-g0421_CTX-M-34%ATGGTTAAAAAATCACTGCGCCAGTTCACGCTGATGGCGACGGCAACCGTCACGCTGTTGTTAGGAAGTGTGCCGCTGTATGCGCAAACGGTGGACGTACAGCAAAAACTTGCCGAATTAGAGCAGCAGTCGGGAGGAAGGCTGGGTGTGGCATTGATTAACACGGCGGATAATTCGCAAATACTTTATCGTGCTGATGAGCGCTTTGCGATGTGCAGCACCAGTAAAGTGATGGCCGC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TGTGACTATGGTACCACCAACGATATCGCGGTGATTTGGCCAAAAGATCGTGCGCCGCTGATTCTGGTCACTTACTTCACCCAGCCCCAACCTAAGGCAGAAAGCCGTCGCGATGTATTAGCGTCGGCGGCTAAAATCGTCACCGACGGTTTGTAA</v>
      </c>
      <c r="O394" s="26">
        <f t="shared" si="40"/>
        <v>876</v>
      </c>
      <c r="P394" s="26"/>
      <c r="Q394" s="26">
        <f t="shared" si="39"/>
        <v>1</v>
      </c>
      <c r="R394" s="26">
        <f t="shared" si="41"/>
        <v>1</v>
      </c>
      <c r="S394" s="26">
        <f t="shared" si="43"/>
        <v>2</v>
      </c>
      <c r="T394" s="26"/>
    </row>
    <row r="395" spans="1:20" x14ac:dyDescent="0.25">
      <c r="A395" s="26">
        <v>256</v>
      </c>
      <c r="B395" s="2" t="s">
        <v>7256</v>
      </c>
      <c r="C395" s="3" t="s">
        <v>512</v>
      </c>
      <c r="D395" s="4" t="s">
        <v>609</v>
      </c>
      <c r="E395" s="4" t="s">
        <v>609</v>
      </c>
      <c r="F395" s="4" t="s">
        <v>610</v>
      </c>
      <c r="G395" s="4" t="s">
        <v>611</v>
      </c>
      <c r="H395" s="4"/>
      <c r="I395" s="4" t="s">
        <v>10936</v>
      </c>
      <c r="J395" s="3"/>
      <c r="K395" s="3" t="s">
        <v>7257</v>
      </c>
      <c r="L395" s="5" t="s">
        <v>15</v>
      </c>
      <c r="M395" s="2" t="str">
        <f t="shared" si="42"/>
        <v>&gt;betaL-g0422_CTX-M-35%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T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395" s="26">
        <f t="shared" si="40"/>
        <v>876</v>
      </c>
      <c r="P395" s="26"/>
      <c r="Q395" s="26">
        <f t="shared" si="39"/>
        <v>1</v>
      </c>
      <c r="R395" s="26">
        <f t="shared" si="41"/>
        <v>1</v>
      </c>
      <c r="S395" s="26">
        <f t="shared" si="43"/>
        <v>2</v>
      </c>
      <c r="T395" s="26"/>
    </row>
    <row r="396" spans="1:20" x14ac:dyDescent="0.25">
      <c r="A396" s="26">
        <v>257</v>
      </c>
      <c r="B396" s="2" t="s">
        <v>7258</v>
      </c>
      <c r="C396" s="3" t="s">
        <v>512</v>
      </c>
      <c r="D396" s="4" t="s">
        <v>612</v>
      </c>
      <c r="E396" s="4" t="s">
        <v>612</v>
      </c>
      <c r="F396" s="4" t="s">
        <v>613</v>
      </c>
      <c r="G396" s="4" t="s">
        <v>614</v>
      </c>
      <c r="H396" s="4"/>
      <c r="I396" s="4" t="s">
        <v>10936</v>
      </c>
      <c r="J396" s="3"/>
      <c r="K396" s="3" t="s">
        <v>7259</v>
      </c>
      <c r="L396" s="5" t="s">
        <v>15</v>
      </c>
      <c r="M396" s="2" t="str">
        <f t="shared" si="42"/>
        <v>&gt;betaL-g0423_CTX-M-36%ATGGTTAAAAAATCACTGCGTCAGTTCACGCTGATGGCGACGGCAACCGTCACGCTGTTGTTAGGAAGTGTGCCGCTGTATGCGCAAACGGCGGACGTACAGCAAAAACTTGCCGAATTAGAGCGGCAGTCGGGAGGAAGACTGGGTGTGGCATTGATTAACACAGCAGATAATTCGCAAATACTTTATCGTGCTGATGAGCGCTTTGCGATGTGCAGCACCAGTAAAGTGATGGCCGC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396" s="26">
        <f t="shared" si="40"/>
        <v>876</v>
      </c>
      <c r="P396" s="26" t="s">
        <v>10485</v>
      </c>
      <c r="Q396" s="26">
        <f t="shared" si="39"/>
        <v>1</v>
      </c>
      <c r="R396" s="26">
        <f t="shared" si="41"/>
        <v>1</v>
      </c>
      <c r="S396" s="26">
        <f t="shared" si="43"/>
        <v>2</v>
      </c>
      <c r="T396" s="26"/>
    </row>
    <row r="397" spans="1:20" x14ac:dyDescent="0.25">
      <c r="A397" s="26">
        <v>258</v>
      </c>
      <c r="B397" s="2" t="s">
        <v>7260</v>
      </c>
      <c r="C397" s="3" t="s">
        <v>512</v>
      </c>
      <c r="D397" s="4" t="s">
        <v>615</v>
      </c>
      <c r="E397" s="4" t="s">
        <v>615</v>
      </c>
      <c r="F397" s="4" t="s">
        <v>616</v>
      </c>
      <c r="G397" s="4" t="s">
        <v>617</v>
      </c>
      <c r="H397" s="4"/>
      <c r="I397" s="4" t="s">
        <v>10936</v>
      </c>
      <c r="J397" s="3"/>
      <c r="K397" s="3" t="s">
        <v>7261</v>
      </c>
      <c r="L397" s="5" t="s">
        <v>15</v>
      </c>
      <c r="M397" s="2" t="str">
        <f t="shared" si="42"/>
        <v>&gt;betaL-g0424_CTX-M-37%ATGGTTAAAAAATCACTGCGCCAGTTCACGCTGATGGCGACGGCAACCGTCACGCTGTTGTTAGGAAGTGTGCCGCTGCATGCGCAAACGGCGGACGTACAGCAAAAACTTGCCGAATTAGAGCAGCAGTCGGGAGGAAGGCTGGGTGTGGCATTGATTAACACAGCGGATAATTCGCAAATACTTTATCGTGCAGATGAGCGCTTTGCGATGTGCAGCACCAGTAAAGTGATGGCCGCGGCCGCGGTGCTGAAGAAAAGTGAAAGCGAACCGAATCTGTTAAATCAGCGAGTTGAGATCAAAAAATCTGACCTGGTTAACTATAATCCGATTGCGGAAAAGCACGTCGATGG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GGGATAAAACCGGCAGCGGTGACTATGGTACCACCAACGATATCGCGGTGATTTGGCCAAAAGATCGTGCGCCGCTGATTCTGGTCACTTACTTCACCCAGCCCCAACCTAAGGCAGAAAGCCGTCGCGATGTATTAGCGTCGGCGGCTAAAATCGTCACCGACGGTTTGTAA</v>
      </c>
      <c r="O397" s="26">
        <f t="shared" si="40"/>
        <v>876</v>
      </c>
      <c r="P397" s="26"/>
      <c r="Q397" s="26">
        <f t="shared" si="39"/>
        <v>1</v>
      </c>
      <c r="R397" s="26">
        <f t="shared" si="41"/>
        <v>1</v>
      </c>
      <c r="S397" s="26">
        <f t="shared" si="43"/>
        <v>2</v>
      </c>
      <c r="T397" s="26"/>
    </row>
    <row r="398" spans="1:20" x14ac:dyDescent="0.25">
      <c r="A398" s="26">
        <v>259</v>
      </c>
      <c r="B398" s="2" t="s">
        <v>7262</v>
      </c>
      <c r="C398" s="3" t="s">
        <v>512</v>
      </c>
      <c r="D398" s="4" t="s">
        <v>618</v>
      </c>
      <c r="E398" s="4" t="s">
        <v>618</v>
      </c>
      <c r="F398" s="4" t="s">
        <v>619</v>
      </c>
      <c r="G398" s="4" t="s">
        <v>620</v>
      </c>
      <c r="H398" s="4"/>
      <c r="I398" s="4" t="s">
        <v>10936</v>
      </c>
      <c r="J398" s="3"/>
      <c r="K398" s="3" t="s">
        <v>7263</v>
      </c>
      <c r="L398" s="5" t="s">
        <v>15</v>
      </c>
      <c r="M398" s="2" t="str">
        <f t="shared" si="42"/>
        <v>&gt;betaL-g0425_CTX-M-38%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AATTCGGGCCGGCTTACCGACGTCGTGGACTGTGGGTGATAAGACCGGCAGCGGCGACTACGGCACCACCAATGATATTGCGGTGATCTGGCCGCAGGGTCGTGCGCCGCTGGTTCTGGTGACCTATTTTACCCAGCCGCAACAGAACGCAGAGAGCCGCCGCGATGTGCTGGCTTCAGCGGCGAGAATCATCGCCGAAGGGCTGTAA</v>
      </c>
      <c r="O398" s="26">
        <f t="shared" si="40"/>
        <v>876</v>
      </c>
      <c r="P398" s="26"/>
      <c r="Q398" s="26">
        <f t="shared" si="39"/>
        <v>1</v>
      </c>
      <c r="R398" s="26">
        <f t="shared" si="41"/>
        <v>1</v>
      </c>
      <c r="S398" s="26">
        <f t="shared" si="43"/>
        <v>2</v>
      </c>
      <c r="T398" s="26"/>
    </row>
    <row r="399" spans="1:20" x14ac:dyDescent="0.25">
      <c r="A399" s="26">
        <v>260</v>
      </c>
      <c r="B399" s="2" t="s">
        <v>7264</v>
      </c>
      <c r="C399" s="3" t="s">
        <v>512</v>
      </c>
      <c r="D399" s="4" t="s">
        <v>621</v>
      </c>
      <c r="E399" s="4" t="s">
        <v>621</v>
      </c>
      <c r="F399" s="4" t="s">
        <v>622</v>
      </c>
      <c r="G399" s="4" t="s">
        <v>623</v>
      </c>
      <c r="H399" s="4"/>
      <c r="I399" s="4" t="s">
        <v>10936</v>
      </c>
      <c r="J399" s="3"/>
      <c r="K399" s="3" t="s">
        <v>7265</v>
      </c>
      <c r="L399" s="5" t="s">
        <v>15</v>
      </c>
      <c r="M399" s="2" t="str">
        <f t="shared" si="42"/>
        <v>&gt;betaL-g0426_CTX-M-39%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v>
      </c>
      <c r="O399" s="26">
        <f t="shared" si="40"/>
        <v>876</v>
      </c>
      <c r="P399" s="26"/>
      <c r="Q399" s="26">
        <f t="shared" si="39"/>
        <v>1</v>
      </c>
      <c r="R399" s="26">
        <f t="shared" si="41"/>
        <v>1</v>
      </c>
      <c r="S399" s="26">
        <f t="shared" si="43"/>
        <v>2</v>
      </c>
      <c r="T399" s="26"/>
    </row>
    <row r="400" spans="1:20" x14ac:dyDescent="0.25">
      <c r="A400" s="26">
        <v>227</v>
      </c>
      <c r="B400" s="2" t="s">
        <v>10477</v>
      </c>
      <c r="C400" s="3" t="s">
        <v>512</v>
      </c>
      <c r="D400" s="4" t="s">
        <v>522</v>
      </c>
      <c r="E400" s="4" t="s">
        <v>522</v>
      </c>
      <c r="F400" s="4" t="s">
        <v>523</v>
      </c>
      <c r="G400" s="4" t="s">
        <v>524</v>
      </c>
      <c r="H400" s="4"/>
      <c r="I400" s="4" t="s">
        <v>10936</v>
      </c>
      <c r="J400" s="3"/>
      <c r="K400" s="3" t="s">
        <v>10478</v>
      </c>
      <c r="L400" s="5" t="s">
        <v>15</v>
      </c>
      <c r="M400" s="2" t="str">
        <f t="shared" si="42"/>
        <v>&gt;betaL-g0438_CTX-M-5%ATGATGACTCAGAGCATTCGCCGCTCAATGTTAACGGTGATGGCGACGCTACCCCTGCTATTTAGCAGCGCAACGCTGCACGCGCAGACGAACAGCGTGCAG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GAGTGGGCGATAAAACCGGCAGCGGAGATTATGGCACCACCAACGATATCGCGGTTATCTGGCCGGCAAACCACGCACCGCTGGTTCTGGTGACCTACTTTACCCAACCGGAGCAGAAGGCGGAAAGCCGTCGGGATGTTCTGGCTGCGGCGGCGAAAATCGTAACCCACGGTTTCTGA</v>
      </c>
      <c r="N400" s="2" t="s">
        <v>10472</v>
      </c>
      <c r="O400" s="26">
        <f t="shared" si="40"/>
        <v>876</v>
      </c>
      <c r="P400" s="26"/>
      <c r="Q400" s="26">
        <f t="shared" si="39"/>
        <v>1</v>
      </c>
      <c r="R400" s="26">
        <f t="shared" si="41"/>
        <v>1</v>
      </c>
      <c r="S400" s="26">
        <f t="shared" si="43"/>
        <v>2</v>
      </c>
      <c r="T400" s="26"/>
    </row>
    <row r="401" spans="1:20" x14ac:dyDescent="0.25">
      <c r="A401" s="3">
        <v>226</v>
      </c>
      <c r="B401" s="2" t="s">
        <v>7199</v>
      </c>
      <c r="C401" s="3" t="s">
        <v>512</v>
      </c>
      <c r="D401" s="4" t="s">
        <v>5616</v>
      </c>
      <c r="E401" s="4" t="s">
        <v>5616</v>
      </c>
      <c r="F401" s="4" t="s">
        <v>5617</v>
      </c>
      <c r="G401" s="4" t="s">
        <v>5618</v>
      </c>
      <c r="H401" s="4"/>
      <c r="I401" s="4" t="s">
        <v>10936</v>
      </c>
      <c r="J401" s="3"/>
      <c r="K401" s="3" t="s">
        <v>5619</v>
      </c>
      <c r="L401" s="13" t="s">
        <v>5493</v>
      </c>
      <c r="M401" s="2" t="str">
        <f t="shared" si="42"/>
        <v>&gt;betaL-g0427_CTX-M-4%ATGATGACTCAGAGCATTCGCCGCTCAATGTTAACGGTGATGGCGACGCTACCCCTGCTATTTAGCAGCGCAACGCTGCATGCGCAGGCGAACAGCGTGCAACAGCAGCTGGAAGCCCTGGAGAAAAGTTCGGGAGGTCGGCTTGGCGTTGCGCAGATTAACACCGCCGATAATTCGCAGATTCTCTACGTGGCCGATGAGCGTTTTGCGATGTGCAGTACCAGTAAGGTGATGGCGGCCGCGGCGGTGCTTAAACAGAGCGAGAGCGATAAGCACCTGCTAAATCAGCGCGTTGAAATCAGAGCAAGCGACCTGGTTAACTACAATCCCATTGCGGAGAAACACGTTAACGGCACGATGACGCTGGCTGAGCTTGGCGCAGGCGCCCTGCAGTATAGCGACAATACTGCCATGAATAAGCTGATTGCCCATCTGGGTGGGCCCGATAAAGTGACGGCGTTTGCTCGCTCGTTGGGTGATGAGACCTTCCGTCTGGACAGAACCGAGCCCACGCTCAATAGCGCCATTCCAGGCGACCCGCGTGATACCACCACGCCGCTCGCGATGGCGCAGACCCTGAAAAATCTGACGCTGGGTAAAGCGCTGGCGGAAACTCAGCGGGCACAGTTGGTGACGTGGCTTAAGGGCAATACTACCGGTAGCGCGAGCATTCGGGCGGGTATGCCGAAATCATGGGGAGTGGGCGATAAAACCGGCAGCGGAGATTATGGCACCACCAACGATATCGCGGTTATCTGGCCGGAAAACCACGCACCGCTGGTTCTGGTGACCTACTTTACCCAACCGGAGCAGAAGGCGGAAAGCCGTCGGGATATTCTGGCTGCGGCGGCGAAAATCGTAACCCACGGTTTCTGA</v>
      </c>
      <c r="O401" s="26">
        <f t="shared" si="40"/>
        <v>876</v>
      </c>
      <c r="P401" s="26"/>
      <c r="Q401" s="26">
        <f t="shared" si="39"/>
        <v>1</v>
      </c>
      <c r="R401" s="26">
        <f t="shared" si="41"/>
        <v>1</v>
      </c>
      <c r="S401" s="26">
        <f t="shared" si="43"/>
        <v>2</v>
      </c>
      <c r="T401" s="26"/>
    </row>
    <row r="402" spans="1:20" x14ac:dyDescent="0.25">
      <c r="A402" s="26">
        <v>261</v>
      </c>
      <c r="B402" s="2" t="s">
        <v>7266</v>
      </c>
      <c r="C402" s="3" t="s">
        <v>512</v>
      </c>
      <c r="D402" s="4" t="s">
        <v>624</v>
      </c>
      <c r="E402" s="4" t="s">
        <v>624</v>
      </c>
      <c r="F402" s="4" t="s">
        <v>625</v>
      </c>
      <c r="G402" s="4" t="s">
        <v>626</v>
      </c>
      <c r="H402" s="4"/>
      <c r="I402" s="4" t="s">
        <v>10936</v>
      </c>
      <c r="J402" s="3"/>
      <c r="K402" s="3" t="s">
        <v>7267</v>
      </c>
      <c r="L402" s="5" t="s">
        <v>15</v>
      </c>
      <c r="M402" s="2" t="str">
        <f t="shared" si="42"/>
        <v>&gt;betaL-g0428_CTX-M-40%ATGAGACATCGCGTTAAGCGGATGATGCTAATGACAACGGCCTGTATTTCGCTGTTGCTGGGGAGTGCGCCGCTGTATGCGCAGGCGAACGACGTTCAGCAAAAGCTGGCGGCGCTGGAGAAAAGCAGCGGGGGGCGGTTGGGAGTGGCGCTGATTGACACCGCCGATAACGCACAGACGCTCTACCGCGCCGACGAGCGCTTTGCCATGTGCAGCACCAGTAAGGTGATGGCAGCCGCGGCGGTGCTCAAGCAAAGTGAAACGCAAAAGAACGTGTTGAGTCAGAAGGTTGAGATTAAATCCTCGGACCTGATTAACTACAATCCCATCGCTGAAAAACACGTCAACGGCACGATGACGCTGGCGGAATTGAGCGCCGCGGCGTTGCAGTACAGCGATAATACGGCCATGAACAAGCTGATTGCCCATCTTGGGGGGCCGGATAAAGTGACGGCGTTTGCCCGTGCGATTGGGGATGACACCTTCCGGCTCGATCGTACTGAGCCGACGCTCAACACCGCGATCCCCGGCGACCCGCGCGATACCACCACGCCATTAGCGATGGCGCAGACGCTTCGCCATCTGACGTTGGGCAGTGCCTTAGGTGAAACTCAGCGTGCGCAACTGGTAACGTGGCTGAAAGGCAACACCACCGGTGCTGCCAGCATTCAGGCTGGGCTACCCACATCGTGGGTTGTCGGGGATAAAACCGGCAGCGGTGATTATGGTACGACGAATGACATCGCCGTCATCTGGCCGGAAGGGCGTGCGCCGCTTATTCTGGTCACTTACTTCACCCAACCGGAGCAGAAGGCAGAAAGTCGTCGTGACGTGCTCGCGGCTGCCGCGAAAATCGTCACCGACGGTTATTAA</v>
      </c>
      <c r="O402" s="26">
        <f t="shared" si="40"/>
        <v>873</v>
      </c>
      <c r="P402" s="26"/>
      <c r="Q402" s="26">
        <f t="shared" si="39"/>
        <v>1</v>
      </c>
      <c r="R402" s="26">
        <f t="shared" si="41"/>
        <v>1</v>
      </c>
      <c r="S402" s="26">
        <f t="shared" si="43"/>
        <v>2</v>
      </c>
      <c r="T402" s="26"/>
    </row>
    <row r="403" spans="1:20" x14ac:dyDescent="0.25">
      <c r="A403" s="26">
        <v>262</v>
      </c>
      <c r="B403" s="2" t="s">
        <v>7268</v>
      </c>
      <c r="C403" s="3" t="s">
        <v>512</v>
      </c>
      <c r="D403" s="4" t="s">
        <v>627</v>
      </c>
      <c r="E403" s="4" t="s">
        <v>627</v>
      </c>
      <c r="F403" s="4" t="s">
        <v>628</v>
      </c>
      <c r="G403" s="4" t="s">
        <v>629</v>
      </c>
      <c r="H403" s="4"/>
      <c r="I403" s="4" t="s">
        <v>10936</v>
      </c>
      <c r="J403" s="3"/>
      <c r="K403" s="3" t="s">
        <v>7269</v>
      </c>
      <c r="L403" s="5" t="s">
        <v>15</v>
      </c>
      <c r="M403" s="2" t="str">
        <f t="shared" si="42"/>
        <v>&gt;betaL-g0429_CTX-M-41%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GTTAACTACAACCCCATTGCGGAAAAACACGTCAATGGCACGATGACATTCGGGGAGTTGAT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v>
      </c>
      <c r="O403" s="26">
        <f t="shared" si="40"/>
        <v>876</v>
      </c>
      <c r="P403" s="26"/>
      <c r="Q403" s="26">
        <f t="shared" si="39"/>
        <v>1</v>
      </c>
      <c r="R403" s="26">
        <f t="shared" si="41"/>
        <v>1</v>
      </c>
      <c r="S403" s="26">
        <f t="shared" si="43"/>
        <v>2</v>
      </c>
      <c r="T403" s="26"/>
    </row>
    <row r="404" spans="1:20" x14ac:dyDescent="0.25">
      <c r="A404" s="26">
        <v>263</v>
      </c>
      <c r="B404" s="2" t="s">
        <v>7270</v>
      </c>
      <c r="C404" s="3" t="s">
        <v>512</v>
      </c>
      <c r="D404" s="4" t="s">
        <v>630</v>
      </c>
      <c r="E404" s="4" t="s">
        <v>630</v>
      </c>
      <c r="F404" s="4" t="s">
        <v>631</v>
      </c>
      <c r="G404" s="4" t="s">
        <v>632</v>
      </c>
      <c r="H404" s="4"/>
      <c r="I404" s="4" t="s">
        <v>10936</v>
      </c>
      <c r="J404" s="3"/>
      <c r="K404" s="3" t="s">
        <v>7271</v>
      </c>
      <c r="L404" s="5" t="s">
        <v>15</v>
      </c>
      <c r="M404" s="2" t="str">
        <f t="shared" si="42"/>
        <v>&gt;betaL-g0430_CTX-M-42%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A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04" s="26">
        <f t="shared" si="40"/>
        <v>876</v>
      </c>
      <c r="P404" s="26"/>
      <c r="Q404" s="26">
        <f t="shared" si="39"/>
        <v>1</v>
      </c>
      <c r="R404" s="26">
        <f t="shared" si="41"/>
        <v>1</v>
      </c>
      <c r="S404" s="26">
        <f t="shared" si="43"/>
        <v>2</v>
      </c>
      <c r="T404" s="26"/>
    </row>
    <row r="405" spans="1:20" x14ac:dyDescent="0.25">
      <c r="A405" s="26">
        <v>264</v>
      </c>
      <c r="B405" s="2" t="s">
        <v>7272</v>
      </c>
      <c r="C405" s="3" t="s">
        <v>512</v>
      </c>
      <c r="D405" s="4" t="s">
        <v>633</v>
      </c>
      <c r="E405" s="4" t="s">
        <v>633</v>
      </c>
      <c r="F405" s="4" t="s">
        <v>634</v>
      </c>
      <c r="G405" s="4" t="s">
        <v>635</v>
      </c>
      <c r="H405" s="4"/>
      <c r="I405" s="4" t="s">
        <v>10936</v>
      </c>
      <c r="J405" s="3"/>
      <c r="K405" s="3" t="s">
        <v>7273</v>
      </c>
      <c r="L405" s="5" t="s">
        <v>15</v>
      </c>
      <c r="M405" s="2" t="str">
        <f t="shared" si="42"/>
        <v>&gt;betaL-g0431_CTX-M-43%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GTTATGGCACCACCAACGATATCGCGGTTATCTGGCCGGAAAACCACGCACCGCTGGTTCTGGTGACCTACTTTACCCAACCGGAGCAGAAGGCGGAAAGGCGTCGGGATATTCTGGCTGCGGCGGCGAAAATCGTAACCCACGGTTTCTGA</v>
      </c>
      <c r="O405" s="26">
        <f t="shared" si="40"/>
        <v>876</v>
      </c>
      <c r="P405" s="26"/>
      <c r="Q405" s="26">
        <f t="shared" si="39"/>
        <v>1</v>
      </c>
      <c r="R405" s="26">
        <f t="shared" si="41"/>
        <v>1</v>
      </c>
      <c r="S405" s="26">
        <f t="shared" si="43"/>
        <v>2</v>
      </c>
      <c r="T405" s="26"/>
    </row>
    <row r="406" spans="1:20" x14ac:dyDescent="0.25">
      <c r="A406" s="26">
        <v>265</v>
      </c>
      <c r="B406" s="2" t="s">
        <v>7274</v>
      </c>
      <c r="C406" s="3" t="s">
        <v>512</v>
      </c>
      <c r="D406" s="4" t="s">
        <v>636</v>
      </c>
      <c r="E406" s="4" t="s">
        <v>636</v>
      </c>
      <c r="F406" s="4" t="s">
        <v>637</v>
      </c>
      <c r="G406" s="4" t="s">
        <v>638</v>
      </c>
      <c r="H406" s="4"/>
      <c r="I406" s="4" t="s">
        <v>10936</v>
      </c>
      <c r="J406" s="3"/>
      <c r="K406" s="3" t="s">
        <v>7275</v>
      </c>
      <c r="L406" s="5" t="s">
        <v>15</v>
      </c>
      <c r="M406" s="2" t="str">
        <f t="shared" si="42"/>
        <v>&gt;betaL-g0432_CTX-M-44%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GCGTCGGGATATTCTGGCTGCGGCGGCGAAAATCGTAACCCACGGTTTCTGA</v>
      </c>
      <c r="O406" s="26">
        <f t="shared" si="40"/>
        <v>876</v>
      </c>
      <c r="P406" s="26"/>
      <c r="Q406" s="26">
        <f t="shared" si="39"/>
        <v>1</v>
      </c>
      <c r="R406" s="26">
        <f t="shared" si="41"/>
        <v>1</v>
      </c>
      <c r="S406" s="26">
        <f t="shared" si="43"/>
        <v>2</v>
      </c>
      <c r="T406" s="26"/>
    </row>
    <row r="407" spans="1:20" x14ac:dyDescent="0.25">
      <c r="A407" s="26">
        <v>266</v>
      </c>
      <c r="B407" s="2" t="s">
        <v>7276</v>
      </c>
      <c r="C407" s="3" t="s">
        <v>512</v>
      </c>
      <c r="D407" s="4" t="s">
        <v>639</v>
      </c>
      <c r="E407" s="4" t="s">
        <v>639</v>
      </c>
      <c r="F407" s="4" t="s">
        <v>640</v>
      </c>
      <c r="G407" s="4" t="s">
        <v>641</v>
      </c>
      <c r="H407" s="4"/>
      <c r="I407" s="4" t="s">
        <v>10936</v>
      </c>
      <c r="J407" s="3"/>
      <c r="K407" s="3" t="s">
        <v>7277</v>
      </c>
      <c r="L407" s="5" t="s">
        <v>15</v>
      </c>
      <c r="M407" s="2" t="str">
        <f t="shared" si="42"/>
        <v>&gt;betaL-g0433_CTX-M-45%ATGGTGACAAAGAGAGTGCAACGGATGATGTCCGCGGCGGCGGCGTGCATTCCGCTGCTGCTGGGCAGCCCAA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TTTGCAGTACAGCGACAATACCGCCATGAACAAATTGATTGCCCAGCTCGGTGGCCCGGGAGGCGTGACGGCTTTTGCCCGCGCGATCGGCGATGAGACGTTTCGTCTGGATCGCACTGAACCTACGCTGAATACCGCCATTCCCGGCGACCCGAGAGACACCACCACGGCGCGGGCTGGCGCAGACGTTGCGTCATTACGCTGGGTCATGCGCTGGGCGAAACCCAGCGGCGCAGTTGGTGACGTGGCTCAAAGGCAATACGACCGCGCAGCCGGCATTCGGGCCGGCTTACCGACGTCGTGGACTGTGGGTGATAAGACCGGCAGCGGCGACTACGGCACCACCAATGATATTGCGGTGATCTGGCCGCAGGGTCGTGCGCCGCTGGTTCTGGTGACCTATTTTACCCAGCCGCAACAGAACGCAGAGAGCCGCCGCGATGTGCTGGCTTCAGCGGCGAGAATCATCGCCGAAGGGCTGTAA</v>
      </c>
      <c r="O407" s="26">
        <f t="shared" si="40"/>
        <v>870</v>
      </c>
      <c r="P407" s="26"/>
      <c r="Q407" s="26">
        <f t="shared" si="39"/>
        <v>1</v>
      </c>
      <c r="R407" s="26">
        <f t="shared" si="41"/>
        <v>1</v>
      </c>
      <c r="S407" s="26">
        <f t="shared" si="43"/>
        <v>2</v>
      </c>
      <c r="T407" s="26"/>
    </row>
    <row r="408" spans="1:20" x14ac:dyDescent="0.25">
      <c r="A408" s="26">
        <v>267</v>
      </c>
      <c r="B408" s="2" t="s">
        <v>7278</v>
      </c>
      <c r="C408" s="3" t="s">
        <v>512</v>
      </c>
      <c r="D408" s="4" t="s">
        <v>642</v>
      </c>
      <c r="E408" s="4" t="s">
        <v>642</v>
      </c>
      <c r="F408" s="4" t="s">
        <v>643</v>
      </c>
      <c r="G408" s="4" t="s">
        <v>644</v>
      </c>
      <c r="H408" s="4"/>
      <c r="I408" s="4" t="s">
        <v>10936</v>
      </c>
      <c r="J408" s="3"/>
      <c r="K408" s="3" t="s">
        <v>7279</v>
      </c>
      <c r="L408" s="5" t="s">
        <v>15</v>
      </c>
      <c r="M408" s="2" t="str">
        <f t="shared" si="42"/>
        <v>&gt;betaL-g0434_CTX-M-46%ATGGTGACAAAGAGAGTGCAACGGATGATGTTCGCGGCGGCGGCGTGCATTCCGCTGCTGCTGGGCAGCGCGCCGCTTTATGCGCAGACGAATGCGGTGCAACAAAAGCTGGCGGCGCTGGAGAAAAGCAGCGGAG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08" s="26">
        <f t="shared" si="40"/>
        <v>876</v>
      </c>
      <c r="P408" s="26"/>
      <c r="Q408" s="26">
        <f t="shared" si="39"/>
        <v>1</v>
      </c>
      <c r="R408" s="26">
        <f t="shared" si="41"/>
        <v>1</v>
      </c>
      <c r="S408" s="26">
        <f t="shared" si="43"/>
        <v>2</v>
      </c>
      <c r="T408" s="26"/>
    </row>
    <row r="409" spans="1:20" x14ac:dyDescent="0.25">
      <c r="A409" s="26">
        <v>268</v>
      </c>
      <c r="B409" s="2" t="s">
        <v>7280</v>
      </c>
      <c r="C409" s="3" t="s">
        <v>512</v>
      </c>
      <c r="D409" s="4" t="s">
        <v>645</v>
      </c>
      <c r="E409" s="4" t="s">
        <v>645</v>
      </c>
      <c r="F409" s="4" t="s">
        <v>646</v>
      </c>
      <c r="G409" s="4" t="s">
        <v>647</v>
      </c>
      <c r="H409" s="4"/>
      <c r="I409" s="4" t="s">
        <v>10936</v>
      </c>
      <c r="J409" s="3"/>
      <c r="K409" s="3" t="s">
        <v>7281</v>
      </c>
      <c r="L409" s="5" t="s">
        <v>15</v>
      </c>
      <c r="M409" s="2" t="str">
        <f t="shared" si="42"/>
        <v>&gt;betaL-g0435_CTX-M-47%ATGGTGACAAAGAGAGTGCAACGGATGATGTTCGCGGCGGCGGCGTGCATTCCGCTGCTGCTGGGCAGCGCGCCGCTTTATGCGCAGACGAGTGCGGTGCAGCAAAAGCTGGCGGCGCTGGAGAAAAGCAGCGGAA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09" s="26">
        <f t="shared" si="40"/>
        <v>876</v>
      </c>
      <c r="P409" s="26"/>
      <c r="Q409" s="26">
        <f t="shared" si="39"/>
        <v>1</v>
      </c>
      <c r="R409" s="26">
        <f t="shared" si="41"/>
        <v>1</v>
      </c>
      <c r="S409" s="26">
        <f t="shared" si="43"/>
        <v>2</v>
      </c>
      <c r="T409" s="26"/>
    </row>
    <row r="410" spans="1:20" x14ac:dyDescent="0.25">
      <c r="A410" s="26">
        <v>269</v>
      </c>
      <c r="B410" s="2" t="s">
        <v>7282</v>
      </c>
      <c r="C410" s="3" t="s">
        <v>512</v>
      </c>
      <c r="D410" s="4" t="s">
        <v>648</v>
      </c>
      <c r="E410" s="4" t="s">
        <v>648</v>
      </c>
      <c r="F410" s="4" t="s">
        <v>649</v>
      </c>
      <c r="G410" s="4" t="s">
        <v>650</v>
      </c>
      <c r="H410" s="4"/>
      <c r="I410" s="4" t="s">
        <v>10936</v>
      </c>
      <c r="J410" s="3"/>
      <c r="K410" s="3" t="s">
        <v>7283</v>
      </c>
      <c r="L410" s="5" t="s">
        <v>15</v>
      </c>
      <c r="M410" s="2" t="str">
        <f t="shared" si="42"/>
        <v>&gt;betaL-g0436_CTX-M-48%ATGGTGACAAAGAGAGTGCAACGGATGATGTTCGCGGCGGCGGCGTGCATTCCGCTGCTGCTGGGCAGCGCGCCGCTTTATGCGCAGACGAA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10" s="26">
        <f t="shared" si="40"/>
        <v>876</v>
      </c>
      <c r="P410" s="26"/>
      <c r="Q410" s="26">
        <f t="shared" si="39"/>
        <v>1</v>
      </c>
      <c r="R410" s="26">
        <f t="shared" si="41"/>
        <v>1</v>
      </c>
      <c r="S410" s="26">
        <f t="shared" si="43"/>
        <v>2</v>
      </c>
      <c r="T410" s="26"/>
    </row>
    <row r="411" spans="1:20" x14ac:dyDescent="0.25">
      <c r="A411" s="26">
        <v>270</v>
      </c>
      <c r="B411" s="2" t="s">
        <v>7284</v>
      </c>
      <c r="C411" s="3" t="s">
        <v>512</v>
      </c>
      <c r="D411" s="4" t="s">
        <v>651</v>
      </c>
      <c r="E411" s="4" t="s">
        <v>651</v>
      </c>
      <c r="F411" s="4" t="s">
        <v>652</v>
      </c>
      <c r="G411" s="4" t="s">
        <v>653</v>
      </c>
      <c r="H411" s="4"/>
      <c r="I411" s="4" t="s">
        <v>10936</v>
      </c>
      <c r="J411" s="3"/>
      <c r="K411" s="3" t="s">
        <v>7285</v>
      </c>
      <c r="L411" s="5" t="s">
        <v>15</v>
      </c>
      <c r="M411" s="2" t="str">
        <f t="shared" si="42"/>
        <v>&gt;betaL-g0437_CTX-M-49%ATGGTGACAAAGAGAGTGCAACGGATGATGTTCGCGGCGGCGGCGTGCATTCCGCTGCTGCTGGGCAGCGCGCCGCTTTATGCGCAGACGAGTGCGGTGCAGCAAAAGCTGGCGGCGCTGGAGAAAAGCAGCGGAA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11" s="26">
        <f t="shared" si="40"/>
        <v>876</v>
      </c>
      <c r="P411" s="26"/>
      <c r="Q411" s="26">
        <f t="shared" si="39"/>
        <v>1</v>
      </c>
      <c r="R411" s="26">
        <f t="shared" si="41"/>
        <v>1</v>
      </c>
      <c r="S411" s="26">
        <f t="shared" si="43"/>
        <v>2</v>
      </c>
      <c r="T411" s="26"/>
    </row>
    <row r="412" spans="1:20" x14ac:dyDescent="0.25">
      <c r="A412" s="26">
        <v>271</v>
      </c>
      <c r="B412" s="2" t="s">
        <v>7286</v>
      </c>
      <c r="C412" s="3" t="s">
        <v>512</v>
      </c>
      <c r="D412" s="4" t="s">
        <v>654</v>
      </c>
      <c r="E412" s="4" t="s">
        <v>654</v>
      </c>
      <c r="F412" s="4" t="s">
        <v>655</v>
      </c>
      <c r="G412" s="4" t="s">
        <v>656</v>
      </c>
      <c r="H412" s="4"/>
      <c r="I412" s="4" t="s">
        <v>10936</v>
      </c>
      <c r="J412" s="3"/>
      <c r="K412" s="3" t="s">
        <v>7287</v>
      </c>
      <c r="L412" s="5" t="s">
        <v>15</v>
      </c>
      <c r="M412" s="2" t="str">
        <f t="shared" si="42"/>
        <v>&gt;betaL-g0439_CTX-M-50%ATGGTGACAAAGAGAGTGCAACGGATGATGTTCGCGGCGGCGGCGTGCATTCCGCTGCTGCTGGGCAGCGCGCCGCTTTATGCGCAGACGAGTGCGGTGCAGCAAAAGCTGGCGGCGCTGGAGAAAAGCAGCGGAGGGCGGCTGGGCGTCC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12" s="26">
        <f t="shared" si="40"/>
        <v>876</v>
      </c>
      <c r="P412" s="26"/>
      <c r="Q412" s="26">
        <f t="shared" ref="Q412:Q434" si="44">IF(OR(LEFT(G412,3)="ATG",LEFT(G412,3)="GTG",LEFT(G412,3)="TTG"),1,"bad")</f>
        <v>1</v>
      </c>
      <c r="R412" s="26">
        <f t="shared" si="41"/>
        <v>1</v>
      </c>
      <c r="S412" s="26">
        <f t="shared" si="43"/>
        <v>2</v>
      </c>
      <c r="T412" s="26"/>
    </row>
    <row r="413" spans="1:20" x14ac:dyDescent="0.25">
      <c r="A413" s="26">
        <v>272</v>
      </c>
      <c r="B413" s="2" t="s">
        <v>7288</v>
      </c>
      <c r="C413" s="3" t="s">
        <v>512</v>
      </c>
      <c r="D413" s="4" t="s">
        <v>657</v>
      </c>
      <c r="E413" s="4" t="s">
        <v>657</v>
      </c>
      <c r="F413" s="4" t="s">
        <v>658</v>
      </c>
      <c r="G413" s="4" t="s">
        <v>659</v>
      </c>
      <c r="H413" s="4"/>
      <c r="I413" s="4" t="s">
        <v>10936</v>
      </c>
      <c r="J413" s="3"/>
      <c r="K413" s="3" t="s">
        <v>7289</v>
      </c>
      <c r="L413" s="5" t="s">
        <v>15</v>
      </c>
      <c r="M413" s="2" t="str">
        <f t="shared" si="42"/>
        <v>&gt;betaL-g0440_CTX-M-51%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ACTACGGCACCACCAATGATATTGCGGTGATCTGGCCGCAGGGTCGTGCGCCGCTGGTTCTGGTGACCTATTTTACCCAGCCGCAACAGAACGCAGAGAGCCGCCGCGATGTGCTGGCTTCAGCGGCGAGAATCATCGCCGAAGGGCTGTAA</v>
      </c>
      <c r="O413" s="26">
        <f t="shared" si="40"/>
        <v>876</v>
      </c>
      <c r="P413" s="26"/>
      <c r="Q413" s="26">
        <f t="shared" si="44"/>
        <v>1</v>
      </c>
      <c r="R413" s="26">
        <f t="shared" si="41"/>
        <v>1</v>
      </c>
      <c r="S413" s="26">
        <f t="shared" si="43"/>
        <v>2</v>
      </c>
      <c r="T413" s="26"/>
    </row>
    <row r="414" spans="1:20" x14ac:dyDescent="0.25">
      <c r="A414" s="26">
        <v>273</v>
      </c>
      <c r="B414" s="2" t="s">
        <v>7290</v>
      </c>
      <c r="C414" s="3" t="s">
        <v>512</v>
      </c>
      <c r="D414" s="4" t="s">
        <v>660</v>
      </c>
      <c r="E414" s="4" t="s">
        <v>660</v>
      </c>
      <c r="F414" s="4" t="s">
        <v>661</v>
      </c>
      <c r="G414" s="4" t="s">
        <v>662</v>
      </c>
      <c r="H414" s="4"/>
      <c r="I414" s="4" t="s">
        <v>10936</v>
      </c>
      <c r="J414" s="3"/>
      <c r="K414" s="3" t="s">
        <v>7291</v>
      </c>
      <c r="L414" s="5" t="s">
        <v>15</v>
      </c>
      <c r="M414" s="2" t="str">
        <f t="shared" si="42"/>
        <v>&gt;betaL-g0441_CTX-M-52%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T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14" s="26">
        <f t="shared" si="40"/>
        <v>876</v>
      </c>
      <c r="P414" s="26"/>
      <c r="Q414" s="26">
        <f t="shared" si="44"/>
        <v>1</v>
      </c>
      <c r="R414" s="26">
        <f t="shared" si="41"/>
        <v>1</v>
      </c>
      <c r="S414" s="26">
        <f t="shared" si="43"/>
        <v>2</v>
      </c>
      <c r="T414" s="26"/>
    </row>
    <row r="415" spans="1:20" x14ac:dyDescent="0.25">
      <c r="A415" s="26">
        <v>274</v>
      </c>
      <c r="B415" s="2" t="s">
        <v>7292</v>
      </c>
      <c r="C415" s="3" t="s">
        <v>512</v>
      </c>
      <c r="D415" s="4" t="s">
        <v>663</v>
      </c>
      <c r="E415" s="4" t="s">
        <v>663</v>
      </c>
      <c r="F415" s="4" t="s">
        <v>664</v>
      </c>
      <c r="G415" s="4" t="s">
        <v>665</v>
      </c>
      <c r="H415" s="4"/>
      <c r="I415" s="4" t="s">
        <v>10936</v>
      </c>
      <c r="J415" s="3"/>
      <c r="K415" s="3" t="s">
        <v>7293</v>
      </c>
      <c r="L415" s="5" t="s">
        <v>15</v>
      </c>
      <c r="M415" s="2" t="str">
        <f t="shared" si="42"/>
        <v>&gt;betaL-g0442_CTX-M-53%ATGGTTAAAAAATCACTGCGCCAGTTCACGCTGATGGCGACGGCAACCGTCACGCTGTTGTTAGGAAGTGTGCCGCTGTATGCGCAAACGGTGGACGTACAGCAAAAACTTGCCGAATTAGAGCAGCAGTCGGGAGGAAGGCTGGGTGTGGCATTGATTAACACGGCGGATAATTCGCAAATACTTTATCGTGCTGATGAGCGCTTTGCGATGTGCAGCACCAGTAAAGTGATGGCCGTGGCCGCGGTGCTGAAGAAAAGTGAAAGCGAACCGAATCTGTTAAATCAGCGAGTCGAGATCAAAAAATCTGACCTGGTTAACTATAATCCGATTGCGGAAAAACACGTCAATGGGACGATGTCACTGGCTGAGCTCAGCGCGGCCGCGCTACAGTACAGCGATAACGTGGCGATGAATAAGCTGATTGCTCACGTTGGCGGCCCGGCTAGCGTTACCGCGTTCGCCCGACAGCTGGGAGACGAAACGTTCCGTCTCGACCGTACCGAGCCGACGTTAAACACCGCCATTCCTGGCGATCCGCGTGATACCACTTCACCTCGGGCAATGGCGCAAACGCTGCGTAATCTGACGCTGGGTAAAGCATTGGGTGACAGCCAACGGGCGCAGCTGGTGACGTGGATGAAAGGCAATACTACCGGTGCAGCGAGTATTCAGGCTGGACTGCCTGCTTCCTGGGTTGTGGGGGATAAAACCGGCAGCGGTGGCTATGGTACCACCAACGATATCGCGGTGATTTGGCCAAAAGATCGTGCGCCGCTGATTCTGGTCATTTACTTCACCCAGCCCCAACCTAAGGCAGAAAGCCGTCGCGATGTATTAGCGTCGGCGGCTAAAATCGTCACCGACGGTTTGTAG</v>
      </c>
      <c r="O415" s="26">
        <f t="shared" si="40"/>
        <v>876</v>
      </c>
      <c r="P415" s="26"/>
      <c r="Q415" s="26">
        <f t="shared" si="44"/>
        <v>1</v>
      </c>
      <c r="R415" s="26">
        <f t="shared" si="41"/>
        <v>1</v>
      </c>
      <c r="S415" s="26">
        <f t="shared" si="43"/>
        <v>2</v>
      </c>
      <c r="T415" s="26"/>
    </row>
    <row r="416" spans="1:20" x14ac:dyDescent="0.25">
      <c r="A416" s="26">
        <v>275</v>
      </c>
      <c r="B416" s="2" t="s">
        <v>7294</v>
      </c>
      <c r="C416" s="3" t="s">
        <v>512</v>
      </c>
      <c r="D416" s="4" t="s">
        <v>666</v>
      </c>
      <c r="E416" s="4" t="s">
        <v>666</v>
      </c>
      <c r="F416" s="4" t="s">
        <v>667</v>
      </c>
      <c r="G416" s="4" t="s">
        <v>668</v>
      </c>
      <c r="H416" s="4"/>
      <c r="I416" s="4" t="s">
        <v>10936</v>
      </c>
      <c r="J416" s="3"/>
      <c r="K416" s="3" t="s">
        <v>7295</v>
      </c>
      <c r="L416" s="5" t="s">
        <v>15</v>
      </c>
      <c r="M416" s="2" t="str">
        <f t="shared" si="42"/>
        <v>&gt;betaL-g0443_CTX-M-54%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A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16" s="26">
        <f t="shared" si="40"/>
        <v>876</v>
      </c>
      <c r="P416" s="26"/>
      <c r="Q416" s="26">
        <f t="shared" si="44"/>
        <v>1</v>
      </c>
      <c r="R416" s="26">
        <f t="shared" si="41"/>
        <v>1</v>
      </c>
      <c r="S416" s="26">
        <f t="shared" si="43"/>
        <v>2</v>
      </c>
      <c r="T416" s="26"/>
    </row>
    <row r="417" spans="1:20" x14ac:dyDescent="0.25">
      <c r="A417" s="26">
        <v>276</v>
      </c>
      <c r="B417" s="2" t="s">
        <v>7296</v>
      </c>
      <c r="C417" s="3" t="s">
        <v>512</v>
      </c>
      <c r="D417" s="4" t="s">
        <v>669</v>
      </c>
      <c r="E417" s="4" t="s">
        <v>669</v>
      </c>
      <c r="F417" s="4" t="s">
        <v>670</v>
      </c>
      <c r="G417" s="4" t="s">
        <v>671</v>
      </c>
      <c r="H417" s="4"/>
      <c r="I417" s="4" t="s">
        <v>10936</v>
      </c>
      <c r="J417" s="3"/>
      <c r="K417" s="3" t="s">
        <v>7297</v>
      </c>
      <c r="L417" s="5" t="s">
        <v>15</v>
      </c>
      <c r="M417" s="2" t="str">
        <f t="shared" si="42"/>
        <v>&gt;betaL-g0444_CTX-M-55%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417" s="26">
        <f t="shared" si="40"/>
        <v>876</v>
      </c>
      <c r="P417" s="26"/>
      <c r="Q417" s="26">
        <f t="shared" si="44"/>
        <v>1</v>
      </c>
      <c r="R417" s="26">
        <f t="shared" si="41"/>
        <v>1</v>
      </c>
      <c r="S417" s="26">
        <f t="shared" si="43"/>
        <v>2</v>
      </c>
      <c r="T417" s="26"/>
    </row>
    <row r="418" spans="1:20" x14ac:dyDescent="0.25">
      <c r="A418">
        <v>277</v>
      </c>
      <c r="B418" s="2" t="s">
        <v>7298</v>
      </c>
      <c r="C418" s="3" t="s">
        <v>512</v>
      </c>
      <c r="D418" s="4" t="s">
        <v>672</v>
      </c>
      <c r="E418" s="4" t="s">
        <v>672</v>
      </c>
      <c r="F418" s="4" t="s">
        <v>673</v>
      </c>
      <c r="G418" s="4" t="s">
        <v>674</v>
      </c>
      <c r="H418" s="4"/>
      <c r="I418" s="4" t="s">
        <v>10936</v>
      </c>
      <c r="J418" s="3"/>
      <c r="K418" s="3" t="s">
        <v>7299</v>
      </c>
      <c r="L418" s="5" t="s">
        <v>15</v>
      </c>
      <c r="M418" s="2" t="str">
        <f t="shared" si="42"/>
        <v>&gt;betaL-g0445_CTX-M-56%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ACCGTCGGGATATTCTGGCTGCGGCGGCGAAAATCGTAACCCACGGTTTCTGA</v>
      </c>
      <c r="O418" s="26">
        <f t="shared" si="40"/>
        <v>876</v>
      </c>
      <c r="P418" s="26"/>
      <c r="Q418" s="26">
        <f t="shared" si="44"/>
        <v>1</v>
      </c>
      <c r="R418" s="26">
        <f t="shared" si="41"/>
        <v>1</v>
      </c>
      <c r="S418" s="26">
        <f t="shared" si="43"/>
        <v>2</v>
      </c>
      <c r="T418" s="26"/>
    </row>
    <row r="419" spans="1:20" x14ac:dyDescent="0.25">
      <c r="A419">
        <v>278</v>
      </c>
      <c r="B419" s="2" t="s">
        <v>7300</v>
      </c>
      <c r="C419" s="3" t="s">
        <v>512</v>
      </c>
      <c r="D419" s="4" t="s">
        <v>675</v>
      </c>
      <c r="E419" s="4" t="s">
        <v>675</v>
      </c>
      <c r="F419" s="4" t="s">
        <v>676</v>
      </c>
      <c r="G419" s="4" t="s">
        <v>677</v>
      </c>
      <c r="H419" s="4"/>
      <c r="I419" s="4" t="s">
        <v>10936</v>
      </c>
      <c r="J419" s="3"/>
      <c r="K419" s="3" t="s">
        <v>7301</v>
      </c>
      <c r="L419" s="5" t="s">
        <v>15</v>
      </c>
      <c r="M419" s="2" t="str">
        <f t="shared" si="42"/>
        <v>&gt;betaL-g0446_CTX-M-58%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A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419" s="26">
        <f t="shared" si="40"/>
        <v>876</v>
      </c>
      <c r="P419" s="26"/>
      <c r="Q419" s="26">
        <f t="shared" si="44"/>
        <v>1</v>
      </c>
      <c r="R419" s="26">
        <f t="shared" si="41"/>
        <v>1</v>
      </c>
      <c r="S419" s="26">
        <f t="shared" si="43"/>
        <v>2</v>
      </c>
      <c r="T419" s="26"/>
    </row>
    <row r="420" spans="1:20" x14ac:dyDescent="0.25">
      <c r="A420">
        <v>279</v>
      </c>
      <c r="B420" s="2" t="s">
        <v>7302</v>
      </c>
      <c r="C420" s="3" t="s">
        <v>512</v>
      </c>
      <c r="D420" s="4" t="s">
        <v>678</v>
      </c>
      <c r="E420" s="4" t="s">
        <v>678</v>
      </c>
      <c r="F420" s="4" t="s">
        <v>679</v>
      </c>
      <c r="G420" s="4" t="s">
        <v>680</v>
      </c>
      <c r="H420" s="4"/>
      <c r="I420" s="4" t="s">
        <v>10936</v>
      </c>
      <c r="J420" s="3"/>
      <c r="K420" s="3" t="s">
        <v>7303</v>
      </c>
      <c r="L420" s="5" t="s">
        <v>15</v>
      </c>
      <c r="M420" s="2" t="str">
        <f t="shared" si="42"/>
        <v>&gt;betaL-g0447_CTX-M-59%ATGATGACTCAGAGCATTCGCCGCTCAATGTTAACGGTGATGGCGACGCTACCCCTGCTATTTAGCAGCGCAACGCTGCATGCGCAGGCGAACAGCGTGCAACAGCAGCTGGAAGCCCTGGAGAAAAGTTCGGGAGGTCGGCTTGGCGTTGCGCTGATTAACACCGCCGATAATTCGCAGATTCTCTACCGTGCCGATGAACGTTTTGCGATGTGCAGTACCAGTAAGGTGATGGCGGCCGCGGCGGTGCTTAAACAGAGCGAGAGCGATAAGCT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420" s="26">
        <f t="shared" si="40"/>
        <v>876</v>
      </c>
      <c r="P420" s="26"/>
      <c r="Q420" s="26">
        <f t="shared" si="44"/>
        <v>1</v>
      </c>
      <c r="R420" s="26">
        <f t="shared" si="41"/>
        <v>1</v>
      </c>
      <c r="S420" s="26">
        <f t="shared" si="43"/>
        <v>2</v>
      </c>
      <c r="T420" s="26"/>
    </row>
    <row r="421" spans="1:20" x14ac:dyDescent="0.25">
      <c r="A421">
        <v>228</v>
      </c>
      <c r="B421" s="2" t="s">
        <v>7200</v>
      </c>
      <c r="C421" s="3" t="s">
        <v>512</v>
      </c>
      <c r="D421" s="4" t="s">
        <v>525</v>
      </c>
      <c r="E421" s="4" t="s">
        <v>525</v>
      </c>
      <c r="F421" s="4" t="s">
        <v>526</v>
      </c>
      <c r="G421" s="4" t="s">
        <v>527</v>
      </c>
      <c r="H421" s="4"/>
      <c r="I421" s="4" t="s">
        <v>10936</v>
      </c>
      <c r="J421" s="3"/>
      <c r="K421" s="3" t="s">
        <v>7201</v>
      </c>
      <c r="L421" s="5" t="s">
        <v>15</v>
      </c>
      <c r="M421" s="2" t="str">
        <f t="shared" si="42"/>
        <v>&gt;betaL-g0448_CTX-M-6%ATGATGACTCAGAGCATTCGCCGCTCAATGTTAACGGTGATGGCGACGCTACCCCTGCTATTTAGCAGCGCAACGCTGCATGCGCAGGCGAACAGCGTGCAACAGCAGCTGGAAGCCCTGGAGAAAAGTTCGGGAGGTCGGCTTGGCGTTGCGCTGATTAACACCGCCGATAATTCGCAGATTCTCTACCTGGCCGATGAGCGTTTTGCGATGTGCAGTACCAGTAAGGTGATGGCGGCCGCGGCGGTGCTTAAACAGAGCGAGAGCGATAAGCACCTGCTAAATCAGCGCGTTGAAATCAAGGCGAGCGACCTGGTTAACTACAATCCCATTGCGGAGAAACACGTTAACGGCACGATGACGCTGGCTGAGCTTGGCGCAGGCGCCCTGCAGTATAGCGACAATACTGCCATGAATAAGCTGATTGCCCATCTGGGTGGGCCCGATAAAGTGACGGCGTTTGCCCGCTCGTTGGGTGATGAGACCTTCCGTCTGGACAGAACCGAGCCCACGCTCAATAGCGCCATTCCAGGCGACCCGCGTGATACCACCACGCCGCTCGCGATGGCGCAGACCCTGAAAAATCTGACGCTGGGTAAAGCGCTGGCGGAAACTCAGCGGGCACAGTTGGTGACGTGGCTTAAGGGCAATACTACCGGTAGCGCGAGCATTCGGGCGGGTCTGCCGAAATGTTGGGTAGTGGGCGATAAAACCGGCAGCGGAGATTATGGCACCACCAACGATATCGCGGTTATCTGGCCGGAAAACCACGCACCGCTGGTTCTGGTGACCTACTTTACCCAACCGGAGCAGAAGGCGGAAAGCCGTCGGGATGTTCTGGCTGCGGCGGCGAAAATCGTAACCCACGGTTTCTGA</v>
      </c>
      <c r="O421" s="26">
        <f t="shared" si="40"/>
        <v>876</v>
      </c>
      <c r="P421" s="26"/>
      <c r="Q421" s="26">
        <f t="shared" si="44"/>
        <v>1</v>
      </c>
      <c r="R421" s="26">
        <f t="shared" si="41"/>
        <v>1</v>
      </c>
      <c r="S421" s="26">
        <f t="shared" si="43"/>
        <v>2</v>
      </c>
      <c r="T421" s="26"/>
    </row>
    <row r="422" spans="1:20" x14ac:dyDescent="0.25">
      <c r="A422">
        <v>280</v>
      </c>
      <c r="B422" s="2" t="s">
        <v>7304</v>
      </c>
      <c r="C422" s="3" t="s">
        <v>512</v>
      </c>
      <c r="D422" s="4" t="s">
        <v>681</v>
      </c>
      <c r="E422" s="4" t="s">
        <v>681</v>
      </c>
      <c r="F422" s="4" t="s">
        <v>682</v>
      </c>
      <c r="G422" s="4" t="s">
        <v>683</v>
      </c>
      <c r="H422" s="4"/>
      <c r="I422" s="4" t="s">
        <v>10936</v>
      </c>
      <c r="J422" s="3"/>
      <c r="K422" s="3" t="s">
        <v>7305</v>
      </c>
      <c r="L422" s="5" t="s">
        <v>15</v>
      </c>
      <c r="M422" s="2" t="str">
        <f t="shared" si="42"/>
        <v>&gt;betaL-g0449_CTX-M-60%ATGGTTAAAAAATCACTGCGCCAGTTCACGCTGATGGCGACGGCAGCCGTCACGCTGTTGTTAGGAAGTGTGCCGCTGTATGCGCAAACGGCGGACGTACAGCAAAAACTTGCCGAATTAGAGCGGCAGTCGGGAGGCAGACTGGGTGTGGCATTGATTAACACAGCGGATAATTCGCAAATACTTTATCGTGCTGATGAGCGCTTCGCGATGTGCAGCACCAGTAAAGTGATGGCCGT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ATATTAGCGTCGGCGGCTAAAATCGTCACCGACGGTTTGTAA</v>
      </c>
      <c r="O422" s="26">
        <f t="shared" si="40"/>
        <v>876</v>
      </c>
      <c r="P422" s="26"/>
      <c r="Q422" s="26">
        <f t="shared" si="44"/>
        <v>1</v>
      </c>
      <c r="R422" s="26">
        <f t="shared" si="41"/>
        <v>1</v>
      </c>
      <c r="S422" s="26">
        <f t="shared" si="43"/>
        <v>2</v>
      </c>
      <c r="T422" s="26"/>
    </row>
    <row r="423" spans="1:20" x14ac:dyDescent="0.25">
      <c r="A423">
        <v>281</v>
      </c>
      <c r="B423" s="2" t="s">
        <v>7306</v>
      </c>
      <c r="C423" s="3" t="s">
        <v>512</v>
      </c>
      <c r="D423" s="4" t="s">
        <v>684</v>
      </c>
      <c r="E423" s="4" t="s">
        <v>684</v>
      </c>
      <c r="F423" s="4" t="s">
        <v>685</v>
      </c>
      <c r="G423" s="4" t="s">
        <v>686</v>
      </c>
      <c r="H423" s="4"/>
      <c r="I423" s="4" t="s">
        <v>10936</v>
      </c>
      <c r="J423" s="3"/>
      <c r="K423" s="3" t="s">
        <v>7307</v>
      </c>
      <c r="L423" s="5" t="s">
        <v>15</v>
      </c>
      <c r="M423" s="2" t="str">
        <f t="shared" si="42"/>
        <v>&gt;betaL-g0450_CTX-M-61%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23" s="26">
        <f t="shared" si="40"/>
        <v>876</v>
      </c>
      <c r="P423" s="26" t="s">
        <v>10485</v>
      </c>
      <c r="Q423" s="26">
        <f t="shared" si="44"/>
        <v>1</v>
      </c>
      <c r="R423" s="26">
        <f t="shared" si="41"/>
        <v>1</v>
      </c>
      <c r="S423" s="26">
        <f t="shared" si="43"/>
        <v>2</v>
      </c>
      <c r="T423" s="26"/>
    </row>
    <row r="424" spans="1:20" x14ac:dyDescent="0.25">
      <c r="A424">
        <v>282</v>
      </c>
      <c r="B424" s="2" t="s">
        <v>7308</v>
      </c>
      <c r="C424" s="3" t="s">
        <v>512</v>
      </c>
      <c r="D424" s="4" t="s">
        <v>687</v>
      </c>
      <c r="E424" s="4" t="s">
        <v>687</v>
      </c>
      <c r="F424" s="4" t="s">
        <v>688</v>
      </c>
      <c r="G424" s="4" t="s">
        <v>689</v>
      </c>
      <c r="H424" s="4"/>
      <c r="I424" s="4" t="s">
        <v>10936</v>
      </c>
      <c r="J424" s="3"/>
      <c r="K424" s="3" t="s">
        <v>7309</v>
      </c>
      <c r="L424" s="5" t="s">
        <v>15</v>
      </c>
      <c r="M424" s="2" t="str">
        <f t="shared" si="42"/>
        <v>&gt;betaL-g0451_CTX-M-62%ATGGTTAAAAAATCACTGCGTCAGTTCACGCTGATGGCGACGGCAACCGTCACGCTGTTGTTAGGAAGTGTGCCGCTGTATGCGCAAACGGCGGACGTACAGCAAAAACTTGCCGAATTAGAGCGGCAGTCGGGAGGAAGACTGGGGGTGGCATTGATTAACACAGCGGATAATTCGCAAATACTTTATCGTGCTGATGAGCGCTTCGCGATGTGCAGCACCAGTAAAGTGATGGCCGCGGCCGCGGTGCTGAAGAAAAGTGAAAGCGAACCGAATCTGTTAAATCAGCGAGTTGAGATCAAAAAATCTGACCTGGTTAACTATAATCCGATTGCGGAAAAGCACGTCAATGGGACGATGTCACTGGCTGAGCTTAGCGCGGCCGCGCTACAGTACAGCGATAACGTGGCGATGAATAAGCTGATTGCTCACGTTGGCGGCCCGGCTAGCGTCACCGCGTTCGCCCGACAGCTGGGAGACGAAACGTTCCGTCTCGACCGTACCGAGTCGACGTTAAACACCGCCATTCCGGGCGATCCGCGTGATACCACTTCACCTCGGGCAATGGCGCAAACTCTGCGGAATCTGACGCTGGGTAAAGCATTGGGCGACAGCCAACGGGCGCAGCTGGTGACATGGATGAAAGGCAATACCACCGGTGCAGCGAGCATTCAGGCAGGACTGCCTGCTTCCTGGGTTGTGGGGGATAAAACCGGCAGCGGTGACTATGGCACCACCAACGATATCGCGGTGATTTGGCCAAAAGATCGTGCGCCGCTGATTCTGGTCACTTACTTCACCCAGCCTCAACCTAAGGCAGAAAGCCGTCGCGATGTATTAGCGTCGGCGGCTAAAATCGTCACCGACGGTTTGTAA</v>
      </c>
      <c r="O424" s="26">
        <f t="shared" si="40"/>
        <v>876</v>
      </c>
      <c r="P424" s="26"/>
      <c r="Q424" s="26">
        <f t="shared" si="44"/>
        <v>1</v>
      </c>
      <c r="R424" s="26">
        <f t="shared" si="41"/>
        <v>1</v>
      </c>
      <c r="S424" s="26">
        <f t="shared" si="43"/>
        <v>2</v>
      </c>
      <c r="T424" s="26"/>
    </row>
    <row r="425" spans="1:20" x14ac:dyDescent="0.25">
      <c r="A425">
        <v>283</v>
      </c>
      <c r="B425" s="2" t="s">
        <v>7310</v>
      </c>
      <c r="C425" s="3" t="s">
        <v>512</v>
      </c>
      <c r="D425" s="4" t="s">
        <v>690</v>
      </c>
      <c r="E425" s="4" t="s">
        <v>690</v>
      </c>
      <c r="F425" s="4" t="s">
        <v>691</v>
      </c>
      <c r="G425" s="4" t="s">
        <v>10977</v>
      </c>
      <c r="H425" s="4"/>
      <c r="I425" s="4" t="s">
        <v>10936</v>
      </c>
      <c r="J425" s="3"/>
      <c r="K425" s="3" t="s">
        <v>7311</v>
      </c>
      <c r="L425" s="5" t="s">
        <v>15</v>
      </c>
      <c r="M425" s="2" t="str">
        <f t="shared" si="42"/>
        <v>&gt;betaL-g0452_CTX-M-63%ATGAGACATCGCGTTAAGCGGATGATGCTAATGACAACGGCCTGTATTTCGCTGTTGCTGGGGAGTGCGCCGCTGTATGCGCAGGCGAACGACGTTCAGCAAAAGCTGGCGGCGCTGGAGAAAAGCAGCGGGGGGCGGTTGGGAGTGGCGCTGATTGACACCGCCGATAACGCACAGACGCTCTACCGCGCCGACGAGCGCTTTGCCATGTGCAGCACCAGTAAGGTGATGGCAGCCGCGGCGGTGCTCAAGCAAAGTGAAACGCAAAAGAACGTGTTGAGTCAGAAGGTTGAGATTAAATCCTCGGACCTGATTAACTACAATCCCATCGCTGAAAAACACGTCAACGGCACGATGACGCTGGCGGAATTGAGCGCCGCGGCGTTGCAGTACAGCGATAATACGGCCATGAACAAGCTGATTGCCCATCTTGGGGGGCCGGATAAAGTGACGGCGTTTGCCCGTGCGATTGGGGATGACACCTTCCGGCTCGATCGTACTGAGCCGACGCTCAACACCGCGATCCCCGGCGACCCGCGCGATACCACCACGCCATTAGCGATGGCGCAGACGCTTCGCCATCTGACGTTGGGCAGTGCCTTAGGTGAAACTCAGCGTGCGCAACTGGTAACGTGGCTGAAAGGCAACACCACCGGTGCTGCCAGCATTCAGGCTGGGCTACCCACATCGTGGGTTGTCGGGGATAAAACCGGCAGCGGTGATTATGGTACGACGAATGACATCGCCGTCATCTGGCCGGAAGGGCGTGCGCCGCTTATTCTGGTCACTTACTTCACCCAACCGGAGCAGAAGGCAGAAAATCGTCGTGACGTGCTCGCGGCTGCCGCGAAAATCGTCACCGACGGTTATTAA</v>
      </c>
      <c r="O425" s="26">
        <f t="shared" si="40"/>
        <v>873</v>
      </c>
      <c r="P425" s="26" t="s">
        <v>10976</v>
      </c>
      <c r="Q425" s="26">
        <f t="shared" si="44"/>
        <v>1</v>
      </c>
      <c r="R425" s="26">
        <f t="shared" si="41"/>
        <v>1</v>
      </c>
      <c r="S425" s="26">
        <f t="shared" si="43"/>
        <v>2</v>
      </c>
      <c r="T425" s="26"/>
    </row>
    <row r="426" spans="1:20" x14ac:dyDescent="0.25">
      <c r="A426">
        <v>284</v>
      </c>
      <c r="B426" s="2" t="s">
        <v>7312</v>
      </c>
      <c r="C426" s="3" t="s">
        <v>512</v>
      </c>
      <c r="D426" s="4" t="s">
        <v>692</v>
      </c>
      <c r="E426" s="4" t="s">
        <v>692</v>
      </c>
      <c r="F426" s="4" t="s">
        <v>693</v>
      </c>
      <c r="G426" s="4" t="s">
        <v>694</v>
      </c>
      <c r="H426" s="4"/>
      <c r="I426" s="4" t="s">
        <v>10936</v>
      </c>
      <c r="J426" s="3"/>
      <c r="K426" s="3" t="s">
        <v>7313</v>
      </c>
      <c r="L426" s="5" t="s">
        <v>15</v>
      </c>
      <c r="M426" s="2" t="str">
        <f t="shared" si="42"/>
        <v>&gt;betaL-g0453_CTX-M-64%ATGGTTAAAAAATCACTGCGCCAGTTCACGCTGATGGCGACGGCAACCGTCACGCTGTTGTTAGGAAGTGTGCCGCTGTATGCGCAAACGGCGGACGTACAGCAAAAACTTGCCGAATTAGAGCGGCAGTCGGGAGGCAGACTGGGTGTGGCATTGATTAACACAGCAGATAATTCGCAAATACTTTATCGTGCTGATGAG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TGGACTGCCTGCTTCCTGGGTTGTGGGGGATAAAACCGGCAGCGGTGGCTATGGCACCACCAACGATATCGCGGTGATCTGGCCAAAAGATCGTGCGCCGCTGATTCTGGTCACTTACTTCACCCAGCCTCAACCTAAGGCAGAAAGCCGTCGCGATGTATTAGCGTCGGCGGCTAAAATCGTCACCGACGGTTTGTAA</v>
      </c>
      <c r="O426" s="26">
        <f t="shared" si="40"/>
        <v>876</v>
      </c>
      <c r="P426" s="26"/>
      <c r="Q426" s="26">
        <f t="shared" si="44"/>
        <v>1</v>
      </c>
      <c r="R426" s="26">
        <f t="shared" si="41"/>
        <v>1</v>
      </c>
      <c r="S426" s="26">
        <f t="shared" si="43"/>
        <v>2</v>
      </c>
      <c r="T426" s="26"/>
    </row>
    <row r="427" spans="1:20" x14ac:dyDescent="0.25">
      <c r="A427">
        <v>285</v>
      </c>
      <c r="B427" s="2" t="s">
        <v>7314</v>
      </c>
      <c r="C427" s="3" t="s">
        <v>512</v>
      </c>
      <c r="D427" s="4" t="s">
        <v>695</v>
      </c>
      <c r="E427" s="4" t="s">
        <v>695</v>
      </c>
      <c r="F427" s="4" t="s">
        <v>696</v>
      </c>
      <c r="G427" s="4" t="s">
        <v>697</v>
      </c>
      <c r="H427" s="4"/>
      <c r="I427" s="4" t="s">
        <v>10936</v>
      </c>
      <c r="J427" s="3"/>
      <c r="K427" s="3" t="s">
        <v>7315</v>
      </c>
      <c r="L427" s="5" t="s">
        <v>15</v>
      </c>
      <c r="M427" s="2" t="str">
        <f t="shared" si="42"/>
        <v>&gt;betaL-g0454_CTX-M-65%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v>
      </c>
      <c r="O427" s="26">
        <f t="shared" si="40"/>
        <v>876</v>
      </c>
      <c r="P427" s="26"/>
      <c r="Q427" s="26">
        <f t="shared" si="44"/>
        <v>1</v>
      </c>
      <c r="R427" s="26">
        <f t="shared" si="41"/>
        <v>1</v>
      </c>
      <c r="S427" s="26">
        <f t="shared" si="43"/>
        <v>2</v>
      </c>
      <c r="T427" s="26"/>
    </row>
    <row r="428" spans="1:20" x14ac:dyDescent="0.25">
      <c r="A428">
        <v>286</v>
      </c>
      <c r="B428" s="2" t="s">
        <v>7316</v>
      </c>
      <c r="C428" s="3" t="s">
        <v>512</v>
      </c>
      <c r="D428" s="4" t="s">
        <v>698</v>
      </c>
      <c r="E428" s="4" t="s">
        <v>698</v>
      </c>
      <c r="F428" s="4" t="s">
        <v>699</v>
      </c>
      <c r="G428" s="4" t="s">
        <v>700</v>
      </c>
      <c r="H428" s="4"/>
      <c r="I428" s="4" t="s">
        <v>10936</v>
      </c>
      <c r="J428" s="3"/>
      <c r="K428" s="3" t="s">
        <v>7317</v>
      </c>
      <c r="L428" s="5" t="s">
        <v>15</v>
      </c>
      <c r="M428" s="2" t="str">
        <f t="shared" si="42"/>
        <v>&gt;betaL-g0455_CTX-M-66%ATGGTTAAAAAATCACTGCGCCAGTTCACGCTGATGGCGACGGCAACCGTCACGCTGTTGTTAGGAAA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28" s="26">
        <f t="shared" si="40"/>
        <v>876</v>
      </c>
      <c r="P428" s="26"/>
      <c r="Q428" s="26">
        <f t="shared" si="44"/>
        <v>1</v>
      </c>
      <c r="R428" s="26">
        <f t="shared" si="41"/>
        <v>1</v>
      </c>
      <c r="S428" s="26">
        <f t="shared" si="43"/>
        <v>2</v>
      </c>
      <c r="T428" s="26"/>
    </row>
    <row r="429" spans="1:20" x14ac:dyDescent="0.25">
      <c r="A429">
        <v>287</v>
      </c>
      <c r="B429" s="2" t="s">
        <v>7318</v>
      </c>
      <c r="C429" s="3" t="s">
        <v>512</v>
      </c>
      <c r="D429" s="4" t="s">
        <v>701</v>
      </c>
      <c r="E429" s="4" t="s">
        <v>701</v>
      </c>
      <c r="F429" s="4" t="s">
        <v>702</v>
      </c>
      <c r="G429" s="4" t="s">
        <v>703</v>
      </c>
      <c r="H429" s="4"/>
      <c r="I429" s="4" t="s">
        <v>10936</v>
      </c>
      <c r="J429" s="3"/>
      <c r="K429" s="3" t="s">
        <v>7319</v>
      </c>
      <c r="L429" s="5" t="s">
        <v>15</v>
      </c>
      <c r="M429" s="2" t="str">
        <f t="shared" si="42"/>
        <v>&gt;betaL-g0456_CTX-M-67%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G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29" s="26">
        <f t="shared" si="40"/>
        <v>876</v>
      </c>
      <c r="P429" s="26"/>
      <c r="Q429" s="26">
        <f t="shared" si="44"/>
        <v>1</v>
      </c>
      <c r="R429" s="26">
        <f t="shared" si="41"/>
        <v>1</v>
      </c>
      <c r="S429" s="26">
        <f t="shared" si="43"/>
        <v>2</v>
      </c>
      <c r="T429" s="26"/>
    </row>
    <row r="430" spans="1:20" x14ac:dyDescent="0.25">
      <c r="A430">
        <v>288</v>
      </c>
      <c r="B430" s="2" t="s">
        <v>7320</v>
      </c>
      <c r="C430" s="3" t="s">
        <v>512</v>
      </c>
      <c r="D430" s="4" t="s">
        <v>704</v>
      </c>
      <c r="E430" s="4" t="s">
        <v>704</v>
      </c>
      <c r="F430" s="4" t="s">
        <v>705</v>
      </c>
      <c r="G430" s="4" t="s">
        <v>706</v>
      </c>
      <c r="H430" s="4"/>
      <c r="I430" s="4" t="s">
        <v>10936</v>
      </c>
      <c r="J430" s="3"/>
      <c r="K430" s="3" t="s">
        <v>7321</v>
      </c>
      <c r="L430" s="5" t="s">
        <v>15</v>
      </c>
      <c r="M430" s="2" t="str">
        <f t="shared" si="42"/>
        <v>&gt;betaL-g0457_CTX-M-68%ATGGTTAAAAAATCACTGCGCCAGTTCACGCTGATGGCGACGGCAACCGTCACGCTGTTATTAGGAAGTGTGCCGCTGCATGCGCAAACGGTGGACGTACAGCAAAAACTTGCCGAATTAGAGCGGCAGTCGGGAGGAAGGCTGGGTGTGGCATTGATTAACACGGCGGATAATTCGCAAATACTTTATCGTGCTGATGAGCGTTTTGCGATGTGCAGCACCAGTAAAGTGATGGCCGCGGCCGCGGTGCTAAAGAAAAGTGAAAGCGAACCGAATCTGTTAAATCAGCGAGTCGAGATCAAAAAATCTGACCTGGTTAACTATAATCCGATTGCGGAAAAGCACGTCAATGGGACGATGTCACTGGCTGAGCTCAGCGCGGCCGCGCTACAGTACAGCGATAATGTGGCGATGAATAAGCTGATTGCTCACGTTGGCGGCCCGGCTAGCGTCACCGCGTTCGCCCGACAGCTGGGAGATGACACGTTCCGTCTCGACCGCACCGAGCCGACGTTAAACACCGCCATTCCTGGCGATCCGCGTGATACCACTTCACCTCGGGCGATGGCGCAAACGCTGCGTAATCTGACGCTGGGTAAAGCGTTGGGCGACAGCCAACGGGCGCAGCTGGTGACGTGGATGAAAGGCAATACTACCGGTGCCGCGAGTATTCAGGCTGGACTGCCTGCTTCCTGGGTTGTGGGGGATAAAACCGGCAGCGGTGACTATGGTACCACCAACGATATCGCGGTGATTTGGCCAAAAGATCGTGCGCCGCTGATTCTGGTCACTTACTTCACCCAGCCTCAACCTAAGGCAGAAAGCCGTCGCGATGTATTAGCGTCGGCGGCTAAAATCGTCACCGACGGTTTGTAA</v>
      </c>
      <c r="O430" s="26">
        <f t="shared" si="40"/>
        <v>876</v>
      </c>
      <c r="P430" s="26"/>
      <c r="Q430" s="26">
        <f t="shared" si="44"/>
        <v>1</v>
      </c>
      <c r="R430" s="26">
        <f t="shared" si="41"/>
        <v>1</v>
      </c>
      <c r="S430" s="26">
        <f t="shared" si="43"/>
        <v>2</v>
      </c>
      <c r="T430" s="26"/>
    </row>
    <row r="431" spans="1:20" x14ac:dyDescent="0.25">
      <c r="A431">
        <v>289</v>
      </c>
      <c r="B431" s="2" t="s">
        <v>7322</v>
      </c>
      <c r="C431" s="3" t="s">
        <v>512</v>
      </c>
      <c r="D431" s="4" t="s">
        <v>707</v>
      </c>
      <c r="E431" s="4" t="s">
        <v>707</v>
      </c>
      <c r="F431" s="4" t="s">
        <v>708</v>
      </c>
      <c r="G431" s="4" t="s">
        <v>709</v>
      </c>
      <c r="H431" s="4"/>
      <c r="I431" s="4" t="s">
        <v>10936</v>
      </c>
      <c r="J431" s="3"/>
      <c r="K431" s="3" t="s">
        <v>7323</v>
      </c>
      <c r="L431" s="5" t="s">
        <v>15</v>
      </c>
      <c r="M431" s="2" t="str">
        <f t="shared" si="42"/>
        <v>&gt;betaL-g0458_CTX-M-69%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CGCAGAAAGCCGTCGCGATGTATTAGCGTCGGCGGCTAAAATCGTCACCAACGGTTTGTAA</v>
      </c>
      <c r="O431" s="26">
        <f t="shared" si="40"/>
        <v>876</v>
      </c>
      <c r="P431" s="26"/>
      <c r="Q431" s="26">
        <f t="shared" si="44"/>
        <v>1</v>
      </c>
      <c r="R431" s="26">
        <f t="shared" si="41"/>
        <v>1</v>
      </c>
      <c r="S431" s="26">
        <f t="shared" si="43"/>
        <v>2</v>
      </c>
      <c r="T431" s="26"/>
    </row>
    <row r="432" spans="1:20" x14ac:dyDescent="0.25">
      <c r="A432">
        <v>229</v>
      </c>
      <c r="B432" s="2" t="s">
        <v>7202</v>
      </c>
      <c r="C432" s="3" t="s">
        <v>512</v>
      </c>
      <c r="D432" s="4" t="s">
        <v>528</v>
      </c>
      <c r="E432" s="4" t="s">
        <v>528</v>
      </c>
      <c r="F432" s="4" t="s">
        <v>529</v>
      </c>
      <c r="G432" s="4" t="s">
        <v>530</v>
      </c>
      <c r="H432" s="4"/>
      <c r="I432" s="4" t="s">
        <v>10936</v>
      </c>
      <c r="J432" s="3"/>
      <c r="K432" s="3" t="s">
        <v>7203</v>
      </c>
      <c r="L432" s="5" t="s">
        <v>15</v>
      </c>
      <c r="M432" s="2" t="str">
        <f t="shared" si="42"/>
        <v>&gt;betaL-g0459_CTX-M-7%ATGATGACTCAGAGCATTCGCCGCTCAATGTTAACGGTGATGGCGACGCTACCCCTGCTATTTAGCAGCGCAACGCTGCATGCGCAGGCGAACAGCGTGCAACAGCAGCTGGAAGCCCTGGAGAAAAGTTCGGGAGGTCGGCTTGGCGTTGCGCTGATTAACACCGCCGATAATTCGCAGATTCTCTACGTGGCCGATGAGCGTTTTGCGATGTGCAGTACCAGTAAGGTGATGGCGGCCGCGGCGGTGCTTAAACAGAGCGAGAGCGATAAGCACCTGCTAAATCAGCGCGTTGAAATCAGAGCAAGCGACCTGGTTAACTACAATCCGATTGCGGAGAAACACGTTAACGGCACGATGACGCTGGCTCAGCTTGGCGCCGGCGCCCTGCAGTATAGCGACAATACTGCCATGAATAAGCTGATTGCCCATCTGGGTGGGCCCGATAAAGTGACGGCGTTTGCTCGCTCATTGGGTGATGAGACCTTCCGTCTGGACAGAACCGAGCCCACGCTCAATAGCGCCATTCCAGGCGACCCGCGTGATACCACCACGCCGCTCGCGATGGCGCAGACCCTGAAAAATCTGACGCTGGGCAAAGCGCTGGCGGAAACTCAGCGGGCACAGTTGGTGACGTGGCTTAAGGGCAATACTACCGGTAGCGCGAGCATTCGGGCGGGTCTGCCGAAATCATGGGGAGTGGGCGATAAAACCGGCAGCGGAGATTATGGCACCACCAACGATATCGCGGTTATCTGGCCGGAAAACCACGCACCGCTGGTTCTGGTGACCTACTTTACCCAACCGGAGCAGAAGGCGGAAAGCCGTCGGGATGTTCTGGCTGCGGCGGCGAAAATCGTAACCCACGGTTTCTGA</v>
      </c>
      <c r="O432" s="26">
        <f t="shared" si="40"/>
        <v>876</v>
      </c>
      <c r="P432" s="26"/>
      <c r="Q432" s="26">
        <f t="shared" si="44"/>
        <v>1</v>
      </c>
      <c r="R432" s="26">
        <f t="shared" si="41"/>
        <v>1</v>
      </c>
      <c r="S432" s="26">
        <f t="shared" si="43"/>
        <v>2</v>
      </c>
      <c r="T432" s="26"/>
    </row>
    <row r="433" spans="1:20" x14ac:dyDescent="0.25">
      <c r="A433">
        <v>290</v>
      </c>
      <c r="B433" s="2" t="s">
        <v>7324</v>
      </c>
      <c r="C433" s="3" t="s">
        <v>512</v>
      </c>
      <c r="D433" s="4" t="s">
        <v>710</v>
      </c>
      <c r="E433" s="4" t="s">
        <v>710</v>
      </c>
      <c r="F433" s="4" t="s">
        <v>711</v>
      </c>
      <c r="G433" s="4" t="s">
        <v>712</v>
      </c>
      <c r="H433" s="4"/>
      <c r="I433" s="4" t="s">
        <v>10936</v>
      </c>
      <c r="J433" s="3"/>
      <c r="K433" s="3" t="s">
        <v>7325</v>
      </c>
      <c r="L433" s="5" t="s">
        <v>15</v>
      </c>
      <c r="M433" s="2" t="str">
        <f t="shared" si="42"/>
        <v>&gt;betaL-g0460_CTX-M-71%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TGTGGCTATGGCACCACCAACGATATCGCGGTGATCTGGCCAAAAGATCGTGCGCCGCTGATTCTGGTCACTTACTTCACCCAGCCTCAACCTAAGGCAGAAAGCCGTCGCGATGTATTAGCGTCGGCGGCTAAAATCGTCACCGACGGTTTGTAA</v>
      </c>
      <c r="O433" s="26">
        <f t="shared" si="40"/>
        <v>876</v>
      </c>
      <c r="P433" s="26"/>
      <c r="Q433" s="26">
        <f t="shared" si="44"/>
        <v>1</v>
      </c>
      <c r="R433" s="26">
        <f t="shared" si="41"/>
        <v>1</v>
      </c>
      <c r="S433" s="26">
        <f t="shared" si="43"/>
        <v>2</v>
      </c>
      <c r="T433" s="26"/>
    </row>
    <row r="434" spans="1:20" x14ac:dyDescent="0.25">
      <c r="A434" s="26">
        <v>291</v>
      </c>
      <c r="B434" s="2" t="s">
        <v>7326</v>
      </c>
      <c r="C434" s="3" t="s">
        <v>512</v>
      </c>
      <c r="D434" s="4" t="s">
        <v>713</v>
      </c>
      <c r="E434" s="4" t="s">
        <v>713</v>
      </c>
      <c r="F434" s="4" t="s">
        <v>714</v>
      </c>
      <c r="G434" s="4" t="s">
        <v>715</v>
      </c>
      <c r="H434" s="4"/>
      <c r="I434" s="4" t="s">
        <v>10936</v>
      </c>
      <c r="J434" s="3"/>
      <c r="K434" s="3" t="s">
        <v>7327</v>
      </c>
      <c r="L434" s="5" t="s">
        <v>15</v>
      </c>
      <c r="M434" s="2" t="str">
        <f t="shared" si="42"/>
        <v>&gt;betaL-g0461_CTX-M-72%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G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34" s="26">
        <f t="shared" si="40"/>
        <v>876</v>
      </c>
      <c r="P434" s="26"/>
      <c r="Q434" s="26">
        <f t="shared" si="44"/>
        <v>1</v>
      </c>
      <c r="R434" s="26">
        <f t="shared" si="41"/>
        <v>1</v>
      </c>
      <c r="S434" s="26">
        <f t="shared" si="43"/>
        <v>2</v>
      </c>
      <c r="T434" s="26"/>
    </row>
    <row r="435" spans="1:20" x14ac:dyDescent="0.25">
      <c r="A435">
        <v>292</v>
      </c>
      <c r="B435" s="2" t="s">
        <v>7328</v>
      </c>
      <c r="C435" s="3" t="s">
        <v>512</v>
      </c>
      <c r="D435" s="4" t="s">
        <v>716</v>
      </c>
      <c r="E435" s="4" t="s">
        <v>716</v>
      </c>
      <c r="F435" s="4" t="s">
        <v>717</v>
      </c>
      <c r="G435" s="4" t="s">
        <v>718</v>
      </c>
      <c r="H435" s="4"/>
      <c r="I435" s="4" t="s">
        <v>10936</v>
      </c>
      <c r="J435" s="3"/>
      <c r="K435" s="3" t="s">
        <v>7329</v>
      </c>
      <c r="L435" s="5" t="s">
        <v>15</v>
      </c>
      <c r="M435" s="2" t="str">
        <f t="shared" si="42"/>
        <v>&gt;betaL-g0462_CTX-M-74%ATGATGACCCAGAGCATTCGCCGCAGCATGCTGACCGTGATGGCGACCCTGCCGCTGCTGTTTAGCAGCGCGACCCTGCATGCGCAGGCGAACAGCGTGCAGCAGCAGCTGGAAGCGCTGGAAAAAAGCAGCGGCGGCCGCCTGGGCGTGGCGCTGATTAACACCGCGGATAACAGCCAGATTCTGTATCGCGCGGATGAACGCTTTGCGATGTGCAGCACCAGCAAAGTGATGGCGGCGGCGGCGGTGCTGAAACAGAGCGAAAGCGATAAACATCTGCTGAACCAGCGCGTGGAAATTAAAAAAAGCGATCTGGTGAACTATAACCCGATTGCGGAAAAACATGTGAACGGCACCATGACCCTGGCGGAACTGGGCGCGGCGGCGCTGCAGTATAGCGATAACACCGCGATGAACAAACTGATTGCGCATCTGGGCGGCCCGGATAAAGTGACCGCGTTTGCGCGCAGCCTGGGCGATGAAACCTTTCGCCTGGATCGCACCGAAACCACCCTGAACACCGCGATTCCGGGCGATCCGCGCGATACCACCACCCCGCTGGCGATGGCGCAGACCCTGAAAAACCTGACCCTGGGCAAAGCGCTGGCGGAAACCCAGCGCGCGCAGCTGGTGACCTGGCTGAAAGGCAACACCACCGGCAGCGCGAGCATTCGCGCGGGCCTGCCGAAAAGCTGGGTGGTGGGCGATAAAACCGGCAGCGGCGATTATGGCACCACCAACGATATTGCGGTGATTTGGCCGGAAAACCATGCGCCGCTGGTGCTGGTGACCTATTTTACCCAGCCGGAACAGAAAGCGGAAAGCCGCCGCGATATTCTGGCGGCGGCGGCGAAAATTGTGACCCATGGCTTT</v>
      </c>
      <c r="O435" s="26">
        <f t="shared" si="40"/>
        <v>873</v>
      </c>
      <c r="P435" s="26" t="s">
        <v>10986</v>
      </c>
      <c r="Q435" s="26">
        <f t="shared" ref="Q435:Q436" si="45">IF(OR(LEFT(G435,3)="ATG",LEFT(G435,3)="GTG"),1,"bad")</f>
        <v>1</v>
      </c>
      <c r="R435" s="26" t="str">
        <f t="shared" si="41"/>
        <v>bad</v>
      </c>
      <c r="S435" s="26">
        <f t="shared" si="43"/>
        <v>2</v>
      </c>
      <c r="T435" s="26"/>
    </row>
    <row r="436" spans="1:20" x14ac:dyDescent="0.25">
      <c r="A436" s="26">
        <v>293</v>
      </c>
      <c r="B436" s="2" t="s">
        <v>7330</v>
      </c>
      <c r="C436" s="3" t="s">
        <v>512</v>
      </c>
      <c r="D436" s="4" t="s">
        <v>719</v>
      </c>
      <c r="E436" s="4" t="s">
        <v>719</v>
      </c>
      <c r="F436" s="4" t="s">
        <v>720</v>
      </c>
      <c r="G436" s="4" t="s">
        <v>721</v>
      </c>
      <c r="H436" s="4"/>
      <c r="I436" s="4" t="s">
        <v>10936</v>
      </c>
      <c r="J436" s="3"/>
      <c r="K436" s="3" t="s">
        <v>7331</v>
      </c>
      <c r="L436" s="5" t="s">
        <v>15</v>
      </c>
      <c r="M436" s="2" t="str">
        <f t="shared" si="42"/>
        <v>&gt;betaL-g0463_CTX-M-75%ATGATGACCCAGAGCATTCGCCGCAGCATGCTGACCGTGATGGCGACCCTGAGCCTGCTGTTTAGCAGCGCGACCCTGCATGCGCAGGCGAACAGCGTGCAGCAGCAGCTGGAAGCGCTGGAAAAAAGCAGCGGCGGCCGCCTGGGCGTGGCGCTGATTAACACCGCGGATAACAGCCAGATTCTGTATCGCGCGGATGAACGCTTTGCGATGTGCAGCACCAGCAAAGTGATGGCGGCGGCGGCGGTGCTGAAACAGAGCGAAAGCGATAAACATCTGCTGAACCAGCGCGTGGAAATTAAAAAAAGCGATCTGGTGAACTATAACCCGATTGCGGAAAAACATGTGAACGGCACCATGACCCTGGCGGAACTGGGCGCGGCGGCGCTGCAGTATAGCGATAACACCGCGATGAACAAACTGATTGCGCATCTGGGCGGCCCGGATAAAGTGACCGCGTTTGCGCGCAGCCTGGGCGATGAAACCTTTCGCCTGGATCGCACCGAACCGACCCTGAACACCGCGATTCCGGGCGATCCGCGCGATACCACCACCCCGCTGGCGATGGCGCAGACCCTGAAAAACCTGACCCTGGGCAAAGCGCTGGCGGAAACCCAGCGCGCGCAGCTGGTGACCTGGCTGAAAGGCAACACCACCGGCAGCGCGAGCATTCGCGCGGGCCTGCCGAAAAGCTGGGTGGTGGGCGATAAAACCGGCAGCGGCGATTATGGCACCACCAACGATATTGCGGTGATTTGGCCGGAAAACCATGCGCCGCTGGTGCTGGTGACCTATTTTACCCAGCCGGAACAGAAAGCGGAAAGCCGCCGCGATATTCTGGCGGCGGCGGCGAAAATTGTGACCCATGGCTTT</v>
      </c>
      <c r="O436" s="26">
        <f t="shared" si="40"/>
        <v>873</v>
      </c>
      <c r="P436" s="26" t="s">
        <v>10986</v>
      </c>
      <c r="Q436" s="26">
        <f t="shared" si="45"/>
        <v>1</v>
      </c>
      <c r="R436" s="26" t="str">
        <f t="shared" si="41"/>
        <v>bad</v>
      </c>
      <c r="S436" s="26">
        <f t="shared" si="43"/>
        <v>2</v>
      </c>
      <c r="T436" s="26"/>
    </row>
    <row r="437" spans="1:20" x14ac:dyDescent="0.25">
      <c r="A437">
        <v>294</v>
      </c>
      <c r="B437" s="2" t="s">
        <v>7332</v>
      </c>
      <c r="C437" s="3" t="s">
        <v>512</v>
      </c>
      <c r="D437" s="4" t="s">
        <v>722</v>
      </c>
      <c r="E437" s="4" t="s">
        <v>722</v>
      </c>
      <c r="F437" s="4" t="s">
        <v>723</v>
      </c>
      <c r="G437" s="4" t="s">
        <v>724</v>
      </c>
      <c r="H437" s="4"/>
      <c r="I437" s="4" t="s">
        <v>10936</v>
      </c>
      <c r="J437" s="3"/>
      <c r="K437" s="3" t="s">
        <v>7333</v>
      </c>
      <c r="L437" s="5" t="s">
        <v>15</v>
      </c>
      <c r="M437" s="2" t="str">
        <f t="shared" si="42"/>
        <v>&gt;betaL-g0464_CTX-M-76%ATGATGACTCAGAGCATTCGCCGCTCAATGTTAACGGTGATGGCGACGCTACCCCTGCTATTTAGCAGCGCAACGCTGCACGCGCAGACGAACAGCGTGCAACAGCAGCTGGAAGCCCTGGAGAAAAGTTCGGGAGGTCGGCTTGGCGTTGCGCTGATTAACACCGCCGATAATTCGCAGATTCTCTACCGTGCCGATGAACGTTTTGCGATGTGCAGTACCAGTAAGGTGATGGCGGCCGCGGCGGTGCTTAAACAGAGCGAGAGCGATAAGCACCTGT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GAGTGGGCGATAAAACCGGCAGCGGAGATTATGGCACCACCAACGATATCGCGGTTATCTGGCCGGAAAACCACGCACCGCTGGTTCTGGTGACCTACTTTACCCAACCGGAGCAGAAGGCGGAAAGCCGTCGGGATGTTCTGGCTGCGGCGGCGAAAATCGTAACCCACGGTTTCTGA</v>
      </c>
      <c r="O437" s="26">
        <f t="shared" si="40"/>
        <v>876</v>
      </c>
      <c r="P437" s="26"/>
      <c r="Q437" s="26">
        <f t="shared" ref="Q437:Q449" si="46">IF(OR(LEFT(G437,3)="ATG",LEFT(G437,3)="GTG",LEFT(G437,3)="TTG"),1,"bad")</f>
        <v>1</v>
      </c>
      <c r="R437" s="26">
        <f t="shared" si="41"/>
        <v>1</v>
      </c>
      <c r="S437" s="26">
        <f t="shared" si="43"/>
        <v>2</v>
      </c>
      <c r="T437" s="26"/>
    </row>
    <row r="438" spans="1:20" x14ac:dyDescent="0.25">
      <c r="A438">
        <v>295</v>
      </c>
      <c r="B438" s="2" t="s">
        <v>7334</v>
      </c>
      <c r="C438" s="3" t="s">
        <v>512</v>
      </c>
      <c r="D438" s="4" t="s">
        <v>725</v>
      </c>
      <c r="E438" s="4" t="s">
        <v>725</v>
      </c>
      <c r="F438" s="4" t="s">
        <v>726</v>
      </c>
      <c r="G438" s="4" t="s">
        <v>727</v>
      </c>
      <c r="H438" s="4"/>
      <c r="I438" s="4" t="s">
        <v>10936</v>
      </c>
      <c r="J438" s="3"/>
      <c r="K438" s="3" t="s">
        <v>7335</v>
      </c>
      <c r="L438" s="5" t="s">
        <v>15</v>
      </c>
      <c r="M438" s="2" t="str">
        <f t="shared" si="42"/>
        <v>&gt;betaL-g0465_CTX-M-77%ATGATGACTCAGAGCATTCGCCGCTCAATGTTAACGGTGATGGCGACGCTACCCCTGCTATTTAGCAGCGCAACGCTGCATGCGCAGACGAACAGCGTGCAACAGCAGCTGA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CACCACGCCGCTCGCGATGGCGCAGACCCTGAAAAATCTGACGCTGGGTAAAGCGCTGGCGGAAACCCAGCGGGCACAGTTGGTGACGTGGCTTAAGGGCAATACTACCGGTAGCGCGAGCATTCAGGCGGGTCTGCCGAAATCATGGGTAGTGGGCGATAAAACCGGCAGCGGAGATTATGGCACCACCAACGATATCGCGATTATCTGGCCGGAAAACCACGCACCGCTGGTTCTGGTGACCTACTTTACCCAACCGGAGCAGAAGGCGGAAAGCCGTCGGGATGTTCTGGCTGCGGCGGCGAAAATCGTAACCCGCGGTTTCTGA</v>
      </c>
      <c r="O438" s="26">
        <f t="shared" si="40"/>
        <v>876</v>
      </c>
      <c r="P438" s="26"/>
      <c r="Q438" s="26">
        <f t="shared" si="46"/>
        <v>1</v>
      </c>
      <c r="R438" s="26">
        <f t="shared" si="41"/>
        <v>1</v>
      </c>
      <c r="S438" s="26">
        <f t="shared" si="43"/>
        <v>2</v>
      </c>
      <c r="T438" s="26"/>
    </row>
    <row r="439" spans="1:20" x14ac:dyDescent="0.25">
      <c r="A439">
        <v>296</v>
      </c>
      <c r="B439" s="2" t="s">
        <v>7336</v>
      </c>
      <c r="C439" s="3" t="s">
        <v>512</v>
      </c>
      <c r="D439" s="4" t="s">
        <v>728</v>
      </c>
      <c r="E439" s="4" t="s">
        <v>728</v>
      </c>
      <c r="F439" s="4" t="s">
        <v>729</v>
      </c>
      <c r="G439" s="4" t="s">
        <v>730</v>
      </c>
      <c r="H439" s="4"/>
      <c r="I439" s="4" t="s">
        <v>10936</v>
      </c>
      <c r="J439" s="3"/>
      <c r="K439" s="3" t="s">
        <v>7337</v>
      </c>
      <c r="L439" s="5" t="s">
        <v>15</v>
      </c>
      <c r="M439" s="2" t="str">
        <f t="shared" si="42"/>
        <v>&gt;betaL-g0466_CTX-M-78%ATGATGAGAAAAAGCGTAAGGCGGGCGATATTAATGACGACAGCCTGTGTTTCGCTGCTGTTGGCCAGTGTGCCGCTGTATGCCCAAGCGAACGATATTCAGCAAAAGCTGGCGGCGCTGGAGAAAAGCAGCGGGGGACGACTGGGTGTGGCGTTGATTAACACCGCCGATAACACGCAGACGCTCTACCGCGCCGACGAGCGTTTTGCTATGTGCAGCACCAGTAAAGTGATGGCGGCGGCGGCGGTGCTTAAGCAAAGTGAAACGCAAAAAGACTTACTGAGTCAGCGGGTTGAAATTAAGTCCTCAGACTTGATTAACTACAACCCAATCGCTGAAAAGCACGTCAATGGCACGATGACACTCGGGGAGCTGAGCGCGGCGGCGCTGCAGTACAGCGATAATACTGCCATGAATAAGCTGATTGCCCATCTCGGGGGGCCGGGTAAAGTGACGGCATTTGCTCGCGTGATTGGCGATGACACTTTCCGGCTCGATCGTACCGAGCCGACGCTCAACACCGCGATCCCCGGCGACCCGCGCGATACCACCACGCCGTTAGCGATGGCGCAGACTCTACGCAATCTCACATTGGGCAATGCCCTGGGTGACACTCAGCGTGCGCAGCTGGTGACGTGGCTGAAAGGCAACACCACCGGCGCTGCCAGCATTCAGGCAGGGCTACCCACATCGTGGGTTGTCGGGGATAAAACCGGCAGCGGCGATTATGGTACGACGAATGATATCGCGGTTATTTGGCCGGAAGGTCGCGCGCCGCTCGTTCTGGTGACTTACTTCACCCAGCCGGAGCCGAAGGCAGAGAGCCGTCGTGACGTGCTCGCTGCTGCCGCCAGAATAGTCACCGACGGTTATTAG</v>
      </c>
      <c r="O439" s="26">
        <f t="shared" si="40"/>
        <v>876</v>
      </c>
      <c r="P439" s="26"/>
      <c r="Q439" s="26">
        <f t="shared" si="46"/>
        <v>1</v>
      </c>
      <c r="R439" s="26">
        <f t="shared" si="41"/>
        <v>1</v>
      </c>
      <c r="S439" s="26">
        <f t="shared" si="43"/>
        <v>2</v>
      </c>
      <c r="T439" s="26"/>
    </row>
    <row r="440" spans="1:20" x14ac:dyDescent="0.25">
      <c r="A440">
        <v>297</v>
      </c>
      <c r="B440" s="2" t="s">
        <v>7338</v>
      </c>
      <c r="C440" s="3" t="s">
        <v>512</v>
      </c>
      <c r="D440" s="4" t="s">
        <v>731</v>
      </c>
      <c r="E440" s="4" t="s">
        <v>731</v>
      </c>
      <c r="F440" s="4" t="s">
        <v>732</v>
      </c>
      <c r="G440" s="4" t="s">
        <v>733</v>
      </c>
      <c r="H440" s="4"/>
      <c r="I440" s="4" t="s">
        <v>10936</v>
      </c>
      <c r="J440" s="3"/>
      <c r="K440" s="3" t="s">
        <v>7339</v>
      </c>
      <c r="L440" s="5" t="s">
        <v>15</v>
      </c>
      <c r="M440" s="2" t="str">
        <f t="shared" si="42"/>
        <v>&gt;betaL-g0467_CTX-M-79%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AACGGTTTGTAA</v>
      </c>
      <c r="O440" s="26">
        <f t="shared" si="40"/>
        <v>876</v>
      </c>
      <c r="P440" s="26"/>
      <c r="Q440" s="26">
        <f t="shared" si="46"/>
        <v>1</v>
      </c>
      <c r="R440" s="26">
        <f t="shared" si="41"/>
        <v>1</v>
      </c>
      <c r="S440" s="26">
        <f t="shared" si="43"/>
        <v>2</v>
      </c>
      <c r="T440" s="26"/>
    </row>
    <row r="441" spans="1:20" x14ac:dyDescent="0.25">
      <c r="A441">
        <v>230</v>
      </c>
      <c r="B441" s="2" t="s">
        <v>7204</v>
      </c>
      <c r="C441" s="3" t="s">
        <v>512</v>
      </c>
      <c r="D441" s="4" t="s">
        <v>531</v>
      </c>
      <c r="E441" s="4" t="s">
        <v>531</v>
      </c>
      <c r="F441" s="4" t="s">
        <v>532</v>
      </c>
      <c r="G441" s="4" t="s">
        <v>533</v>
      </c>
      <c r="H441" s="4"/>
      <c r="I441" s="4" t="s">
        <v>10936</v>
      </c>
      <c r="J441" s="3"/>
      <c r="K441" s="3" t="s">
        <v>7205</v>
      </c>
      <c r="L441" s="5" t="s">
        <v>15</v>
      </c>
      <c r="M441" s="2" t="str">
        <f t="shared" si="42"/>
        <v>&gt;betaL-g0468_CTX-M-8%ATGATGAGACATCGCGTTAAGCGGATGATGCTAATGACAACGGCCTGTATTTCGCTGTTGCTGGGGAGTGCGCCGCTGTATGCGCAGGCGAACGACGTTCAGCAAAAGCTGGCGGCGCTGGAGAAAAGCAGCGGGGGGCGGTTGGGAGTGGCGCTGATTGACACCGCCGATAACGCACAGACGCTCTACCGCGCCGATGAGCGCTTTGCCATGTGCAGCACCAGTAAGGTGATGGCGGCAGCGGCTGTGCTCAAGCAAAGTGAAACGCAAAAGAAGGTGTTGAGTCAGAAGGTTGAGATTAAATCTTCAGACCTGATTAACTACAATCCCATTACTGAAAAACACGTCAACGGCACGATGACGCTGGCGGAATTGAGCGCCGCGGCGTTGCAGTACAGCGACAATACGGCCATGAACAAGCTGATTGCCCATCTTGGGGGGCCGGATAAAGTGACGGCGTTTGCCCGTGCGATTGGGGATAACACCTTCCGGCTCGATCGTACTGAGCCGACGCTCAACACCGCGATCCCCGGCGACCCGCGCGATACCACCACGCCATTAGCGATGGCGCAGACGCTTCGCAATCTGACGTTGGGCAGTGCCTTAGGTGAAACTCAGCGTGCGCAACTGGTAACGTGGCTGAAAGGCAATACCACCGGCGCTGCCAGCATTCAGGCTGGGCTACCCACATCGTGGGTTGTCGGGGATAAAACCGGCAGCGGTGATTATGGTACGACGAATGACATCGCCGTTATCTGGCCGGAAGGGCGTGCGCCGCTTATTCTGGTCACTTACTTCACCCAGCCAGAGCAGAAGGCAGAAAGTCGTCGTGACGTACTCGCGGCTGCCGCGAAAATCGTCACCGACGGTTATTAA</v>
      </c>
      <c r="O441" s="26">
        <f t="shared" si="40"/>
        <v>876</v>
      </c>
      <c r="P441" s="26"/>
      <c r="Q441" s="26">
        <f t="shared" si="46"/>
        <v>1</v>
      </c>
      <c r="R441" s="26">
        <f t="shared" si="41"/>
        <v>1</v>
      </c>
      <c r="S441" s="26">
        <f t="shared" si="43"/>
        <v>2</v>
      </c>
      <c r="T441" s="26"/>
    </row>
    <row r="442" spans="1:20" x14ac:dyDescent="0.25">
      <c r="A442">
        <v>298</v>
      </c>
      <c r="B442" s="2" t="s">
        <v>7340</v>
      </c>
      <c r="C442" s="3" t="s">
        <v>512</v>
      </c>
      <c r="D442" s="4" t="s">
        <v>734</v>
      </c>
      <c r="E442" s="4" t="s">
        <v>734</v>
      </c>
      <c r="F442" s="4" t="s">
        <v>735</v>
      </c>
      <c r="G442" s="4" t="s">
        <v>736</v>
      </c>
      <c r="H442" s="4"/>
      <c r="I442" s="4" t="s">
        <v>10936</v>
      </c>
      <c r="J442" s="3"/>
      <c r="K442" s="3" t="s">
        <v>7341</v>
      </c>
      <c r="L442" s="5" t="s">
        <v>15</v>
      </c>
      <c r="M442" s="2" t="str">
        <f t="shared" si="42"/>
        <v>&gt;betaL-g0469_CTX-M-80%ATGGTTAAAAAATCACTGCGCCAGTTCACGCTGATGGCGACGGCAACCGTCACGCTGTTGTTAGGAAGTGTGCCGCTGTATGCGCAAACCGT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ACTATGGCACCACCAACGATATCGCGGTGATCTGGCCAAAAGATCGTGCGCCGCTGATTCTGGTCACTTACTTCACCCAGCCTCAACCTAAGGCAGAAAGCCGTCGCGATGTATTAGCGTCGGCGGCTAAAATCGTCACCGACGGTTTGTAA</v>
      </c>
      <c r="O442" s="26">
        <f t="shared" si="40"/>
        <v>876</v>
      </c>
      <c r="P442" s="26"/>
      <c r="Q442" s="26">
        <f t="shared" si="46"/>
        <v>1</v>
      </c>
      <c r="R442" s="26">
        <f t="shared" si="41"/>
        <v>1</v>
      </c>
      <c r="S442" s="26">
        <f t="shared" si="43"/>
        <v>2</v>
      </c>
      <c r="T442" s="26"/>
    </row>
    <row r="443" spans="1:20" x14ac:dyDescent="0.25">
      <c r="A443">
        <v>299</v>
      </c>
      <c r="B443" s="2" t="s">
        <v>7342</v>
      </c>
      <c r="C443" s="3" t="s">
        <v>512</v>
      </c>
      <c r="D443" s="4" t="s">
        <v>737</v>
      </c>
      <c r="E443" s="4" t="s">
        <v>737</v>
      </c>
      <c r="F443" s="4" t="s">
        <v>738</v>
      </c>
      <c r="G443" s="4" t="s">
        <v>739</v>
      </c>
      <c r="H443" s="4"/>
      <c r="I443" s="4" t="s">
        <v>10936</v>
      </c>
      <c r="J443" s="3"/>
      <c r="K443" s="3" t="s">
        <v>7343</v>
      </c>
      <c r="L443" s="5" t="s">
        <v>15</v>
      </c>
      <c r="M443" s="2" t="str">
        <f t="shared" si="42"/>
        <v>&gt;betaL-g0470_CTX-M-81%ATGGTGACAAAGAGAGTGCAACGGATGATGTTCGCGGCGGCGGCGTGCATTCCGCTGCTGCTGGGCAGCGCGCCGCTTTATGCGCAGACGAGTGCGGTGCAGCAAAAGCTGGCGGCGCTGGAGAAAAGCAGCGGAGGGCGGCTGGGCGTCGCGCTCATCGATACCGCAGATAATACGCAGGTGCTTTATCGCGGTGATGAACGCTTTCCAATGTGCAGTACCAGTAAAGTTATGGCGGCCGCGGCGGTGCTTGAGCAGAGTGAAACGCAAAAGCAGCTGCTTAATCAGCCTGTCGAGATCCAGCCTGCCGATCTGGTTAACTACAATCCGATTGCCGAAAAACACGTCAACGGCACCATGACGCTGGCAGAACTGAGCGCGGCCGCGTTGCAGTACAGCGACC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43" s="26">
        <f t="shared" si="40"/>
        <v>876</v>
      </c>
      <c r="P443" s="26"/>
      <c r="Q443" s="26">
        <f t="shared" si="46"/>
        <v>1</v>
      </c>
      <c r="R443" s="26">
        <f t="shared" si="41"/>
        <v>1</v>
      </c>
      <c r="S443" s="26">
        <f t="shared" si="43"/>
        <v>2</v>
      </c>
      <c r="T443" s="26"/>
    </row>
    <row r="444" spans="1:20" x14ac:dyDescent="0.25">
      <c r="A444">
        <v>300</v>
      </c>
      <c r="B444" s="2" t="s">
        <v>7344</v>
      </c>
      <c r="C444" s="3" t="s">
        <v>512</v>
      </c>
      <c r="D444" s="4" t="s">
        <v>740</v>
      </c>
      <c r="E444" s="4" t="s">
        <v>740</v>
      </c>
      <c r="F444" s="4" t="s">
        <v>741</v>
      </c>
      <c r="G444" s="4" t="s">
        <v>742</v>
      </c>
      <c r="H444" s="4"/>
      <c r="I444" s="4" t="s">
        <v>10936</v>
      </c>
      <c r="J444" s="3"/>
      <c r="K444" s="3" t="s">
        <v>7345</v>
      </c>
      <c r="L444" s="5" t="s">
        <v>15</v>
      </c>
      <c r="M444" s="2" t="str">
        <f t="shared" si="42"/>
        <v>&gt;betaL-g0471_CTX-M-82%ATGGTTAAAAAATCACTGCGCCAGTTCACGCTGATGGCGACGGCAACCGTCACGCTGTTGTTAGGAAGTGTGCCGCTGTATGCGCAAACGGCGGACGTACAGCAAAAACTTGCCGAATTAGAGCGGCAGTCGGGAGGCAGACTGGGTGTGGCATTGATTAACACAGCAGATAATTCGCAAATACTTTATCGTGCTGATGAGCGCTTTC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444" s="26">
        <f t="shared" si="40"/>
        <v>876</v>
      </c>
      <c r="P444" s="26"/>
      <c r="Q444" s="26">
        <f t="shared" si="46"/>
        <v>1</v>
      </c>
      <c r="R444" s="26">
        <f t="shared" si="41"/>
        <v>1</v>
      </c>
      <c r="S444" s="26">
        <f t="shared" si="43"/>
        <v>2</v>
      </c>
      <c r="T444" s="26"/>
    </row>
    <row r="445" spans="1:20" x14ac:dyDescent="0.25">
      <c r="A445">
        <v>301</v>
      </c>
      <c r="B445" s="2" t="s">
        <v>7346</v>
      </c>
      <c r="C445" s="3" t="s">
        <v>512</v>
      </c>
      <c r="D445" s="4" t="s">
        <v>743</v>
      </c>
      <c r="E445" s="4" t="s">
        <v>743</v>
      </c>
      <c r="F445" s="4" t="s">
        <v>744</v>
      </c>
      <c r="G445" s="4" t="s">
        <v>745</v>
      </c>
      <c r="H445" s="4"/>
      <c r="I445" s="4" t="s">
        <v>10936</v>
      </c>
      <c r="J445" s="3"/>
      <c r="K445" s="3" t="s">
        <v>7347</v>
      </c>
      <c r="L445" s="5" t="s">
        <v>15</v>
      </c>
      <c r="M445" s="2" t="str">
        <f t="shared" si="42"/>
        <v>&gt;betaL-g0472_CTX-M-83%ATGGTGACAAAGAGAGTGCAACGGATGATGTTCGCGGCGGCGGCGTGCATTCCGCTGCTGCTGGGCAGCGCGCCGCTTTATGCGCAGACGAGTGCGGTGCAGCAAAAGCTGGCGGCGCTGGAGAAAAGCAGCGGAGGGCGGCTGGGCGTCGCGCTCATCGATACCGCAGATAATACGCAC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45" s="26">
        <f t="shared" si="40"/>
        <v>876</v>
      </c>
      <c r="P445" s="26"/>
      <c r="Q445" s="26">
        <f t="shared" si="46"/>
        <v>1</v>
      </c>
      <c r="R445" s="26">
        <f t="shared" si="41"/>
        <v>1</v>
      </c>
      <c r="S445" s="26">
        <f t="shared" si="43"/>
        <v>2</v>
      </c>
      <c r="T445" s="26"/>
    </row>
    <row r="446" spans="1:20" x14ac:dyDescent="0.25">
      <c r="A446">
        <v>302</v>
      </c>
      <c r="B446" s="2" t="s">
        <v>7348</v>
      </c>
      <c r="C446" s="3" t="s">
        <v>512</v>
      </c>
      <c r="D446" s="4" t="s">
        <v>746</v>
      </c>
      <c r="E446" s="4" t="s">
        <v>746</v>
      </c>
      <c r="F446" s="4" t="s">
        <v>747</v>
      </c>
      <c r="G446" s="4" t="s">
        <v>748</v>
      </c>
      <c r="H446" s="4"/>
      <c r="I446" s="4" t="s">
        <v>10936</v>
      </c>
      <c r="J446" s="3"/>
      <c r="K446" s="3" t="s">
        <v>7349</v>
      </c>
      <c r="L446" s="5" t="s">
        <v>15</v>
      </c>
      <c r="M446" s="2" t="str">
        <f t="shared" si="42"/>
        <v>&gt;betaL-g0473_CTX-M-84%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GCGTGGCTCAAAGGCAATACGACCGGCGCAGCCAGCATTCGGGCCGGCTTACCGACGTCGTGGACTGTGGGTGATAAGACCGGCAGCGGCGACTACGGCACCACCAATGATATTGCGGTGATCTGGCCGCAGGGTCGTGCGCCGCTGGTTCTGGTGACCTATTTTACCCAGCCGCAACAGAACGCAGAGAGCCGCCGCGATGTGCTGGCTTCAGCGGCGAGAATCATCGCCGAAGGGCTGTAA</v>
      </c>
      <c r="O446" s="26">
        <f t="shared" si="40"/>
        <v>876</v>
      </c>
      <c r="P446" s="26"/>
      <c r="Q446" s="26">
        <f t="shared" si="46"/>
        <v>1</v>
      </c>
      <c r="R446" s="26">
        <f t="shared" si="41"/>
        <v>1</v>
      </c>
      <c r="S446" s="26">
        <f t="shared" si="43"/>
        <v>2</v>
      </c>
      <c r="T446" s="26"/>
    </row>
    <row r="447" spans="1:20" x14ac:dyDescent="0.25">
      <c r="A447">
        <v>303</v>
      </c>
      <c r="B447" s="2" t="s">
        <v>7350</v>
      </c>
      <c r="C447" s="3" t="s">
        <v>512</v>
      </c>
      <c r="D447" s="4" t="s">
        <v>749</v>
      </c>
      <c r="E447" s="4" t="s">
        <v>749</v>
      </c>
      <c r="F447" s="4" t="s">
        <v>750</v>
      </c>
      <c r="G447" s="4" t="s">
        <v>751</v>
      </c>
      <c r="H447" s="4"/>
      <c r="I447" s="4" t="s">
        <v>10936</v>
      </c>
      <c r="J447" s="3"/>
      <c r="K447" s="3" t="s">
        <v>7351</v>
      </c>
      <c r="L447" s="5" t="s">
        <v>15</v>
      </c>
      <c r="M447" s="2" t="str">
        <f t="shared" si="42"/>
        <v>&gt;betaL-g0474_CTX-M-85%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C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47" s="26">
        <f t="shared" si="40"/>
        <v>876</v>
      </c>
      <c r="P447" s="26"/>
      <c r="Q447" s="26">
        <f t="shared" si="46"/>
        <v>1</v>
      </c>
      <c r="R447" s="26">
        <f t="shared" si="41"/>
        <v>1</v>
      </c>
      <c r="S447" s="26">
        <f t="shared" si="43"/>
        <v>2</v>
      </c>
      <c r="T447" s="26"/>
    </row>
    <row r="448" spans="1:20" x14ac:dyDescent="0.25">
      <c r="A448">
        <v>304</v>
      </c>
      <c r="B448" s="2" t="s">
        <v>7352</v>
      </c>
      <c r="C448" s="3" t="s">
        <v>512</v>
      </c>
      <c r="D448" s="4" t="s">
        <v>752</v>
      </c>
      <c r="E448" s="4" t="s">
        <v>752</v>
      </c>
      <c r="F448" s="4" t="s">
        <v>753</v>
      </c>
      <c r="G448" s="4" t="s">
        <v>754</v>
      </c>
      <c r="H448" s="4"/>
      <c r="I448" s="4" t="s">
        <v>10936</v>
      </c>
      <c r="J448" s="3"/>
      <c r="K448" s="3" t="s">
        <v>7353</v>
      </c>
      <c r="L448" s="5" t="s">
        <v>15</v>
      </c>
      <c r="M448" s="2" t="str">
        <f t="shared" si="42"/>
        <v>&gt;betaL-g0475_CTX-M-86%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T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48" s="26">
        <f t="shared" si="40"/>
        <v>876</v>
      </c>
      <c r="P448" s="26"/>
      <c r="Q448" s="26">
        <f t="shared" si="46"/>
        <v>1</v>
      </c>
      <c r="R448" s="26">
        <f t="shared" si="41"/>
        <v>1</v>
      </c>
      <c r="S448" s="26">
        <f t="shared" si="43"/>
        <v>2</v>
      </c>
      <c r="T448" s="26"/>
    </row>
    <row r="449" spans="1:20" x14ac:dyDescent="0.25">
      <c r="A449">
        <v>305</v>
      </c>
      <c r="B449" s="2" t="s">
        <v>7354</v>
      </c>
      <c r="C449" s="3" t="s">
        <v>512</v>
      </c>
      <c r="D449" s="4" t="s">
        <v>755</v>
      </c>
      <c r="E449" s="4" t="s">
        <v>755</v>
      </c>
      <c r="F449" s="4" t="s">
        <v>756</v>
      </c>
      <c r="G449" s="4" t="s">
        <v>757</v>
      </c>
      <c r="H449" s="4"/>
      <c r="I449" s="4" t="s">
        <v>10936</v>
      </c>
      <c r="J449" s="3"/>
      <c r="K449" s="3" t="s">
        <v>7355</v>
      </c>
      <c r="L449" s="5" t="s">
        <v>15</v>
      </c>
      <c r="M449" s="2" t="str">
        <f t="shared" si="42"/>
        <v>&gt;betaL-g0476_CTX-M-87%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T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49" s="26">
        <f t="shared" ref="O449:O512" si="47">LEN(G449)</f>
        <v>876</v>
      </c>
      <c r="P449" s="26"/>
      <c r="Q449" s="26">
        <f t="shared" si="46"/>
        <v>1</v>
      </c>
      <c r="R449" s="26">
        <f t="shared" ref="R449:R512" si="48">IF(OR(RIGHT(G449,3)="TAG",RIGHT(G449,3)="TAA",RIGHT(G449,3)="TGA"),1,"bad")</f>
        <v>1</v>
      </c>
      <c r="S449" s="26">
        <f t="shared" si="43"/>
        <v>2</v>
      </c>
      <c r="T449" s="26"/>
    </row>
    <row r="450" spans="1:20" x14ac:dyDescent="0.25">
      <c r="A450">
        <v>306</v>
      </c>
      <c r="B450" s="2" t="s">
        <v>7356</v>
      </c>
      <c r="C450" s="3" t="s">
        <v>512</v>
      </c>
      <c r="D450" s="4" t="s">
        <v>758</v>
      </c>
      <c r="E450" s="4" t="s">
        <v>758</v>
      </c>
      <c r="F450" s="4" t="s">
        <v>759</v>
      </c>
      <c r="G450" s="4" t="s">
        <v>760</v>
      </c>
      <c r="H450" s="4"/>
      <c r="I450" s="4" t="s">
        <v>10936</v>
      </c>
      <c r="J450" s="3"/>
      <c r="K450" s="3" t="s">
        <v>7357</v>
      </c>
      <c r="L450" s="5" t="s">
        <v>15</v>
      </c>
      <c r="M450" s="2" t="str">
        <f t="shared" ref="M450:M513" si="49">"&gt;"&amp;K450&amp;IF(J450="yes","_Chr","")&amp;"%"&amp;G450</f>
        <v>&gt;betaL-g0477_CTX-M-88%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ACGATGTATTAGCGTCGGCGGCTAAAATCGTCACCGACGGTTTGTA</v>
      </c>
      <c r="O450" s="26">
        <f t="shared" si="47"/>
        <v>875</v>
      </c>
      <c r="P450" s="26" t="s">
        <v>10986</v>
      </c>
      <c r="Q450" s="26">
        <f t="shared" ref="Q450:Q508" si="50">IF(OR(LEFT(G450,3)="ATG",LEFT(G450,3)="GTG"),1,"bad")</f>
        <v>1</v>
      </c>
      <c r="R450" s="26" t="str">
        <f t="shared" si="48"/>
        <v>bad</v>
      </c>
      <c r="S450" s="26">
        <f t="shared" ref="S450:S513" si="51">IF(MID(G450,10,3)="ATG",1,2)</f>
        <v>2</v>
      </c>
      <c r="T450" s="26"/>
    </row>
    <row r="451" spans="1:20" x14ac:dyDescent="0.25">
      <c r="A451">
        <v>307</v>
      </c>
      <c r="B451" s="2" t="s">
        <v>7358</v>
      </c>
      <c r="C451" s="3" t="s">
        <v>512</v>
      </c>
      <c r="D451" s="4" t="s">
        <v>761</v>
      </c>
      <c r="E451" s="4" t="s">
        <v>761</v>
      </c>
      <c r="F451" s="4" t="s">
        <v>762</v>
      </c>
      <c r="G451" s="4" t="s">
        <v>763</v>
      </c>
      <c r="H451" s="4"/>
      <c r="I451" s="4" t="s">
        <v>10936</v>
      </c>
      <c r="J451" s="3"/>
      <c r="K451" s="3" t="s">
        <v>7359</v>
      </c>
      <c r="L451" s="5" t="s">
        <v>15</v>
      </c>
      <c r="M451" s="2" t="str">
        <f t="shared" si="49"/>
        <v>&gt;betaL-g0478_CTX-M-89%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v>
      </c>
      <c r="O451" s="26">
        <f t="shared" si="47"/>
        <v>876</v>
      </c>
      <c r="P451" s="26"/>
      <c r="Q451" s="26">
        <f t="shared" ref="Q451:Q507" si="52">IF(OR(LEFT(G451,3)="ATG",LEFT(G451,3)="GTG",LEFT(G451,3)="TTG"),1,"bad")</f>
        <v>1</v>
      </c>
      <c r="R451" s="26">
        <f t="shared" si="48"/>
        <v>1</v>
      </c>
      <c r="S451" s="26">
        <f t="shared" si="51"/>
        <v>2</v>
      </c>
      <c r="T451" s="26"/>
    </row>
    <row r="452" spans="1:20" x14ac:dyDescent="0.25">
      <c r="A452">
        <v>231</v>
      </c>
      <c r="B452" s="2" t="s">
        <v>7206</v>
      </c>
      <c r="C452" s="3" t="s">
        <v>512</v>
      </c>
      <c r="D452" s="4" t="s">
        <v>534</v>
      </c>
      <c r="E452" s="4" t="s">
        <v>534</v>
      </c>
      <c r="F452" s="4" t="s">
        <v>535</v>
      </c>
      <c r="G452" s="4" t="s">
        <v>536</v>
      </c>
      <c r="H452" s="4"/>
      <c r="I452" s="4" t="s">
        <v>10936</v>
      </c>
      <c r="J452" s="3"/>
      <c r="K452" s="3" t="s">
        <v>7207</v>
      </c>
      <c r="L452" s="5" t="s">
        <v>15</v>
      </c>
      <c r="M452" s="2" t="str">
        <f t="shared" si="49"/>
        <v>&gt;betaL-g0479_CTX-M-9%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GCTGAGCGCGGCCGCGTTGCAGTACAGCGACAATACCGCCATGAACAAATTGATTGCCCAGCTCGGTGGCCCGGGAGGCGTGACGGCTTTTGCCCGCGCGATCGGCGATGAGACGTTTCGTCTGGATCGCACTGAACCTACGCTGAATACCGCCATTCCCGGCGACCCGAGAGACACCACCACGCCGCGGGCGATGGCACAGACGTTGCGTCAGCTTACGCTGGGTCATGCGCTGGGCGAAACCCAGCGGGCGCAGTTGGTGACGTGGCTCAAAGGCAATACGACCGGCGCAGCCAGCATTCGGGCCGGCTTACCGACGTCGTGGACTGCAGGTGATAAGACCGGCAGCGGCGACTACGGCACCACCAATGATATTGCGGTGATCTGGCCGCAGGGTCGTGCGCCGCTGGTTCTGGTGACCTATTTTACCCAGCCGCAACAGAACGCAGAGAGCCGCCGCGATGTGCTGGCTTCAGCGGCGAGAATCATCGCCGAAGGGCTGTAA</v>
      </c>
      <c r="O452" s="26">
        <f t="shared" si="47"/>
        <v>876</v>
      </c>
      <c r="P452" s="26"/>
      <c r="Q452" s="26">
        <f t="shared" si="52"/>
        <v>1</v>
      </c>
      <c r="R452" s="26">
        <f t="shared" si="48"/>
        <v>1</v>
      </c>
      <c r="S452" s="26">
        <f t="shared" si="51"/>
        <v>2</v>
      </c>
      <c r="T452" s="26"/>
    </row>
    <row r="453" spans="1:20" x14ac:dyDescent="0.25">
      <c r="A453">
        <v>308</v>
      </c>
      <c r="B453" s="2" t="s">
        <v>7360</v>
      </c>
      <c r="C453" s="3" t="s">
        <v>512</v>
      </c>
      <c r="D453" s="4" t="s">
        <v>764</v>
      </c>
      <c r="E453" s="4" t="s">
        <v>764</v>
      </c>
      <c r="F453" s="4" t="s">
        <v>765</v>
      </c>
      <c r="G453" s="4" t="s">
        <v>766</v>
      </c>
      <c r="H453" s="4"/>
      <c r="I453" s="4" t="s">
        <v>10936</v>
      </c>
      <c r="J453" s="3"/>
      <c r="K453" s="3" t="s">
        <v>7361</v>
      </c>
      <c r="L453" s="5" t="s">
        <v>15</v>
      </c>
      <c r="M453" s="2" t="str">
        <f t="shared" si="49"/>
        <v>&gt;betaL-g0480_CTX-M-90%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453" s="26">
        <f t="shared" si="47"/>
        <v>876</v>
      </c>
      <c r="P453" s="26"/>
      <c r="Q453" s="26">
        <f t="shared" si="52"/>
        <v>1</v>
      </c>
      <c r="R453" s="26">
        <f t="shared" si="48"/>
        <v>1</v>
      </c>
      <c r="S453" s="26">
        <f t="shared" si="51"/>
        <v>2</v>
      </c>
      <c r="T453" s="26"/>
    </row>
    <row r="454" spans="1:20" x14ac:dyDescent="0.25">
      <c r="A454">
        <v>309</v>
      </c>
      <c r="B454" s="2" t="s">
        <v>7362</v>
      </c>
      <c r="C454" s="3" t="s">
        <v>512</v>
      </c>
      <c r="D454" s="4" t="s">
        <v>767</v>
      </c>
      <c r="E454" s="4" t="s">
        <v>767</v>
      </c>
      <c r="F454" s="4" t="s">
        <v>768</v>
      </c>
      <c r="G454" s="4" t="s">
        <v>769</v>
      </c>
      <c r="H454" s="4"/>
      <c r="I454" s="4" t="s">
        <v>10936</v>
      </c>
      <c r="J454" s="3"/>
      <c r="K454" s="3" t="s">
        <v>7363</v>
      </c>
      <c r="L454" s="5" t="s">
        <v>15</v>
      </c>
      <c r="M454" s="2" t="str">
        <f t="shared" si="49"/>
        <v>&gt;betaL-g0481_CTX-M-91%ATGATGAGAAAAAGCGTAAGGCGGGCGATGTTAATGACGACAGCCTGTGTTTCGCTGCTGTTGGCCAGTGTGCCGCTGTGTGCCCAGGCGAACGATGTTCAACAGAAGCTCGCGGCGCTGGAGAAAAGCAGCGGGGGACGACTGGGTGTGGCGTTGATTAACACCGCCGATAACACGCAGACGCTCTACCGCGCCGACGAGCGTTTTGCCATGTGCAGCACCAGTAAAGTGATGGCGGTAGCGGCGGTGCTTAAGCAAAGTGAAACGCAAAAGGGCTTGTTGAGTCAGCGGGTTGAAATTAAGCCCTCAGACTTGATTAACTACAACCCCATTGCGGAAAAACACGTCAATGGCACGATGACATTCGGGGAGTTGAGCGCGGCGGCGCTACAGTACAGCGATAATACTGCCATGAATAAGCTGATTGCCCATCTCGGGGGGCCGGATAAAGTGACGGCATTTGCCCGTACGATTGGCGATGACACGTTCCGGCTCGATCGTACCGAGCCGACGCTCAACACCGCGATCCCCGGCGACCCGCGCGATACCACCACGCCGTTAGCGATGGCGCAGT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v>
      </c>
      <c r="O454" s="26">
        <f t="shared" si="47"/>
        <v>876</v>
      </c>
      <c r="P454" s="26"/>
      <c r="Q454" s="26">
        <f t="shared" si="52"/>
        <v>1</v>
      </c>
      <c r="R454" s="26">
        <f t="shared" si="48"/>
        <v>1</v>
      </c>
      <c r="S454" s="26">
        <f t="shared" si="51"/>
        <v>2</v>
      </c>
      <c r="T454" s="26"/>
    </row>
    <row r="455" spans="1:20" x14ac:dyDescent="0.25">
      <c r="A455">
        <v>310</v>
      </c>
      <c r="B455" s="2" t="s">
        <v>7364</v>
      </c>
      <c r="C455" s="3" t="s">
        <v>512</v>
      </c>
      <c r="D455" s="4" t="s">
        <v>770</v>
      </c>
      <c r="E455" s="4" t="s">
        <v>770</v>
      </c>
      <c r="F455" s="4" t="s">
        <v>771</v>
      </c>
      <c r="G455" s="4" t="s">
        <v>772</v>
      </c>
      <c r="H455" s="4"/>
      <c r="I455" s="4" t="s">
        <v>10936</v>
      </c>
      <c r="J455" s="3"/>
      <c r="K455" s="3" t="s">
        <v>7365</v>
      </c>
      <c r="L455" s="5" t="s">
        <v>15</v>
      </c>
      <c r="M455" s="2" t="str">
        <f t="shared" si="49"/>
        <v>&gt;betaL-g0482_CTX-M-92%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A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455" s="26">
        <f t="shared" si="47"/>
        <v>876</v>
      </c>
      <c r="P455" s="26"/>
      <c r="Q455" s="26">
        <f t="shared" si="52"/>
        <v>1</v>
      </c>
      <c r="R455" s="26">
        <f t="shared" si="48"/>
        <v>1</v>
      </c>
      <c r="S455" s="26">
        <f t="shared" si="51"/>
        <v>2</v>
      </c>
      <c r="T455" s="26"/>
    </row>
    <row r="456" spans="1:20" x14ac:dyDescent="0.25">
      <c r="A456">
        <v>311</v>
      </c>
      <c r="B456" s="2" t="s">
        <v>7366</v>
      </c>
      <c r="C456" s="3" t="s">
        <v>512</v>
      </c>
      <c r="D456" s="4" t="s">
        <v>773</v>
      </c>
      <c r="E456" s="4" t="s">
        <v>773</v>
      </c>
      <c r="F456" s="4" t="s">
        <v>774</v>
      </c>
      <c r="G456" s="4" t="s">
        <v>775</v>
      </c>
      <c r="H456" s="4"/>
      <c r="I456" s="4" t="s">
        <v>10936</v>
      </c>
      <c r="J456" s="3"/>
      <c r="K456" s="3" t="s">
        <v>7367</v>
      </c>
      <c r="L456" s="5" t="s">
        <v>15</v>
      </c>
      <c r="M456" s="2" t="str">
        <f t="shared" si="49"/>
        <v>&gt;betaL-g0483_CTX-M-93%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A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456" s="26">
        <f t="shared" si="47"/>
        <v>876</v>
      </c>
      <c r="P456" s="26"/>
      <c r="Q456" s="26">
        <f t="shared" si="52"/>
        <v>1</v>
      </c>
      <c r="R456" s="26">
        <f t="shared" si="48"/>
        <v>1</v>
      </c>
      <c r="S456" s="26">
        <f t="shared" si="51"/>
        <v>2</v>
      </c>
      <c r="T456" s="26"/>
    </row>
    <row r="457" spans="1:20" x14ac:dyDescent="0.25">
      <c r="A457">
        <v>312</v>
      </c>
      <c r="B457" s="2" t="s">
        <v>7368</v>
      </c>
      <c r="C457" s="3" t="s">
        <v>512</v>
      </c>
      <c r="D457" s="4" t="s">
        <v>776</v>
      </c>
      <c r="E457" s="4" t="s">
        <v>776</v>
      </c>
      <c r="F457" s="4" t="s">
        <v>777</v>
      </c>
      <c r="G457" s="4" t="s">
        <v>778</v>
      </c>
      <c r="H457" s="4"/>
      <c r="I457" s="4" t="s">
        <v>10936</v>
      </c>
      <c r="J457" s="3"/>
      <c r="K457" s="3" t="s">
        <v>7369</v>
      </c>
      <c r="L457" s="5" t="s">
        <v>15</v>
      </c>
      <c r="M457" s="2" t="str">
        <f t="shared" si="49"/>
        <v>&gt;betaL-g0484_CTX-M-94%ATGATGAGAAAAAGCGTAAGGCGGGCGATGTTAATGACGACAGCCTGTGTTTCGCTGCTGTTGGCCAGTGTGCCGCTGTGTGCCCAGGCGAACGATGTTCAACAAAAGCTCGCGGCGCTGGAGAAAAGCAGCGGGGGACGACTGGGTGTGGCGTTGATTAACACCGCCGATAACACGCAGACGCTCTACCGCGCCGACGAGCGTTTTGCCATGTGCAGCACCAGTAAAGTGATGGCGGCAGCGGCGGTGCTTAAGCAAAGTGAAACGCAAAAGGGCTTGTTGAGTCAGCGGGTTGAAATTAAGCCCTCAGACTTGATTAACTACAACCCCATTGCGGAAAAACACGTCAATGGCACGATGACATTA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v>
      </c>
      <c r="O457" s="26">
        <f t="shared" si="47"/>
        <v>876</v>
      </c>
      <c r="P457" s="26"/>
      <c r="Q457" s="26">
        <f t="shared" si="52"/>
        <v>1</v>
      </c>
      <c r="R457" s="26">
        <f t="shared" si="48"/>
        <v>1</v>
      </c>
      <c r="S457" s="26">
        <f t="shared" si="51"/>
        <v>2</v>
      </c>
      <c r="T457" s="26"/>
    </row>
    <row r="458" spans="1:20" x14ac:dyDescent="0.25">
      <c r="A458">
        <v>313</v>
      </c>
      <c r="B458" s="2" t="s">
        <v>7370</v>
      </c>
      <c r="C458" s="3" t="s">
        <v>512</v>
      </c>
      <c r="D458" s="4" t="s">
        <v>779</v>
      </c>
      <c r="E458" s="4" t="s">
        <v>779</v>
      </c>
      <c r="F458" s="4" t="s">
        <v>780</v>
      </c>
      <c r="G458" s="4" t="s">
        <v>781</v>
      </c>
      <c r="H458" s="4"/>
      <c r="I458" s="4" t="s">
        <v>10936</v>
      </c>
      <c r="J458" s="3"/>
      <c r="K458" s="3" t="s">
        <v>7371</v>
      </c>
      <c r="L458" s="5" t="s">
        <v>15</v>
      </c>
      <c r="M458" s="2" t="str">
        <f t="shared" si="49"/>
        <v>&gt;betaL-g0485_CTX-M-95%ATGATGACTCAGAGCATTCGCCGCTCAATGTTAACGGTGATGGCGACGCTACCCCTGCTATTTAGCAGCGCAACGCTGCATGCGCAAACGAACAGCGTGCAACAGCAGCTGGAAGCCCTGGAGAAAAGTTCGGGAGGTCGGCTTGGCGTTGCGCTGATTAACACCGCCGATAATTCGCAGATTCTCTACCGTGCCGATGAACGTTTTGCGATGTGCAGTACCAGTAAGGTGATGGCGGCCGCGGCGTTGCTTAAACAGAGCGAGAGCGATAAGCACCTGCTAAATCAGCGCGTTGAAATCAAGAAGAGCGACCTGGTTAACTACAATCCCATTGCGGAGAAACACGTTAACGGCACGATGACGCTGGCTGAGCTTGGCGCAGCGGCGCTGCAGTATAGCGACAATACTGCCATGAATAAGCTGATTGCCCATCTGGGTGGGCCCGATAAAGTGACGGCGTTTGCTCGCTCGTTGGGTGATGAGACCTTCCGTCTGGACAGAACCGAGCCCACGCTCAATACCGCCATTCCAGGCGACCCGCGTGATACTACCACGCCGCTCGCGATGGCGCAGACCCTGAAAAATCTGACGCTGGGTAAAGCGCTGGCGGAAACCCAGCGGGCACAGTTGGTGACGTGGCTTAAGGGCAATACTACCGGTAGCGCGAGCATTCAGGCGGGTCTGCCGAAATCATGGGTAGTGGGCGATAAAACCGGCAGCGGAGATTATGGCACCACCAACGATATCGCGGTTATCTGGCCGGAAAACCACGCACCGCTGGTTCTGGTGACCTACTTTACCCAACCGGAGCAGAAGGCGGAAAGCCGTCGGGATGTTCTGGCTGCGGCAGCGAAAATCGTAACCCACGGTTTCTGA</v>
      </c>
      <c r="O458" s="26">
        <f t="shared" si="47"/>
        <v>876</v>
      </c>
      <c r="P458" s="26"/>
      <c r="Q458" s="26">
        <f t="shared" si="52"/>
        <v>1</v>
      </c>
      <c r="R458" s="26">
        <f t="shared" si="48"/>
        <v>1</v>
      </c>
      <c r="S458" s="26">
        <f t="shared" si="51"/>
        <v>2</v>
      </c>
      <c r="T458" s="26"/>
    </row>
    <row r="459" spans="1:20" x14ac:dyDescent="0.25">
      <c r="A459">
        <v>314</v>
      </c>
      <c r="B459" s="2" t="s">
        <v>7372</v>
      </c>
      <c r="C459" s="3" t="s">
        <v>512</v>
      </c>
      <c r="D459" s="4" t="s">
        <v>782</v>
      </c>
      <c r="E459" s="4" t="s">
        <v>782</v>
      </c>
      <c r="F459" s="4" t="s">
        <v>783</v>
      </c>
      <c r="G459" s="4" t="s">
        <v>784</v>
      </c>
      <c r="H459" s="4"/>
      <c r="I459" s="4" t="s">
        <v>10936</v>
      </c>
      <c r="J459" s="3"/>
      <c r="K459" s="3" t="s">
        <v>7373</v>
      </c>
      <c r="L459" s="5" t="s">
        <v>15</v>
      </c>
      <c r="M459" s="2" t="str">
        <f t="shared" si="49"/>
        <v>&gt;betaL-g0486_CTX-M-96%ATGGTTAAAAAATCACTGCGCCAGTTCACGCTGATGGCGACGGCAGCCGTCACGCTGTTGTTAGGAAGTGTGCCGCTGTATGCGCAAACGGCGGACGTACAGCAAAAACTTGCCGAATTAGAGCGGCAGTCGGGAGGCAGACTGGGTGTGGCATTGATTAACACAGCGGATAATTCGCAAATACTTTATCGTGCTGATGAGCGCTTCGCGATGTGCAGCACCAGTAAAGTGATGGCCGCGGCCGCGGTGCTGAAGAAAAGTGAAAGCGAACCGAGTCTGTTAAATCAGCGAGTTGAGATCAAAAAATCTGACCTG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AGGACTGCCTGCTTCCTGGGTTGTGGGGGATAAAACCGGCAGCGGTGGCTATGGCACCACCAACGATATCGCGGTGATTTGGCCAAAAGATCGTGCGCCGCTGATTCTGGTCACTTACTTCACCCAGCCTCAACCTAAGGCAGAAAGCCGTCGCGATATATTAGCGTCGGCGGCTAAAATCGTCACCGACGGTTTGTAA</v>
      </c>
      <c r="O459" s="26">
        <f t="shared" si="47"/>
        <v>876</v>
      </c>
      <c r="P459" s="26"/>
      <c r="Q459" s="26">
        <f t="shared" si="52"/>
        <v>1</v>
      </c>
      <c r="R459" s="26">
        <f t="shared" si="48"/>
        <v>1</v>
      </c>
      <c r="S459" s="26">
        <f t="shared" si="51"/>
        <v>2</v>
      </c>
      <c r="T459" s="26"/>
    </row>
    <row r="460" spans="1:20" x14ac:dyDescent="0.25">
      <c r="A460">
        <v>315</v>
      </c>
      <c r="B460" s="2" t="s">
        <v>7374</v>
      </c>
      <c r="C460" s="3" t="s">
        <v>512</v>
      </c>
      <c r="D460" s="4" t="s">
        <v>785</v>
      </c>
      <c r="E460" s="4" t="s">
        <v>785</v>
      </c>
      <c r="F460" s="4" t="s">
        <v>786</v>
      </c>
      <c r="G460" s="4" t="s">
        <v>787</v>
      </c>
      <c r="H460" s="4"/>
      <c r="I460" s="4" t="s">
        <v>10936</v>
      </c>
      <c r="J460" s="3"/>
      <c r="K460" s="3" t="s">
        <v>7375</v>
      </c>
      <c r="L460" s="5" t="s">
        <v>15</v>
      </c>
      <c r="M460" s="2" t="str">
        <f t="shared" si="49"/>
        <v>&gt;betaL-g0487_CTX-M-97%ATGATGACTCAGAGCATTG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GGAGAAACACGTTAACGGCACGATGACGCTGGCTGAGCTTGGCGCAGCGGCGCTGCAGTATAGCGACAATACTGCCATGAATAAGCTGATTGCCCATCTGGGTGGT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GTTATCTGGCCGGAAAACCACGCACCGCTGGTTCTGGTGACCTACTTTACCCAACCGGAGCAGAAGGCGGAAAGCCGTCGGGATATTCTGGCTGCGGCGGCGAAAATCGTAACCCACGGTTTCTGA</v>
      </c>
      <c r="O460" s="26">
        <f t="shared" si="47"/>
        <v>876</v>
      </c>
      <c r="P460" s="26"/>
      <c r="Q460" s="26">
        <f t="shared" si="52"/>
        <v>1</v>
      </c>
      <c r="R460" s="26">
        <f t="shared" si="48"/>
        <v>1</v>
      </c>
      <c r="S460" s="26">
        <f t="shared" si="51"/>
        <v>2</v>
      </c>
      <c r="T460" s="26"/>
    </row>
    <row r="461" spans="1:20" x14ac:dyDescent="0.25">
      <c r="A461">
        <v>316</v>
      </c>
      <c r="B461" s="2" t="s">
        <v>7376</v>
      </c>
      <c r="C461" s="3" t="s">
        <v>512</v>
      </c>
      <c r="D461" s="4" t="s">
        <v>788</v>
      </c>
      <c r="E461" s="4" t="s">
        <v>788</v>
      </c>
      <c r="F461" s="4" t="s">
        <v>789</v>
      </c>
      <c r="G461" s="4" t="s">
        <v>790</v>
      </c>
      <c r="H461" s="4"/>
      <c r="I461" s="4" t="s">
        <v>10936</v>
      </c>
      <c r="J461" s="3"/>
      <c r="K461" s="3" t="s">
        <v>7377</v>
      </c>
      <c r="L461" s="5" t="s">
        <v>15</v>
      </c>
      <c r="M461" s="2" t="str">
        <f t="shared" si="49"/>
        <v>&gt;betaL-g0488_CTX-M-98%ATGGTGACAAAGAGAGTGCAACGGATGATGTTCGCGGCGGCGGCGTGCATTCCGCTGCTGCTGGGCAGCGCGCCGCTTTATGCGCAGACGAGTGCGGTGCAGCAAAAGCTGGCGGCGCTGGAGAAAAGCAGCGGAGGGCGGCTGGGCGTCGCGCTCATCGATACCGCAGATAATACGCAGGTGCTTTATCGCGGTGATGAACGCTTTCCAATGTGCAGTACCAGTAAAGTTATG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461" s="26">
        <f t="shared" si="47"/>
        <v>876</v>
      </c>
      <c r="P461" s="26"/>
      <c r="Q461" s="26">
        <f t="shared" si="52"/>
        <v>1</v>
      </c>
      <c r="R461" s="26">
        <f t="shared" si="48"/>
        <v>1</v>
      </c>
      <c r="S461" s="26">
        <f t="shared" si="51"/>
        <v>2</v>
      </c>
      <c r="T461" s="26"/>
    </row>
    <row r="462" spans="1:20" x14ac:dyDescent="0.25">
      <c r="A462">
        <v>317</v>
      </c>
      <c r="B462" s="2" t="s">
        <v>7378</v>
      </c>
      <c r="C462" s="3" t="s">
        <v>512</v>
      </c>
      <c r="D462" s="4" t="s">
        <v>791</v>
      </c>
      <c r="E462" s="4" t="s">
        <v>791</v>
      </c>
      <c r="F462" s="4" t="s">
        <v>792</v>
      </c>
      <c r="G462" s="4" t="s">
        <v>793</v>
      </c>
      <c r="H462" s="4"/>
      <c r="I462" s="4" t="s">
        <v>10936</v>
      </c>
      <c r="J462" s="3"/>
      <c r="K462" s="3" t="s">
        <v>7379</v>
      </c>
      <c r="L462" s="5" t="s">
        <v>15</v>
      </c>
      <c r="M462" s="2" t="str">
        <f t="shared" si="49"/>
        <v>&gt;betaL-g0489_CTX-M-99%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T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v>
      </c>
      <c r="O462" s="26">
        <f t="shared" si="47"/>
        <v>876</v>
      </c>
      <c r="P462" s="26"/>
      <c r="Q462" s="26">
        <f t="shared" si="52"/>
        <v>1</v>
      </c>
      <c r="R462" s="26">
        <f t="shared" si="48"/>
        <v>1</v>
      </c>
      <c r="S462" s="26">
        <f t="shared" si="51"/>
        <v>2</v>
      </c>
      <c r="T462" s="26"/>
    </row>
    <row r="463" spans="1:20" x14ac:dyDescent="0.25">
      <c r="A463">
        <v>366</v>
      </c>
      <c r="B463" s="2" t="s">
        <v>7442</v>
      </c>
      <c r="C463" s="3" t="s">
        <v>886</v>
      </c>
      <c r="D463" s="4" t="s">
        <v>887</v>
      </c>
      <c r="E463" s="4" t="s">
        <v>887</v>
      </c>
      <c r="F463" s="4" t="s">
        <v>888</v>
      </c>
      <c r="G463" s="4" t="s">
        <v>889</v>
      </c>
      <c r="H463" s="4"/>
      <c r="I463" s="4" t="s">
        <v>10936</v>
      </c>
      <c r="J463" s="3"/>
      <c r="K463" s="3" t="s">
        <v>7443</v>
      </c>
      <c r="L463" s="5" t="s">
        <v>15</v>
      </c>
      <c r="M463" s="2" t="str">
        <f t="shared" si="49"/>
        <v>&gt;betaL-g0490_DES-1%ATGCATTCCCGTTCCAGTTATTCCAGGCGCTATGTGCTCGCGGGCCTGTGCGCCCTGCCTTTTGCCTCGCTGAGCGCAGGCCTTATTTTCAACAGCTCTGCTGATGCCGCCTCTCTTGCTGCAATTAACGGAAAAACCCTGCAAAAAAAGCTGGCCGAACTTGAGGCCGCAAGCGGCGGCAGGCTTGGCGTGGCTGCCCGGTCAAGCAATGGCGGCAAAAGCCTGTCTTACCGTGGGGACGAACGCTTTCCCATGTGCAGCACCTTTAAAGTGCTGGCAGTTGCGGCCCTTCTGCGGGACAAACCGGGCATTCTTGAACAGAGAATCCACTTTGCCCAAATCGACATCCAGCCCTGGTCGCCCGTTACAGAAAAGCACCTTGAAGACGGCATGACTGTGGCAGAATTGTGCGCCGCCATGCTCCAGCACAGCGACAACACGGCTGCCAACCTTGTGCTTGCCAAACTGGGCGGCCCGCAAGGCCTGACCTCCCTTGCCCGCAGTTTTGGCGACACAACGTTTCGCCTTGACCGCTGGGAAGTGGAACTGAATACGGCCATCCCCGGCGATGCGCGCGACACCACAACGCCCCTGGCCATGTGCAACACCCTGAACGGATTGCTGTGTGGCAACCTGCTGAAAGCGCCCGCACGCGAACGACTGACAGGCTGGATGCTGGGCTGCGCAACCGGGGCCGGGCGCATCCCCGCAGGAATTCCGCAGGGCTGGCGCTCTGCGCACAAAAGCGGCAGCGGAGAAAACGGCACCGCCAATGATGTAGGAGTATTGCTGCCGCCGAGCAACCCTGGCAAAGCCACAAAGCCCGGCAAGAACAAAGGCAAGCCGCTGACTGTGGCCCTCTACCTCACGGGATCGCGACTGACCGGGCCGGAAAACGACAAAATCCTTGCCAGTGCAACCCGCCTGGTCTGCGCCGCAGAAGGGCTTGCGATGCCGCTCGACAATATGTATTGA</v>
      </c>
      <c r="O463" s="26">
        <f t="shared" si="47"/>
        <v>975</v>
      </c>
      <c r="P463" s="26"/>
      <c r="Q463" s="26">
        <f t="shared" si="52"/>
        <v>1</v>
      </c>
      <c r="R463" s="26">
        <f t="shared" si="48"/>
        <v>1</v>
      </c>
      <c r="S463" s="26">
        <f t="shared" si="51"/>
        <v>2</v>
      </c>
      <c r="T463" s="26"/>
    </row>
    <row r="464" spans="1:20" x14ac:dyDescent="0.25">
      <c r="A464">
        <v>367</v>
      </c>
      <c r="B464" s="2" t="s">
        <v>7444</v>
      </c>
      <c r="C464" s="3" t="s">
        <v>890</v>
      </c>
      <c r="D464" s="4" t="s">
        <v>891</v>
      </c>
      <c r="E464" s="4" t="s">
        <v>891</v>
      </c>
      <c r="F464" s="4" t="s">
        <v>892</v>
      </c>
      <c r="G464" s="4" t="s">
        <v>893</v>
      </c>
      <c r="H464" s="4"/>
      <c r="I464" s="4" t="s">
        <v>10936</v>
      </c>
      <c r="J464" s="3"/>
      <c r="K464" s="3" t="s">
        <v>7445</v>
      </c>
      <c r="L464" s="5" t="s">
        <v>15</v>
      </c>
      <c r="M464" s="2" t="str">
        <f t="shared" si="49"/>
        <v>&gt;betaL-g0491_DHA-1%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v>
      </c>
      <c r="O464" s="26">
        <f t="shared" si="47"/>
        <v>1140</v>
      </c>
      <c r="P464" s="26"/>
      <c r="Q464" s="26">
        <f t="shared" si="52"/>
        <v>1</v>
      </c>
      <c r="R464" s="26">
        <f t="shared" si="48"/>
        <v>1</v>
      </c>
      <c r="S464" s="26">
        <f t="shared" si="51"/>
        <v>2</v>
      </c>
      <c r="T464" s="26"/>
    </row>
    <row r="465" spans="1:20" x14ac:dyDescent="0.25">
      <c r="A465">
        <v>375</v>
      </c>
      <c r="B465" s="2" t="s">
        <v>7454</v>
      </c>
      <c r="C465" s="3" t="s">
        <v>890</v>
      </c>
      <c r="D465" s="4" t="s">
        <v>906</v>
      </c>
      <c r="E465" s="4" t="s">
        <v>906</v>
      </c>
      <c r="F465" s="4" t="s">
        <v>907</v>
      </c>
      <c r="G465" s="4" t="s">
        <v>908</v>
      </c>
      <c r="H465" s="4"/>
      <c r="I465" s="4" t="s">
        <v>10936</v>
      </c>
      <c r="J465" s="3"/>
      <c r="K465" s="3" t="s">
        <v>7455</v>
      </c>
      <c r="L465" s="5" t="s">
        <v>15</v>
      </c>
      <c r="M465" s="2" t="str">
        <f t="shared" si="49"/>
        <v>&gt;betaL-g0492_DHA-12%ATGAAAAAATCGTTATCTGCAACACTGATTTCTGCCCTGCTGGCGTTTTCCGCCCCGGGGTTTTCCGCCGCTGACAATGTCGCGGCGGTGGTGGACAGCACCATTAAACCGCTGATGGCACAGCAGGATATTCCCGGGATGGCAGTTGCTGTTTCCGTAAAGGGCAAGCCCTATTATTTCAACTATGGTTTTGCCGATGTTGAGGCAAAACAGCCGGTCACTGAAAATACACTATTTGAGCTCGGATCTGTAAGTAAAACTTTCACAGGTGTGCTGGGTGCAGTTTCCGTGGCGAAAAAAGAGATGTCCCTGAATGACCCGGCGGCAAAATACCGGCCTGAACTGACACAACCGCAGTGGAAGGGGATCACATTGCTCGATCTGGCTACTTATACCGCAGGCGGGCTGCCGTTACAGGTGCCGGACGCGGTGAAAAGCCGTGCGGATCTGTTGCATTTCTATCAGCAGTGGCAGCCGTCATGGAAACCGGGCGATATGCGTCTGTATGCAAACAGCAGTATCGGCCTGTTTGGTGCTCTGACCGCCAACGCCGCAGGAATGCCGTATGAGCAGTTGCTGACCACGCGTATCCTGTCTCCGCTGGGGTTATCACACACCTTTATTACCGTGCCGGAAAGCGCGCAAAGCCAGTATGCGTACGGCTATAAAAACAAAAAACCGGTCCGCGTGTCGCCGGGACAGCTTGATGCAGAATCTTACGGGGTGAAATCCGCCTCAAAAGATATGCTGCGCTGGGCGGAAATGAATATGGAACCGTCACGGGCCGGTAATGCGGATCTGGAAATGGCAATGTATCTTGCACAGACCCGCTACTATAAAACCGCCGCGATTAACCAGGGGCTGGGCTGGGAAATGTATGATTGGCCGCAGCAGAAGGACATGATCGTGAACGGCGTGACCAATGAAGTCGCATTGCAGCCGCATCCGGTAACCGACAATCAGGTGCAGCCGTACAACCGCGCTTCCTGGGTGCATAAAACGGGGGCGACAACCGGTTTCGGCGCCTATGTGGCCTTTATTCCGGAAAAACAGGTGGCGATTGTGATCCTGGCGAATAAAAACTACCCGAATACCGAAAGAGTCAAAGCTGCACAGGCTATTTTGAGTGCACTGGAATAA</v>
      </c>
      <c r="O465" s="26">
        <f t="shared" si="47"/>
        <v>1140</v>
      </c>
      <c r="P465" s="26"/>
      <c r="Q465" s="26">
        <f t="shared" si="52"/>
        <v>1</v>
      </c>
      <c r="R465" s="26">
        <f t="shared" si="48"/>
        <v>1</v>
      </c>
      <c r="S465" s="26">
        <f t="shared" si="51"/>
        <v>2</v>
      </c>
      <c r="T465" s="26"/>
    </row>
    <row r="466" spans="1:20" x14ac:dyDescent="0.25">
      <c r="A466">
        <v>368</v>
      </c>
      <c r="B466" s="2" t="s">
        <v>7446</v>
      </c>
      <c r="C466" s="3" t="s">
        <v>890</v>
      </c>
      <c r="D466" s="4" t="s">
        <v>894</v>
      </c>
      <c r="E466" s="4" t="s">
        <v>894</v>
      </c>
      <c r="F466" s="4" t="s">
        <v>895</v>
      </c>
      <c r="G466" s="4" t="s">
        <v>896</v>
      </c>
      <c r="H466" s="4"/>
      <c r="I466" s="4" t="s">
        <v>10936</v>
      </c>
      <c r="J466" s="3"/>
      <c r="K466" s="3" t="s">
        <v>7447</v>
      </c>
      <c r="L466" s="5" t="s">
        <v>15</v>
      </c>
      <c r="M466" s="2" t="str">
        <f t="shared" si="49"/>
        <v>&gt;betaL-g0493_DHA-2%ATGAAAAAATCGTTATCTGCAACACTGATTTCCGCTCTGCTGGCGTTTTCCGCCCCGGGGTTTTCTGCCGCTGATAATGTCGCGGCGGTGGTGGACAGCACCATTAAACCGCTGATGGCACAGCAGGATATTCCCGGGATGGCGGTTGCCGTCTCTGTAAAGGGCAAGCCCTATTATTTCAATTATGGTTTTGCCGATGTTCAGGCAAAACAGCCGGTCACTGAAAATACACTATTTGAGCTGGGATCTGTAAGTAAAACTTTCACAGGTGTGCTGGGTGCGGTTTCTGTGGCGAAAAAAGAGATGATGTTGAATGACCCGGCAGAAAAATACCAGCCGGAGCTGGCTCTGCCGCAGTGGAAGGGGATCACACTGCTGGATCTGGCCACCTACACCACAGGCGGGCTGCCGTTACAGGTGCCGGATGCGGTGAAAAACCGTGCGGAACTGCTGCACTTCTATCAGCAGTGGCAGCCGTCCCGGAAACCGGGCGATATGCGTCTGTATGCAAACAGCAGTATCGGCCTGTTTGGTGCTCTGACCGCCAACGCAGCGGGGATGCCGTATGAGCAGTTGCTGACCGCGCGGATCCTGGCACCGCTGGGATTATCTCACACCTTTATTACCGTGCCGGAAAGCGCGCAAAGCCAGTATGCGTACGGCTATAAAAACAAAAAACCGGTCCGCGTGTCGCCGGGACAGCTTGATGCGGAGTCTTACGGCGTGAAATCCGCCTCAAAAGATATGCTGCGCTGGGCGGAAATGAATATGGAGCCGTCACGGGCCGGTAATGCGGATCTGGAAATGGCAATGTATCTTGCACAGACCCGCTACTATAAAACCGCCGCGATTAACCAGGGGCTGGGCTGGGAGATGTATGACTGGCCGCAGCAGAAAGATATGATCATTAACGGCGTGACCAACGAGGTCGCACTGCAGCCGCACCCGGTAACAGACAACCAGGTTCAGCCGTATAACCGTGCTTCCTGGGTGCATAAAACGGGGGCAACAACTGGTTTCGGCGCCTATGTGGCCTTTATTCCGGAAAAACAGGTGGCGATTGTGATTCTGGCGAATAAAAACTACCCGAATACCGAAAGAGTCAAAGCCGCACAGGCTATTTTGAGTGCGCTGGAATAA</v>
      </c>
      <c r="O466" s="26">
        <f t="shared" si="47"/>
        <v>1140</v>
      </c>
      <c r="P466" s="26"/>
      <c r="Q466" s="26">
        <f t="shared" si="52"/>
        <v>1</v>
      </c>
      <c r="R466" s="26">
        <f t="shared" si="48"/>
        <v>1</v>
      </c>
      <c r="S466" s="26">
        <f t="shared" si="51"/>
        <v>2</v>
      </c>
      <c r="T466" s="26"/>
    </row>
    <row r="467" spans="1:20" x14ac:dyDescent="0.25">
      <c r="A467">
        <v>369</v>
      </c>
      <c r="B467" s="2" t="s">
        <v>7448</v>
      </c>
      <c r="C467" s="3" t="s">
        <v>890</v>
      </c>
      <c r="D467" s="4" t="s">
        <v>897</v>
      </c>
      <c r="E467" s="4" t="s">
        <v>897</v>
      </c>
      <c r="F467" s="4" t="s">
        <v>898</v>
      </c>
      <c r="G467" s="4" t="s">
        <v>899</v>
      </c>
      <c r="H467" s="4"/>
      <c r="I467" s="4" t="s">
        <v>10936</v>
      </c>
      <c r="J467" s="3"/>
      <c r="K467" s="3" t="s">
        <v>7449</v>
      </c>
      <c r="L467" s="5" t="s">
        <v>15</v>
      </c>
      <c r="M467" s="2" t="str">
        <f t="shared" si="49"/>
        <v>&gt;betaL-g0494_DHA-3%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TAGTGCGCAAAGCCAGTATGCGTACGGTTATAAAAACAAAAAACCGGTCCGCGTGTCGCCAGGACAGCTTGATGCGGAATCTTACGGCGTGAAATCCGCCTCAAAAGATATGCTGCGCTGGGCGGAAATGAATATTGAGCCGTCACGGGCCGGTAATGCGGATCTGGAAATGGCAATGTATCTCGCCCAGACCCGCTACTATAAAACCGCCGCGATTAACCAGGGGCTGGGCTGGGAAATGTATGACTGGCCGCAGCAGAAAGATATGATCATTAACGGCGTGACCAACGAGGTCGCATTGCAGCCGCATCCGGTAACAGACAACCAGGTTCAGCCGTATAACCGTGCTTCCTGGGTGCATAAAACGGGCGCAACAACTGGTTTCGGCGCCTATGTGGCCTTTATTCCGGAAAAACAGGTGGCGATTGTGATTCTGGCGAATAAAAACTACCCGAATACCGAAAGAGTCAAAGCTGCACAGGCTATTTTGAGTGCACTGGAATAA</v>
      </c>
      <c r="O467" s="26">
        <f t="shared" si="47"/>
        <v>1140</v>
      </c>
      <c r="P467" s="26"/>
      <c r="Q467" s="26">
        <f t="shared" si="52"/>
        <v>1</v>
      </c>
      <c r="R467" s="26">
        <f t="shared" si="48"/>
        <v>1</v>
      </c>
      <c r="S467" s="26">
        <f t="shared" si="51"/>
        <v>2</v>
      </c>
      <c r="T467" s="26"/>
    </row>
    <row r="468" spans="1:20" x14ac:dyDescent="0.25">
      <c r="A468" s="3">
        <v>370</v>
      </c>
      <c r="B468" s="2" t="s">
        <v>10326</v>
      </c>
      <c r="C468" s="3" t="s">
        <v>890</v>
      </c>
      <c r="D468" s="4" t="s">
        <v>5726</v>
      </c>
      <c r="E468" s="4" t="s">
        <v>5726</v>
      </c>
      <c r="F468" s="4" t="s">
        <v>5727</v>
      </c>
      <c r="G468" s="4" t="s">
        <v>5728</v>
      </c>
      <c r="H468" s="4"/>
      <c r="I468" s="4" t="s">
        <v>10936</v>
      </c>
      <c r="J468" s="3"/>
      <c r="K468" s="3" t="s">
        <v>5729</v>
      </c>
      <c r="L468" s="16" t="s">
        <v>5646</v>
      </c>
      <c r="M468" s="2" t="str">
        <f t="shared" si="49"/>
        <v>&gt;betaL-g0495a_DHA-5%ATGAAAAAATCGTTATCTGCAACACTGATTTCCGCTCTGCTGGCGTTTTCCGCCCCGGGGTTTTCTGCCGCTGATAATGTCGCGGCGGTGGTGGACAGCACCATTAAACCGCTGATGGCACAGCAGGACATTCCCGGGATGGCGGTTGCCGTCTCTGTAAAGGGCAGGCCCTATTATTTCAATTACGGTTTTGCCGATGTTCAGGCAAAACAGCCGGTCACTGAAAATACACTATTTGAGCTCGGATCTGTAAGTAAAACTTTCACAGGTGTGCTGGGTGCGGTTTCTGTGGCGAAAAAAGAGATGGCGCTGAATGATCCGGCGGCAAAATACCAGCCGGAGCTGGCTCTGCCGCAGTGGAAGGGGATCACATTGCTGGATCTGGCTACCTATACCGCAGGCGGACTGCCGTTACAGGTGCCGGATGCGGTAAAAAGCCGTGCGGATCTGCTGCACTTCTATCAGCAGTGGCAGCCGTCCCGGAAACCGGGCGATATGCGTCTGTATGCAAACAGCAGC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TTACTATAAAACCGCCGCGATTAATCAGGGGCTGGGCTGGGAAATGTATGACTGGCCGCAGCAGAAAGATATGATCATTAACGGCGTGACCAACGAGGTCGCATTGCAGCCGCACCCGGTAACAGACAACCAGGTTCAGCCGTATAACCGTGCTTCCTGGGTGCATAAAACGGGGGCAACAACTGGTTTCGGCGCCTATGTGGCCTTTATTCCGGAAAAACAGGTGGCGATTGTGATTCTGGCGAATAAAAACTACCCGAATACCGAAAGAGTCAAAGCTGCACAGGCTATTTTGAGTGCACTGGAATAA</v>
      </c>
      <c r="O468" s="26">
        <f t="shared" si="47"/>
        <v>1140</v>
      </c>
      <c r="P468" s="26"/>
      <c r="Q468" s="26">
        <f t="shared" si="52"/>
        <v>1</v>
      </c>
      <c r="R468" s="26">
        <f t="shared" si="48"/>
        <v>1</v>
      </c>
      <c r="S468" s="26">
        <f t="shared" si="51"/>
        <v>2</v>
      </c>
      <c r="T468" s="26"/>
    </row>
    <row r="469" spans="1:20" x14ac:dyDescent="0.25">
      <c r="A469">
        <v>371</v>
      </c>
      <c r="B469" s="2" t="s">
        <v>7450</v>
      </c>
      <c r="C469" s="3" t="s">
        <v>890</v>
      </c>
      <c r="D469" s="4" t="s">
        <v>900</v>
      </c>
      <c r="E469" s="4" t="s">
        <v>900</v>
      </c>
      <c r="F469" s="4" t="s">
        <v>901</v>
      </c>
      <c r="G469" s="4" t="s">
        <v>902</v>
      </c>
      <c r="H469" s="4"/>
      <c r="I469" s="4" t="s">
        <v>10936</v>
      </c>
      <c r="J469" s="3"/>
      <c r="K469" s="3" t="s">
        <v>7451</v>
      </c>
      <c r="L469" s="5" t="s">
        <v>15</v>
      </c>
      <c r="M469" s="2" t="str">
        <f t="shared" si="49"/>
        <v>&gt;betaL-g0496_DHA-6%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A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v>
      </c>
      <c r="O469" s="26">
        <f t="shared" si="47"/>
        <v>1140</v>
      </c>
      <c r="P469" s="26"/>
      <c r="Q469" s="26">
        <f t="shared" si="52"/>
        <v>1</v>
      </c>
      <c r="R469" s="26">
        <f t="shared" si="48"/>
        <v>1</v>
      </c>
      <c r="S469" s="26">
        <f t="shared" si="51"/>
        <v>2</v>
      </c>
      <c r="T469" s="26"/>
    </row>
    <row r="470" spans="1:20" x14ac:dyDescent="0.25">
      <c r="A470">
        <v>372</v>
      </c>
      <c r="B470" s="2" t="s">
        <v>7452</v>
      </c>
      <c r="C470" s="3" t="s">
        <v>890</v>
      </c>
      <c r="D470" s="4" t="s">
        <v>903</v>
      </c>
      <c r="E470" s="4" t="s">
        <v>903</v>
      </c>
      <c r="F470" s="4" t="s">
        <v>904</v>
      </c>
      <c r="G470" s="4" t="s">
        <v>905</v>
      </c>
      <c r="H470" s="4"/>
      <c r="I470" s="4" t="s">
        <v>10936</v>
      </c>
      <c r="J470" s="3"/>
      <c r="K470" s="3" t="s">
        <v>7453</v>
      </c>
      <c r="L470" s="5" t="s">
        <v>15</v>
      </c>
      <c r="M470" s="2" t="str">
        <f t="shared" si="49"/>
        <v>&gt;betaL-g0497_DHA-7%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CCGGCGCCTATGTCGCCTTTATTCCGGAAAAACAGGTGGCGATTGTGATTCTGGCGAATAAAAACTACCCGAATACCGAAAGAGTCAAAGCTGCACAGGCTATTTTGAGTGCACTGGAATAA</v>
      </c>
      <c r="O470" s="26">
        <f t="shared" si="47"/>
        <v>1140</v>
      </c>
      <c r="P470" s="26"/>
      <c r="Q470" s="26">
        <f t="shared" si="52"/>
        <v>1</v>
      </c>
      <c r="R470" s="26">
        <f t="shared" si="48"/>
        <v>1</v>
      </c>
      <c r="S470" s="26">
        <f t="shared" si="51"/>
        <v>2</v>
      </c>
      <c r="T470" s="26"/>
    </row>
    <row r="471" spans="1:20" x14ac:dyDescent="0.25">
      <c r="A471">
        <v>386</v>
      </c>
      <c r="B471" s="2" t="s">
        <v>7456</v>
      </c>
      <c r="C471" s="3" t="s">
        <v>909</v>
      </c>
      <c r="D471" s="4" t="s">
        <v>910</v>
      </c>
      <c r="E471" s="4" t="s">
        <v>910</v>
      </c>
      <c r="F471" s="4" t="s">
        <v>911</v>
      </c>
      <c r="G471" s="4" t="s">
        <v>912</v>
      </c>
      <c r="H471" s="4"/>
      <c r="I471" s="4" t="s">
        <v>10936</v>
      </c>
      <c r="J471" s="3"/>
      <c r="K471" s="3" t="s">
        <v>7457</v>
      </c>
      <c r="L471" s="5" t="s">
        <v>15</v>
      </c>
      <c r="M471" s="2" t="str">
        <f t="shared" si="49"/>
        <v>&gt;betaL-g0498_DIM-1%ATGAGAACACATTTTACAGCGTTATTACTTCTATTCAGCTTGTCTTCGCTTGCTAACGACGAGGTACCTGAGCTAAGAATCGAGAAAGTAAAAGAGAACATCTTTTTGCACACATCATACAGTCGTGTGAATGGGTTTGGTTTGGTCAGTTCAAACGGCCTTGTTGTCATAGATAAGGGTAATGCTTTCATTGTTGATACACCTTGGTCAGACCGAGATACAGAAACGCTCGTACATTGGATTCGTAAAAATGGTTATGAGCTACTGGGGAGTGTTTCTACTCATTGGCATGAGGATAGAACCGCAGGAATTAAATGGCTTAATGACCAATCAATTTCTACGTATGCCACGACTTCAACCAACCATCTCTTGAAAGAAAATAAAAAAGAGCCAGCGAAATACACCTTGAAAGGAAATGAGTCCACATTGGTTGACGGCCTTATCGAAGTATTTTATCCAGGAGGTGGTCATACAATAGACAACGTAGTGGTGTGGTTGCCAAAGTCGAAAATCTTATTTGGCGGCTGTTTTGTGCGTAGCCTTGATTCCGAGGGGTTAGGCTACACTGGTGAAGCCCATATTGATCAATGGTCCCGATCAGCTCAGAATGCTCTGTCTAGGTACTCAGAAGCCCAGATAGTAATTCCTGGCCATGGGAAAATCGGGGATATAGCGCTGTTAAAACACACCAAAAGTCTGGCTGAGACAGCCTCTAACAAATCAATCCAGCCGAACGCTAACGCGTCGGCTGATTGA</v>
      </c>
      <c r="O471" s="26">
        <f t="shared" si="47"/>
        <v>756</v>
      </c>
      <c r="P471" s="26"/>
      <c r="Q471" s="26">
        <f t="shared" si="52"/>
        <v>1</v>
      </c>
      <c r="R471" s="26">
        <f t="shared" si="48"/>
        <v>1</v>
      </c>
      <c r="S471" s="26">
        <f t="shared" si="51"/>
        <v>2</v>
      </c>
      <c r="T471" s="26"/>
    </row>
    <row r="472" spans="1:20" x14ac:dyDescent="0.25">
      <c r="A472">
        <v>387</v>
      </c>
      <c r="B472" s="2" t="s">
        <v>7458</v>
      </c>
      <c r="C472" s="3" t="s">
        <v>913</v>
      </c>
      <c r="D472" s="4" t="s">
        <v>914</v>
      </c>
      <c r="E472" s="4" t="s">
        <v>914</v>
      </c>
      <c r="F472" s="4" t="s">
        <v>915</v>
      </c>
      <c r="G472" s="4" t="s">
        <v>916</v>
      </c>
      <c r="H472" s="4"/>
      <c r="I472" s="4" t="s">
        <v>10936</v>
      </c>
      <c r="J472" s="3"/>
      <c r="K472" s="3" t="s">
        <v>7459</v>
      </c>
      <c r="L472" s="5" t="s">
        <v>15</v>
      </c>
      <c r="M472" s="2" t="str">
        <f t="shared" si="49"/>
        <v>&gt;betaL-g0499_EBR-1%ATGAAGAAATTATTTTCACTTATTGCATTGATAGGAAGTTTTGCATTTGGTCAAATAAAACCAATTCAAATTGATCCGATTAATAACAATCTATTTGTTTATCAAACATTCAATTCGTTTAATGGTGTTGAGTACAATGCAAATGGAATGTATTTGGTAACGAATAAAGGAATTGTTTTATTTGATGTTCCTTGGCAAAAATCGCAGTATCAAGAGTTAAATGATATGTTACAAGAAAAGTATAATTTGCCAGTTATCGCTGTCTTTGCAACACATTCGCATGATGATAGAGCAGGGGATTTGAGTTTTTATAATGAGTTGAATATTCCTACTTATGCAACTTCTTTAACCAATTCTAAATTAAAAAAAGAAGGAAAAGCGACTTCTAAATTTGAGATTGAATTAGGTAAAACATACAAGTTTGGTAACGAAAAATTTGTTTTTGAATATTTTGGAGAAGGACATACTTCTGATAATGTTGTGGTGTGGTTTCCGAAATATAAAGTGTTGAACGGAGGTTGTTTGATAAAGGGTGCTGATGCTGTAAATTTAGGTTACACAGGCGAAGCTAATGTTGTTGAATGGCCAAAAACAGTACACAAACTAGTTGCAAAACATCCAACGATTAAACAAGTTATTCCAGGCCATGATAATTGGAAAGCTACTGGACATATCGAAAATACTTTTAAACTTTTAGAAAAGAAATAA</v>
      </c>
      <c r="O472" s="26">
        <f t="shared" si="47"/>
        <v>708</v>
      </c>
      <c r="P472" s="26"/>
      <c r="Q472" s="26">
        <f t="shared" si="52"/>
        <v>1</v>
      </c>
      <c r="R472" s="26">
        <f t="shared" si="48"/>
        <v>1</v>
      </c>
      <c r="S472" s="26">
        <f t="shared" si="51"/>
        <v>2</v>
      </c>
      <c r="T472" s="26"/>
    </row>
    <row r="473" spans="1:20" x14ac:dyDescent="0.25">
      <c r="A473">
        <v>388</v>
      </c>
      <c r="B473" s="2" t="s">
        <v>7460</v>
      </c>
      <c r="C473" s="3" t="s">
        <v>917</v>
      </c>
      <c r="D473" s="4" t="s">
        <v>918</v>
      </c>
      <c r="E473" s="4" t="s">
        <v>918</v>
      </c>
      <c r="F473" s="4" t="s">
        <v>919</v>
      </c>
      <c r="G473" s="4" t="s">
        <v>920</v>
      </c>
      <c r="H473" s="4"/>
      <c r="I473" s="4" t="s">
        <v>10936</v>
      </c>
      <c r="J473" s="3"/>
      <c r="K473" s="3" t="s">
        <v>7461</v>
      </c>
      <c r="L473" s="5" t="s">
        <v>15</v>
      </c>
      <c r="M473" s="2" t="str">
        <f t="shared" si="49"/>
        <v>&gt;betaL-g0500_ERP-1%ATGACGATTTTACTGCAACGCCGCCAGCTTCTGGTGGCGGGCGCGGCGCTGGCGCTGACCGCCTCGCTGACACCACTGAACGTATTTGCAGCAGGTGACTCGCTGCAGCGGCAGCTTGCCGCACTGGAAACGGAGGTGAATGGCCGTATCGGGCTGTCTCTGATCGACAGCGCCAGCCAGCAGGCGTGGAGCTATCGCGGTGACGAACGCTTTCCGCTGTGCAGCACCTTTAAACTGCTGCTGGTGGCTGCCGTTTTAAAACGCAGCGAGTCACAGCCCGCCCTGATGCAACAAACCCTGCACTGGACACCTGCGGATCACCTGAGCTATATGCCGGTAACGGCGAAGCATCCGCAGGGGATGACCGTCAGCGATCTGTGTGCAGCCGCGCTGCAGTACAGTGATAACCTGGCGGCCAACGTACTGTTGACACTGCTGGGGGGACCCGCGTCGGTGACCCGGCTGGCCCGCTCTTTAGGTGACAGTGTCACGCAGCTCGATCGTAATGAACCGACACTGAATACCGCGATCCCGGGCGATCCGCGTGACACCACCACGCCGCTGCACATGTCGCACAGCGTGCAGCAGTTGCTGGTGAAGTCGGGATTACAGACAGCACAGCAGCAGCAGCTGATCGCCTGGCTGAAGGGGAACACCACAGGGAAAAACGCCATTGCCGCAGCGCTGCCTGCGGGCTGGGAAATCGGGGATAAGACCGGCAGCGGGGGCTATGGCACAACCAACGATGTCGCCATCCTCTGGCCTCCGGGCAAGGCTCCGCTGATCCTGGCCATCTATTTTACCCAGCATGCCCCGGAGGCGAAGAGTCGTCAGGACGTGCTGGCGAAAGCGGCCGCCATTGCACTGAAATCTGTTATCTGA</v>
      </c>
      <c r="O473" s="26">
        <f t="shared" si="47"/>
        <v>882</v>
      </c>
      <c r="P473" s="26"/>
      <c r="Q473" s="26">
        <f t="shared" si="52"/>
        <v>1</v>
      </c>
      <c r="R473" s="26">
        <f t="shared" si="48"/>
        <v>1</v>
      </c>
      <c r="S473" s="26">
        <f t="shared" si="51"/>
        <v>2</v>
      </c>
      <c r="T473" s="26"/>
    </row>
    <row r="474" spans="1:20" x14ac:dyDescent="0.25">
      <c r="A474">
        <v>396</v>
      </c>
      <c r="B474" s="2" t="s">
        <v>7474</v>
      </c>
      <c r="C474" s="3" t="s">
        <v>941</v>
      </c>
      <c r="D474" s="4" t="s">
        <v>942</v>
      </c>
      <c r="E474" s="4" t="s">
        <v>942</v>
      </c>
      <c r="F474" s="4" t="s">
        <v>943</v>
      </c>
      <c r="G474" s="4" t="s">
        <v>944</v>
      </c>
      <c r="H474" s="4"/>
      <c r="I474" s="4" t="s">
        <v>10936</v>
      </c>
      <c r="J474" s="3"/>
      <c r="K474" s="3" t="s">
        <v>7475</v>
      </c>
      <c r="L474" s="5" t="s">
        <v>15</v>
      </c>
      <c r="M474" s="2" t="str">
        <f t="shared" si="49"/>
        <v>&gt;betaL-g0501_FAR-1%ATGGCGGCCGCCGCGGCGATCGCGCTACTGGGCGGCTGCGGCGCGGACGCGGGTTCCGAGCCCGCCACCACCGCGGCGAGCACGACCGCGCCGAGCACGGCCACCGACGCGGCGACCGCCGAGTTCGCCGCACTGGAACAGCGATCCGGCGCGCGGCTGGGCGTCTACGCGGTCGACACGACCAGCGGCGCCGAGGTCGCCTACCGGGCGGACGAGCGGTTCGGCATGGCCTCCACCTTCAAGGGCCTGGCCTGCGGCGCGCTGCTGCGCGAGCACCCGCTGTCGTCCGGCTATTTCGACCAGGTCGTCCGCTACTCCCGCGAGGAGGTGGTGTCCTATTCGCCGGTCACCGAGACCCGCGTGGACACCGGGATGACCGTCGCCGAACTGTGCCACGCCACGATCACCGTCAGCGACAACACCGCGGGCAACCAGATCCTGAAACTGCTCGGCGGCCCCGCCGGTTTCACCGCCTTCCTGCGCTCGCTCGGCGACGAGGTGAGCCGGCTGGACCGCTGGGAGACCGAACTCAACGAGGTGCCGCCCGGCGAGGAACGCGACACCACCACCCCCGCCGCCGTGGCGGCGAACTACCGCGCGCTGGTGCTCGGTGACGTGCTCGCCGAGCCCGAGCGCGCCCAGTTGCGGGACTGGCTGGTCGCCAACACCACCGGCGACCAGCGCATCCGTGCGGGCGTGCCCGCGGGCTGGACGGTCGGCGACAAGACCGGCGGCGGCAGCCACGGCGGCAACAACGACGTGGCCGTGGCCTGGACCGAGACCGGCGACCCGATCGTCATCGCCCTGCTCTCGCACCGCACCGACCCCGCCGCCAAGGCCGACAACGCCCTGCTCGCCGAGGCGACCCGGGCGGTGGTCACCGCCCTGCGATGA</v>
      </c>
      <c r="O474" s="26">
        <f t="shared" si="47"/>
        <v>894</v>
      </c>
      <c r="P474" s="26"/>
      <c r="Q474" s="26">
        <f t="shared" si="52"/>
        <v>1</v>
      </c>
      <c r="R474" s="26">
        <f t="shared" si="48"/>
        <v>1</v>
      </c>
      <c r="S474" s="26">
        <f t="shared" si="51"/>
        <v>2</v>
      </c>
      <c r="T474" s="26"/>
    </row>
    <row r="475" spans="1:20" x14ac:dyDescent="0.25">
      <c r="A475">
        <v>389</v>
      </c>
      <c r="B475" s="2" t="s">
        <v>7462</v>
      </c>
      <c r="C475" s="3" t="s">
        <v>921</v>
      </c>
      <c r="D475" s="4" t="s">
        <v>922</v>
      </c>
      <c r="E475" s="4" t="s">
        <v>922</v>
      </c>
      <c r="F475" s="4" t="s">
        <v>923</v>
      </c>
      <c r="G475" s="4" t="s">
        <v>924</v>
      </c>
      <c r="H475" s="4"/>
      <c r="I475" s="4" t="s">
        <v>10936</v>
      </c>
      <c r="J475" s="3"/>
      <c r="K475" s="3" t="s">
        <v>7463</v>
      </c>
      <c r="L475" s="5" t="s">
        <v>15</v>
      </c>
      <c r="M475" s="2" t="str">
        <f t="shared" si="49"/>
        <v>&gt;betaL-g0502_FIM-1%ATGCGCCCCTTACCCCATTCATACCTAAAGAGTCTTGTCATTTGCCTGCTGACGGCCTTCGCCGCCTTAACACCCGTCGTGAACTCTGGCGTACAAGCGGCTCAACCCAAAGACGTGCCGGTAACGTTTACCGCTATTACGCAGGGGGTGTGGATGCACACCAGCATGAAGCACATGGAAAACTGGGGGCATGTACCCAGTAACGGGCTAATCGTTGAAAAAGGAGACTTTAGTATTTTGGTGGATACGGCTTGGGACGATCCACAAACGGCACAGATTATTGAGTGGTCCAAAGATACGCTAAAAAAACCCATTCGTTGGGCGGTGTTTACCCATGCCCACGACGACAAAATGGGCGGGGTGGCTGCCTTACGACAGCAGGGCATTGTGACCTATGCGGCGGCCGACTCTAATCGAATGGCCCCACAGAATGGCTTAACCCCTGCAGAGCATGACCTCATCTTTGATAGCGAGCACAGCACAAGCGTTCTGCATCCGCTGGTCATTTTCGATCCCGGCCCAGGGCATACCCGCGACAATATTGTGGTGGGCCTGCCCGAGCAAGGGATTGTTTTTGGAGGCTGTCTCATTCGCCCATCGGGCAGCACGTCTCTGGGAAACACCGCTGACGCCGATCTCGCTCACTGGAAAACAGCGGTATTGGCCGTTGCGCAGCGCTTTGCGGAGGCCCAACAGATTATACCCAGCCACGGACCCATGGCCGGACGAGAGCTTTTTGAACTGACGGCTCAGCTGGCAGAAAAGGCCAGCATACCGTCCACACCCTGA</v>
      </c>
      <c r="O475" s="26">
        <f t="shared" si="47"/>
        <v>789</v>
      </c>
      <c r="P475" s="26"/>
      <c r="Q475" s="26">
        <f t="shared" si="52"/>
        <v>1</v>
      </c>
      <c r="R475" s="26">
        <f t="shared" si="48"/>
        <v>1</v>
      </c>
      <c r="S475" s="26">
        <f t="shared" si="51"/>
        <v>2</v>
      </c>
      <c r="T475" s="26"/>
    </row>
    <row r="476" spans="1:20" x14ac:dyDescent="0.25">
      <c r="A476">
        <v>390</v>
      </c>
      <c r="B476" s="2" t="s">
        <v>7464</v>
      </c>
      <c r="C476" s="3" t="s">
        <v>925</v>
      </c>
      <c r="D476" s="4" t="s">
        <v>926</v>
      </c>
      <c r="E476" s="4" t="s">
        <v>926</v>
      </c>
      <c r="F476" s="4" t="s">
        <v>927</v>
      </c>
      <c r="G476" s="4" t="s">
        <v>928</v>
      </c>
      <c r="H476" s="4"/>
      <c r="I476" s="4" t="s">
        <v>10936</v>
      </c>
      <c r="J476" s="3"/>
      <c r="K476" s="3" t="s">
        <v>7465</v>
      </c>
      <c r="L476" s="5" t="s">
        <v>15</v>
      </c>
      <c r="M476" s="2" t="str">
        <f t="shared" si="49"/>
        <v>&gt;betaL-g0503_FONA-1%ATGATTAAAAATACACTACGTAAAACCACCCTGATGGTGGCTACGGTTATGCCGTTGCTGTTCGGTAGCGCACCGCTATGGGCGCAAACTGCTAATGCCAAGGCGAATATTCAGCAGCAACTGTCTGAGCTGGAGAAAAG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AATCCTTGAGCATCTTGGCGGCCCGGCAAAAGTAACAGAATTTGCGCGTACCATCGGCGATAAAACCTTCCGTCTTGATCGTACCGAGCCCACCTTGAATACCGCCATTCCGGGTGATGAACGTGACACGAGTTCGCCGCTGGCGATGGCAAAAAGCCTGCAAAACCTGACCTTGGGCAAGGCGCTGGGTGAACCACAGCGTGCTCAACTGGTTGAATGGATGAAGGGGAATACTACCGGCGGAGCCAGCATTCGCGCAGGTCTGCCAACCACGTGGATAGTCGGTGATAAAACCGGCAGCGGTGATTACGGTACCACTAACGATATCGCCGTGATTTGGCCAGCTAACCACGCACCGTTGGTGTTGGTGACCTATTTCACGCAGCCACAGCAGAATGCCGAAGCCCGCAAAGACGTGTTGGCTGCGGCTGCTAAAATTGTTACCGAAGGGCTTTGA</v>
      </c>
      <c r="O476" s="26">
        <f t="shared" si="47"/>
        <v>888</v>
      </c>
      <c r="P476" s="26"/>
      <c r="Q476" s="26">
        <f t="shared" si="52"/>
        <v>1</v>
      </c>
      <c r="R476" s="26">
        <f t="shared" si="48"/>
        <v>1</v>
      </c>
      <c r="S476" s="26">
        <f t="shared" si="51"/>
        <v>2</v>
      </c>
      <c r="T476" s="26"/>
    </row>
    <row r="477" spans="1:20" x14ac:dyDescent="0.25">
      <c r="A477">
        <v>391</v>
      </c>
      <c r="B477" s="2" t="s">
        <v>7466</v>
      </c>
      <c r="C477" s="3" t="s">
        <v>925</v>
      </c>
      <c r="D477" s="4" t="s">
        <v>929</v>
      </c>
      <c r="E477" s="4" t="s">
        <v>929</v>
      </c>
      <c r="F477" s="4" t="s">
        <v>930</v>
      </c>
      <c r="G477" s="4" t="s">
        <v>931</v>
      </c>
      <c r="H477" s="4"/>
      <c r="I477" s="4" t="s">
        <v>10936</v>
      </c>
      <c r="J477" s="3"/>
      <c r="K477" s="3" t="s">
        <v>7467</v>
      </c>
      <c r="L477" s="5" t="s">
        <v>15</v>
      </c>
      <c r="M477" s="2" t="str">
        <f t="shared" si="49"/>
        <v>&gt;betaL-g0504_FONA-2%ATGGTTAAAAATACACTACGTAAAACCACCCTGATGGTCGCTACGGTTATGCCGTTGCTGTTCAGTAGCGCACCGCTATGGGCGCAAACTGCTAATGCCAAGGCGAATATTCAGCAGCAACTGTCTGAACTGGAGAAAAA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AACAGAATTTGCGCGTACCATCGGCGATAAAACCTTCCGTCTTGATCGTACCGAGCCCACCTTGAATACCGCCATTCCGGGTGATCCGCGTGACACGAGTTCGCCGCTGGCGATGGCAAAAAGCCTGCAAAACCTGACCTTGGGTAAGGCGCTGGGTGAACCACAGCGTGCTCAACTGGTTGAATGGATGAAGGGGAATACTACCGGCGGAGCCAGCATTCGCGCAGGTCTGCCAACCACGTGGATAGTCGGTGATAAAACCGGCAGCGGTGATTACGGTACCACTAACGATATCGCCGTGATTTGGCCAGCTAACCACGCACCGTTGGTGCTGGTCACCTATTTCACCCAGCCACAGCAGAATGCTGAAGCCCGCAAAGACGTGTTGGCTGCGGCCGCTAAAATTGTTACCGAAGGGCTTTGA</v>
      </c>
      <c r="O477" s="26">
        <f t="shared" si="47"/>
        <v>888</v>
      </c>
      <c r="P477" s="26"/>
      <c r="Q477" s="26">
        <f t="shared" si="52"/>
        <v>1</v>
      </c>
      <c r="R477" s="26">
        <f t="shared" si="48"/>
        <v>1</v>
      </c>
      <c r="S477" s="26">
        <f t="shared" si="51"/>
        <v>2</v>
      </c>
      <c r="T477" s="26"/>
    </row>
    <row r="478" spans="1:20" x14ac:dyDescent="0.25">
      <c r="A478">
        <v>392</v>
      </c>
      <c r="B478" s="2" t="s">
        <v>7468</v>
      </c>
      <c r="C478" s="3" t="s">
        <v>925</v>
      </c>
      <c r="D478" s="4" t="s">
        <v>932</v>
      </c>
      <c r="E478" s="4" t="s">
        <v>932</v>
      </c>
      <c r="F478" s="4" t="s">
        <v>933</v>
      </c>
      <c r="G478" s="4" t="s">
        <v>934</v>
      </c>
      <c r="H478" s="4"/>
      <c r="I478" s="4" t="s">
        <v>10936</v>
      </c>
      <c r="J478" s="3"/>
      <c r="K478" s="3" t="s">
        <v>7469</v>
      </c>
      <c r="L478" s="5" t="s">
        <v>15</v>
      </c>
      <c r="M478" s="2" t="str">
        <f t="shared" si="49"/>
        <v>&gt;betaL-g0505_FONA-3%ATGGTTAAAAATATACTACGTAAAACCACCCTGATGGTCACTACGGTTATGCCGTTGCTGTTCGGTAGCGCACCGCTATGGGCGCAAACTGCTAATGCCAAGGCGAATATTCAGCAGCAACTGTCTGAACTGGAGAAAAACTCCGGTGGCCGCT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GACAGAATTTGCGCGTACTATTGGCGATAAAACCTTCCGCCTCGATCGTACCGAACCCACTTTAAATACCGCCATTCCAGGTGATAAGCGTGATACCACCTCACCGCTGGCGATGGCAAAAAGCCTGCAAAACCTGACCTTGGGCAAAGCGCTGGGTGAACCACAGCGTGCTCAACTGGTTGAATGGATGAAGGGGAATACTACCGGCGGAGCCAGCATTCGCGCAGGTCTGCCAACTACATGGGTGGTTGGGGATAAAACCGGCAGCGGTGATTATGGTACCACTAACGATATCGCCGTTATTTGGCCAGCGAACCACGCGCCGTTGGTGTTAGTAACCTATTTCACGCAGCCACAGCAGAATGCCGAAGCTCGTAAAGACGTGTTGGCTGCGGCTGCTAAAATTGTTACCGAAGGGCTTTGA</v>
      </c>
      <c r="O478" s="26">
        <f t="shared" si="47"/>
        <v>888</v>
      </c>
      <c r="P478" s="26"/>
      <c r="Q478" s="26">
        <f t="shared" si="52"/>
        <v>1</v>
      </c>
      <c r="R478" s="26">
        <f t="shared" si="48"/>
        <v>1</v>
      </c>
      <c r="S478" s="26">
        <f t="shared" si="51"/>
        <v>2</v>
      </c>
      <c r="T478" s="26"/>
    </row>
    <row r="479" spans="1:20" x14ac:dyDescent="0.25">
      <c r="A479" s="3">
        <v>393</v>
      </c>
      <c r="B479" s="2" t="s">
        <v>10308</v>
      </c>
      <c r="C479" s="3" t="s">
        <v>925</v>
      </c>
      <c r="D479" s="4" t="s">
        <v>5655</v>
      </c>
      <c r="E479" s="4" t="s">
        <v>5655</v>
      </c>
      <c r="F479" s="4" t="s">
        <v>5656</v>
      </c>
      <c r="G479" s="4" t="s">
        <v>5657</v>
      </c>
      <c r="H479" s="4"/>
      <c r="I479" s="4" t="s">
        <v>10936</v>
      </c>
      <c r="J479" s="3"/>
      <c r="K479" s="3" t="s">
        <v>5658</v>
      </c>
      <c r="L479" s="16" t="s">
        <v>5646</v>
      </c>
      <c r="M479" s="2" t="str">
        <f t="shared" si="49"/>
        <v>&gt;betaL-g0506a_FONA-4%ATGGTTAAAAATACACTACGTAAAACCACCCTGATGGTCGCTACGGTTATGCCGTTGTTGTTCGGTAGCGCACCGCTATGGGCGCAAACTGCTAATGCCAAGGCGAATATTCAGCAGCAACTGTCTGAACTGGAGAAAAGCTCCGGTGGCCGCCTGGGCGTGGCGCTGATCGATACCGCCGATAATTCGCAGATCCTGTATCGCGGGGATGAACGTTTTCCTATGTGCAGCACCAGCAAGGTGATGGCGGTGTCGGCGTTGTTAAAACAGAGCGAGACGGATAAAAATCTTTTGGCTAAGCGGATGGAAATCAAGCAATCCGATCTGGTCAACTACAACCCGATCGCCGAAAAACACCTGGATACCGGGATGACCCTGGCCGAGTTCAGCGCCGCCACCATCCAGTACAGTGACAACACGGCGATGAACAAGATCCTTGAGCATCTTGGCGGCCCGGCAAAAGTAACAGAATTTGCGCGTACCATCGGCGATAAAACCTTCCGTCTCGATCGTACCGAACCCACCTTGAATACCGCCATTCCGGGTGATGAACGTGACACGAGTTCGCCGCTGGCGATGGCAAAAAGCCTGCAAAACCTGACCTTGGGCAAGGCGCTGGGTGAACCACAGCGTGCTCAACTGGTTGAATGGATGAAGGGGAATACTACCGGAGGAGCCAGCATTCGCGCAGGTCTGCCAACCACGTGGATAGTCGGTGATAAAACCGGCAGCGGTGATTACGGTACCACTAACGATATCGCCGTGATTTGGCCAGCTAACCACGCACCGTTGGTGTTGGTGACCTATTTCACCCAGCCACAGCAGAATGCCGAAGCCCGCAAAGACGTGTTGGCTGCGGCCGCTAAAATTGTTACCGAAGGGCTTTGA</v>
      </c>
      <c r="O479" s="26">
        <f t="shared" si="47"/>
        <v>888</v>
      </c>
      <c r="P479" s="26"/>
      <c r="Q479" s="26">
        <f t="shared" si="52"/>
        <v>1</v>
      </c>
      <c r="R479" s="26">
        <f t="shared" si="48"/>
        <v>1</v>
      </c>
      <c r="S479" s="26">
        <f t="shared" si="51"/>
        <v>2</v>
      </c>
      <c r="T479" s="26"/>
    </row>
    <row r="480" spans="1:20" x14ac:dyDescent="0.25">
      <c r="A480">
        <v>394</v>
      </c>
      <c r="B480" s="2" t="s">
        <v>7470</v>
      </c>
      <c r="C480" s="3" t="s">
        <v>925</v>
      </c>
      <c r="D480" s="4" t="s">
        <v>935</v>
      </c>
      <c r="E480" s="4" t="s">
        <v>935</v>
      </c>
      <c r="F480" s="4" t="s">
        <v>936</v>
      </c>
      <c r="G480" s="4" t="s">
        <v>937</v>
      </c>
      <c r="H480" s="4"/>
      <c r="I480" s="4" t="s">
        <v>10936</v>
      </c>
      <c r="J480" s="3"/>
      <c r="K480" s="3" t="s">
        <v>7471</v>
      </c>
      <c r="L480" s="5" t="s">
        <v>15</v>
      </c>
      <c r="M480" s="2" t="str">
        <f t="shared" si="49"/>
        <v>&gt;betaL-g0507_FONA-5%ATGGTTAGAAATACATTACGTCAAACCACCCTGATGGTCGCTACGGTTATGCCGTTGCTGTTCGGTAGCGCACCGTTATGGGCGCAACCCGCTAATGCCAAGGCCAATATTCAGCAGCAACTGTCTGAACTGGAGAAAAACTCCGGTGGCCGCCTGGGCGTGGCGCTGATCGATACCGCCGATAATTCGCAGATCCTGTATCGTGGGGATGAACGTTTTCCCATGTGCAGCACCAGCAAGGTGATGGCAGTGTCGGCGTTGTTAAAACAGAGCGAGACGGATAAAAATCTTTTGGCTAAGCGGATGGAGATCAAACAATCCGATCTGGTCAACTACAACCCGATCGCCGAAAAACACCTGGATACCGGGATGACCCTGGCCGAGTTCAGCGCCGCCACTATCCAGTACAGTGACAACACGGCGATGAACAAGATCCTTGAGCATCTTGGCGGCCCGGCAAAAGTGACAGAATTTGCGCGTACTATCGGCGATAAAACCTTCCGTCTCGATCGTACCGAACCCACTTTAAATACCGCCATCCCGGGTGATAAGCGTGACACCACCTCGCCGCAGGCGATGGCAATAAGCCTGCAAAACCTGACCTTGGGCAAAGCGCTTGCTGAACCACAGCGTGCTCAACTGGTTGAATGGATGAAGGGGAATACTACCGGCGGAGCCAGCATTCGCGCAGGTCTGCCAACCACGTGGGTGGTCGGTGATAAAACCGGCAGCGGTGATTACGGTACCACTAACGATATCGCCGTGATTTGGCCAGCTAACCACGCACCGTTGGTGTTGGTGACCTATTTCACGCAGCCACAGCAGAATGCCGAAGCCCGCAAAGACGTGTTGGCTGCGGCTGCTAAAATTGTCACCGAAGGGCTTTGA</v>
      </c>
      <c r="O480" s="26">
        <f t="shared" si="47"/>
        <v>888</v>
      </c>
      <c r="P480" s="26"/>
      <c r="Q480" s="26">
        <f t="shared" si="52"/>
        <v>1</v>
      </c>
      <c r="R480" s="26">
        <f t="shared" si="48"/>
        <v>1</v>
      </c>
      <c r="S480" s="26">
        <f t="shared" si="51"/>
        <v>2</v>
      </c>
      <c r="T480" s="26"/>
    </row>
    <row r="481" spans="1:20" x14ac:dyDescent="0.25">
      <c r="A481">
        <v>395</v>
      </c>
      <c r="B481" s="2" t="s">
        <v>7472</v>
      </c>
      <c r="C481" s="3" t="s">
        <v>925</v>
      </c>
      <c r="D481" s="4" t="s">
        <v>938</v>
      </c>
      <c r="E481" s="4" t="s">
        <v>938</v>
      </c>
      <c r="F481" s="4" t="s">
        <v>939</v>
      </c>
      <c r="G481" s="4" t="s">
        <v>940</v>
      </c>
      <c r="H481" s="4"/>
      <c r="I481" s="4" t="s">
        <v>10936</v>
      </c>
      <c r="J481" s="3"/>
      <c r="K481" s="3" t="s">
        <v>7473</v>
      </c>
      <c r="L481" s="5" t="s">
        <v>15</v>
      </c>
      <c r="M481" s="2" t="str">
        <f t="shared" si="49"/>
        <v>&gt;betaL-g0508_FONA-6%ATGGTTAAAAATACATTACGTCAAACCACCCTGATGGTGGCTACGGTTATGCCGTTGCTGTTCGGTAGCGCACCGCTATGGGCGCAAACTGCTAATGCCAAGGCGAATATTCAGCAGCAACTGTCTGAACTGGAGAAAAGCTCCGGTGGCCGCCTGGGCGTGGCGCTGATCGATACCGCCGATAATTCGCAGATCCTGTATCGCGCGGATGAACGTTTTCCTATGTGCAGCACCAGCAAGGTGATGGCAGTGTCGGCGTTGTTAAAACAGAGCGAGACGGATAAAAATCTTTTGGCTAAGCGGATGGAGATCAAGCAATCCGATCTGGTCAACTACAACCCGATCGCCGAAAAACACCTGGATACCGGGATGACCCTGGCCGAGTTCAGCGCCGCCACCATCCAGTACAGTGACAACACGGCGATGAACAAGATCCTTGAGCATCTTGGCGGCCCGGCAAAAGTGACAGAATTTGCGCGTACTATTGGCGATAAAACCTTCCGCCTCGATCGTACCGAACCCACTTTAAATACCGCCATTCCAGGTGATAAGCGTGATACCACCTCACCGCTGGCGATGGCAAAAAGCCTGCAAAACCTGACCTTGGGCAAAGCGCTGGGTGAACCACAGCGTGCTCAACTGGTTGAATGGATGAAGGGGAATACTACCGGCGGAGCAAGCATTCGCGCAGGTCTGCCAACTACATGGGTGGTTGGGGATAAAACCGGCAGCGGTGATTACGGTACCACTAACGATATCGCCGTAATTTGGCCAGCGAACCACGCACCGTTGGTGTTGGTGACCTATTTCACGCAGCCACAGCAGAATGCCGAAGCTCGCAAAGACGTGTTGGCTGCGGCTGCTAAAATTGTTACCGAAGGGCTTTGA</v>
      </c>
      <c r="O481" s="26">
        <f t="shared" si="47"/>
        <v>888</v>
      </c>
      <c r="P481" s="26"/>
      <c r="Q481" s="26">
        <f t="shared" si="52"/>
        <v>1</v>
      </c>
      <c r="R481" s="26">
        <f t="shared" si="48"/>
        <v>1</v>
      </c>
      <c r="S481" s="26">
        <f t="shared" si="51"/>
        <v>2</v>
      </c>
      <c r="T481" s="26"/>
    </row>
    <row r="482" spans="1:20" x14ac:dyDescent="0.25">
      <c r="A482">
        <v>397</v>
      </c>
      <c r="B482" s="2" t="s">
        <v>7476</v>
      </c>
      <c r="C482" s="3" t="s">
        <v>945</v>
      </c>
      <c r="D482" s="4" t="s">
        <v>946</v>
      </c>
      <c r="E482" s="4" t="s">
        <v>946</v>
      </c>
      <c r="F482" s="4" t="s">
        <v>947</v>
      </c>
      <c r="G482" s="4" t="s">
        <v>948</v>
      </c>
      <c r="H482" s="4"/>
      <c r="I482" s="4" t="s">
        <v>10936</v>
      </c>
      <c r="J482" s="3"/>
      <c r="K482" s="3" t="s">
        <v>7477</v>
      </c>
      <c r="L482" s="5" t="s">
        <v>15</v>
      </c>
      <c r="M482" s="2" t="str">
        <f t="shared" si="49"/>
        <v>&gt;betaL-g0509_FOX-1%ATGCAACAACGACGTGCGTTCGCGCTACTGACGCTGGGTAGCCTGCTGCTAGCCCCTTGTACTTATGCCCGCGGGGAGGCTCCGCTGACCGCCGCTGTGGACGGCATTATCCAGCCGATGCTCAAGGAGTATCGGATCCCGGGGATGGCGGTCGCCGTGCTGAAAGATGGCAAGGCCCACTATTTCAACTATGGGGTTGCCAACCGCGAGAGTGGTCAGCGCGTCAGCGAGCAGACCCTGTTCGAGATTGGCTCGGTCAGCAAGACCCTGACCGCGACCCTCGGTGCCTATGCTGCGGTCAAGGGGGGCTTTGAGCTGGATGACAAGGTGAGCCAGCACGCCCCCTGGCTCAAAGGTTCCGCCTTTGATGGTGTGACCATGGCCGAGCTTGCCACCTACAGTGCGGGTGGTTTGCCGCTGCAGTTCCCCGATGAGGTGGATTCGAATGACAAGATGCGCACTTACTATCGGCACTGGTCACCGGTTTATCCGGCGGGGACCCATCGCCAGTATTCCAACCCCAGCATAGGCCTGTTTGGTCACCTGGCCGCAAATAGTCTGGGCCAGCCATTTGAGCAACTGATGAGCCAGACCCTGCTGCCCAAGCTGGGTTTGCACCACACCTATATTCAGGTGCCGGAGTCGGCCATAGCGAACTATGCCTACGGCTATTCGAAGGAAGATAAGCCCGTCCGGGTCACTCCGGGCGTGCTGGCGGCCGAGGCTTACGGGATCAAGACCGGCTCGGCGGATCTGCTGAAGTTTACCGAGGCCAACATGGGGTATCAGGGAGATGCCGCGCTAAAAACGCGGATCGCGCTGACCCATACCGGTTTCTACTCGGTGGGAGACATGACTCAGGGGCTGGGTTGGGAGAGCTACGCCTATCCGTTGACCGAGCAGGCGCTGCTGGCGGGCAACTCCCCGGCGGTGAGCTTCCAGGCCAATCCGGTTACGCGCTTTGCGGTGCCCAAAGCGATGGGCGAGCAGCGGCTCTATAACAAGACGGGCTCGACTGGCGGCTTTGGCGCCTATGTGGCGTTCGTGCCCGCCAGAGGGATCGCCATCGTCATGCTGGCCAATCGCAACTATCCCATCGAGGCCAGGGTGAAGGCGGCTCACGCCATCCTGAGTCAGTTGGCCGAGTGA</v>
      </c>
      <c r="O482" s="26">
        <f t="shared" si="47"/>
        <v>1149</v>
      </c>
      <c r="P482" s="26"/>
      <c r="Q482" s="26">
        <f t="shared" si="52"/>
        <v>1</v>
      </c>
      <c r="R482" s="26">
        <f t="shared" si="48"/>
        <v>1</v>
      </c>
      <c r="S482" s="26">
        <f t="shared" si="51"/>
        <v>2</v>
      </c>
      <c r="T482" s="26"/>
    </row>
    <row r="483" spans="1:20" x14ac:dyDescent="0.25">
      <c r="A483">
        <v>406</v>
      </c>
      <c r="B483" s="2" t="s">
        <v>7494</v>
      </c>
      <c r="C483" s="3" t="s">
        <v>945</v>
      </c>
      <c r="D483" s="4" t="s">
        <v>973</v>
      </c>
      <c r="E483" s="4" t="s">
        <v>973</v>
      </c>
      <c r="F483" s="4" t="s">
        <v>974</v>
      </c>
      <c r="G483" s="4" t="s">
        <v>975</v>
      </c>
      <c r="H483" s="4"/>
      <c r="I483" s="4" t="s">
        <v>10936</v>
      </c>
      <c r="J483" s="3"/>
      <c r="K483" s="3" t="s">
        <v>7495</v>
      </c>
      <c r="L483" s="5" t="s">
        <v>15</v>
      </c>
      <c r="M483" s="2" t="str">
        <f t="shared" si="49"/>
        <v>&gt;betaL-g0510_FOX-10%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A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G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v>
      </c>
      <c r="O483" s="26">
        <f t="shared" si="47"/>
        <v>1149</v>
      </c>
      <c r="P483" s="26"/>
      <c r="Q483" s="26">
        <f t="shared" si="52"/>
        <v>1</v>
      </c>
      <c r="R483" s="26">
        <f t="shared" si="48"/>
        <v>1</v>
      </c>
      <c r="S483" s="26">
        <f t="shared" si="51"/>
        <v>2</v>
      </c>
      <c r="T483" s="26"/>
    </row>
    <row r="484" spans="1:20" x14ac:dyDescent="0.25">
      <c r="A484">
        <v>398</v>
      </c>
      <c r="B484" s="2" t="s">
        <v>7478</v>
      </c>
      <c r="C484" s="3" t="s">
        <v>945</v>
      </c>
      <c r="D484" s="4" t="s">
        <v>949</v>
      </c>
      <c r="E484" s="4" t="s">
        <v>949</v>
      </c>
      <c r="F484" s="4" t="s">
        <v>950</v>
      </c>
      <c r="G484" s="4" t="s">
        <v>951</v>
      </c>
      <c r="H484" s="4"/>
      <c r="I484" s="4" t="s">
        <v>10936</v>
      </c>
      <c r="J484" s="3"/>
      <c r="K484" s="3" t="s">
        <v>7479</v>
      </c>
      <c r="L484" s="5" t="s">
        <v>15</v>
      </c>
      <c r="M484" s="2" t="str">
        <f t="shared" si="49"/>
        <v>&gt;betaL-g0511_FOX-2%ATGCAACAACGACGTGCGCTCGCGCTACTGACGCTGGGTAGCCTGCTGCTAGCCCCTTGTACTTATGCCAGCGGGGAGGCTCCGCTGACCGCCGCTGTGGACGGCATTATCCAGCCGATGCTCAAGGAGTATCGGATCCCGGGGATGGCGGTCGCCGTGCTGAAAGATGGCAAGGCCCACTATTTCAACTATGGGGTTGCCAACCGCGAGAGTGGCCAGCGCGTCAGCGAGCAGACGCTGTTCGAGATTGGCTCGGTCAGCAAGACCCTGACCGCGACCCTCGGTGCCTATGCTGCGGTCAAGGGGGGCTTTGAGCTGGATGACAAGGTGAGCCACCACGCCCCTTGGCTCAAAGGTTCCGCTTTCGATGGTGTGACTATGGCCGAGCTTGCCACCTACAGTGCGGGTGGTTTGCCGCTGCAGTTCCCTGATGAGGTGGATTCGAATGACAAGATGCAAACTTACTATCGGAGCTGGTCACCGGTTTATCCGGCGGGGACCCATCGCCAGTATTCCAACCCCAGCATAGGCCTGTTTGGTCACCTGGCCGCAAATAGTCTGGGCCAGCCATTTGAGAAACTGATGAGCCAGACCCTGCTGCCCAAGCTTGGTTTGCACCACACCTATATCCAGGTGCCGGAGTCGGCCATGGCGAACTATGCCTACGGCTATTCGAAGGAAGATAAGCCCATCCGGGTCACTCCGGGCGTACTGGCGGCCGAGGCTTACGGGATCAAAACCGGCTCGGCGGATCTGCTGAAGTTTGTCGAGGCAAACATGGGGTATCAGGGAGATGCCGCGCTAAAAAGCGCGATCGCGCTGACCCACACCGGTTTCTACTCGGTGGGAGACATGACCCAGGGACTGGGCTGGGAGAGCTACGCCTATCCGGTGACCGAGCAGGCGTTGCTGGCGGGCAACTCCCCGGCGGTGAGCTTCCAGGCCAATCCGGTTACGCGCTTTGCGGTGCCCAAAGCGATGGGCGAGCAGCGGCTCTATAACAAGACGGGCTCGACCGGCGGCTTTGGCGCCTATGTGGCGTTCGTGCCCGCCAGAGGGATCGCCATCGTCATGCTGGCCAATCGCAACTATCCCATCGAGGCCAGGGTGAAGGCGGCTCACGCCATCCTGAGTCAGTTGGCCGAGTGA</v>
      </c>
      <c r="O484" s="26">
        <f t="shared" si="47"/>
        <v>1149</v>
      </c>
      <c r="P484" s="26"/>
      <c r="Q484" s="26">
        <f t="shared" si="52"/>
        <v>1</v>
      </c>
      <c r="R484" s="26">
        <f t="shared" si="48"/>
        <v>1</v>
      </c>
      <c r="S484" s="26">
        <f t="shared" si="51"/>
        <v>2</v>
      </c>
      <c r="T484" s="26"/>
    </row>
    <row r="485" spans="1:20" x14ac:dyDescent="0.25">
      <c r="A485">
        <v>399</v>
      </c>
      <c r="B485" s="2" t="s">
        <v>7480</v>
      </c>
      <c r="C485" s="3" t="s">
        <v>945</v>
      </c>
      <c r="D485" s="4" t="s">
        <v>952</v>
      </c>
      <c r="E485" s="4" t="s">
        <v>952</v>
      </c>
      <c r="F485" s="4" t="s">
        <v>953</v>
      </c>
      <c r="G485" s="4" t="s">
        <v>954</v>
      </c>
      <c r="H485" s="4"/>
      <c r="I485" s="4" t="s">
        <v>10936</v>
      </c>
      <c r="J485" s="3"/>
      <c r="K485" s="3" t="s">
        <v>7481</v>
      </c>
      <c r="L485" s="5" t="s">
        <v>15</v>
      </c>
      <c r="M485" s="2" t="str">
        <f t="shared" si="49"/>
        <v>&gt;betaL-g0512_FOX-3%ATGCAACAACGACGTGCGTTCGCGCTACTGACGCTGGGTAGCCTGCTGCTAGCCCCTTGTACTTATGCCAGCGGGGAGGCCCCGCTGACCGCCACTGTGGACGGCATTATCCAGCCGATGCTCAAGGAGTATCGGATCCCGGGGATAGCGGTCGCCGTACTGAAAGATGGCAAGGCCCACTATTTCAACTATGGGGTTGCCAACCGCGAGAGTGGCCAGCGCGTCAGCGAGCAGACCCTGTTCGAGATTGGCTCGGTCAGCAAGACCCTGACCGCGACCCTCGGTGCCTATGCTGCGGTCAAGGGGGGCTTTGTGCTGGATGACAAGGTGAGCCAGCACGCCCCCTGGCTCAAAGGTTCCGCCTTGGATGGTGTGACCATGGCCGAGCTTGCCACCTACAGTGCGGGTGGTTTGCCGCTGCAGTTCCCCGATAAGGTGGATTCGAATGACAAGATGCAAACTTACTATCGGAGCTGGTCACCGGTTTATCCGGCAGGGACTCATCGCCAGTATTCCAACCCCAGCATAGGCCTGTTTGGTCACCTGGCCGCAAATAGTCTGGGCCAGCCATTTGAGCAACTGATGAGCCAGACCCTGCTGCCCAAGCTGGGTTTGCACCACACCTATATCCAGGTGCCGGAGTCGGCCATGGCGAACTATGCCTACGGCTATTCGAAGGAAGATAAGCCCATCCGGGTCACTCCGGGCGTGCTGGCGGCCGAGGCTTACGGGATCAAGACCGGCTCGGCGGATCTGCTGAAGTTTGCCGAGGCAAACATGGGGTATCAGGGAGATGCCCTGGTAAAAAGCGCAATCGCGCTGACCCACACCGGTTTCTACTCGGTGGGGGAAATGACCCAGGGGCTGGGCTGGGAGAGTTACGACTATCCCGTCACCGAGCAGGTGCTGCTGGCGGGCAACTCCCCGGCGGTGAGCTTCCAGGCCAATCCGGTTACGCGCTTTGCGGTGCCCAAAGCGATGGGCGAGCAGCGGCTCTATAACAAGACGGGCTCGACTGGCGGCTTTGGCGCCTATGTGGCGTTCGTGCCCGCCAGAGGGATCGCCATCGTCATGCTGGCCAATCGCAACTATCCCATCGAGGCCAGGGTGAAGGCGGCTCACGCCATCCTGAGTCAGTTGGCCGAGTGA</v>
      </c>
      <c r="O485" s="26">
        <f t="shared" si="47"/>
        <v>1149</v>
      </c>
      <c r="P485" s="26"/>
      <c r="Q485" s="26">
        <f t="shared" si="52"/>
        <v>1</v>
      </c>
      <c r="R485" s="26">
        <f t="shared" si="48"/>
        <v>1</v>
      </c>
      <c r="S485" s="26">
        <f t="shared" si="51"/>
        <v>2</v>
      </c>
      <c r="T485" s="26"/>
    </row>
    <row r="486" spans="1:20" x14ac:dyDescent="0.25">
      <c r="A486">
        <v>400</v>
      </c>
      <c r="B486" s="2" t="s">
        <v>7482</v>
      </c>
      <c r="C486" s="3" t="s">
        <v>945</v>
      </c>
      <c r="D486" s="4" t="s">
        <v>955</v>
      </c>
      <c r="E486" s="4" t="s">
        <v>955</v>
      </c>
      <c r="F486" s="4" t="s">
        <v>956</v>
      </c>
      <c r="G486" s="4" t="s">
        <v>957</v>
      </c>
      <c r="H486" s="4"/>
      <c r="I486" s="4" t="s">
        <v>10936</v>
      </c>
      <c r="J486" s="3"/>
      <c r="K486" s="3" t="s">
        <v>7483</v>
      </c>
      <c r="L486" s="5" t="s">
        <v>15</v>
      </c>
      <c r="M486" s="2" t="str">
        <f t="shared" si="49"/>
        <v>&gt;betaL-g0513_FOX-4%ATGCAACAACGACGTGCGCTCGCGCTACTGATGCTGGGTAGCCTGCTGTTAGCCCCTTGCACTTATGCCAGCGGGGAGGCCCCGCTGACCGCCACTGTGGACGGCATTATCCAGCCGATGCTCAAGGCGTATCGGATCCCGGGGATGGCGGTCGCTGTACTGAAAGATGGCAAGGCCCACTATTTCAACTATGGGGTTGCCAACCGCGAGAGCGGCCAGCGCGTCAGCGAGCAGACCCTGTTCGAGATTGGCTCGGTCAGCAAGACCCTGACCGCGACCCTTGGCGCCTATGCCGCAGTCAAGGGGGGCTTTGAGCTGGATGACAAGGTGAGCCAGCACGCCCCCTGGCTCAAAGGTTCCGCCTTTGATGGTGTGACCATGGCCGAGCTTGCCACCTACAGTGCGGGTGGTTTGCCGCTGCAGTTCCCCGATGAGGTAGATTCGAATGACAAGATGCAAACTTACTATCGGAGCTGGTCACCGGTTTATCCGGCGGGGACTCATCGCCAGTATTCCAACCCCAGCATAGGCCTGTTTGGTCACCTGGCCGCAAATAGTCTGGGCCAGCCATTTGAGCAACTGATGAGCCAGACCCTGCTGCCCAAACTGGGTTTGCACCACACCTATATCCAGGTGCCGGAGTCGGCCATGGCGAACTATGCCTACGGCTATTCGAAGGAAGATAAGCCTATCCGGGCCACTCCGGGCGTGCTGGCTGCCGAGGCTTACGGGATCAAGACCGGTTCGGCGGATCTGCTGAAGTTTGTCGAGGCCAACATGGGGTATCAGGGAGATGCCGCGCTAAAAAGCGCGATCGCGCTGACCCACACCGGCTTCCATTCGGTGGGGGAAATGACCCAGGGGCTGGGCTGGGAGAGTTACGACTATCCCGTCACCGAGCAGGTGCTGCTGGCGGGCAACTCACCAGCGGTGAGCTTCCAGGCCAATCCGGTTACGCGCTTTGCGGTGCCCAAAGCGATGGGCGAGCAGCGGCTCTATAACAAGACGGGCTCGACTGGTGGCTTTGGCGCCTATGTGGCGTTCGTGCCTGCCAGAGGGATAGCCATCGTCATGCTGGCCAATCGCAACTATCCCATCGAGGCCAGGGTGAAGGCGGCTCACGCCATCCTGAGTCAGTTGGCCGAGTGA</v>
      </c>
      <c r="O486" s="26">
        <f t="shared" si="47"/>
        <v>1149</v>
      </c>
      <c r="P486" s="26"/>
      <c r="Q486" s="26">
        <f t="shared" si="52"/>
        <v>1</v>
      </c>
      <c r="R486" s="26">
        <f t="shared" si="48"/>
        <v>1</v>
      </c>
      <c r="S486" s="26">
        <f t="shared" si="51"/>
        <v>2</v>
      </c>
      <c r="T486" s="26"/>
    </row>
    <row r="487" spans="1:20" x14ac:dyDescent="0.25">
      <c r="A487">
        <v>401</v>
      </c>
      <c r="B487" s="2" t="s">
        <v>7484</v>
      </c>
      <c r="C487" s="3" t="s">
        <v>945</v>
      </c>
      <c r="D487" s="4" t="s">
        <v>958</v>
      </c>
      <c r="E487" s="4" t="s">
        <v>958</v>
      </c>
      <c r="F487" s="4" t="s">
        <v>959</v>
      </c>
      <c r="G487" s="4" t="s">
        <v>960</v>
      </c>
      <c r="H487" s="4"/>
      <c r="I487" s="4" t="s">
        <v>10936</v>
      </c>
      <c r="J487" s="3"/>
      <c r="K487" s="3" t="s">
        <v>7485</v>
      </c>
      <c r="L487" s="5" t="s">
        <v>15</v>
      </c>
      <c r="M487" s="2" t="str">
        <f t="shared" si="49"/>
        <v>&gt;betaL-g0514_FOX-5%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G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G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v>
      </c>
      <c r="O487" s="26">
        <f t="shared" si="47"/>
        <v>1149</v>
      </c>
      <c r="P487" s="26"/>
      <c r="Q487" s="26">
        <f t="shared" si="52"/>
        <v>1</v>
      </c>
      <c r="R487" s="26">
        <f t="shared" si="48"/>
        <v>1</v>
      </c>
      <c r="S487" s="26">
        <f t="shared" si="51"/>
        <v>2</v>
      </c>
      <c r="T487" s="26"/>
    </row>
    <row r="488" spans="1:20" x14ac:dyDescent="0.25">
      <c r="A488">
        <v>402</v>
      </c>
      <c r="B488" s="2" t="s">
        <v>7486</v>
      </c>
      <c r="C488" s="3" t="s">
        <v>945</v>
      </c>
      <c r="D488" s="4" t="s">
        <v>961</v>
      </c>
      <c r="E488" s="4" t="s">
        <v>961</v>
      </c>
      <c r="F488" s="4" t="s">
        <v>962</v>
      </c>
      <c r="G488" s="4" t="s">
        <v>963</v>
      </c>
      <c r="H488" s="4"/>
      <c r="I488" s="4" t="s">
        <v>10936</v>
      </c>
      <c r="J488" s="3"/>
      <c r="K488" s="3" t="s">
        <v>7487</v>
      </c>
      <c r="L488" s="5" t="s">
        <v>15</v>
      </c>
      <c r="M488" s="2" t="str">
        <f t="shared" si="49"/>
        <v>&gt;betaL-g0515_FOX-6%ATGCAACAACGGCGTGCGTTCGCGCTACTGACGCTGGGTAGCCTGCTGTTAGCCCCTTGTACTTATGCCAGCGGGGAGGCTCCGTTGACCGCCGCTGTGGACGGCATTATCCAGCCGATGCTCAAGGCGTATCGGATCCCGGGGATGGCGGTCGCCGTACTGAAAGATGGCAAAGCCCACTATTTCAACTATGGGGTTGCCAACCGGGAGAGTGGCCAGCGCGTCAGCGAGCAGACCCTGTTCGAGATTGGCTCGGTCAGCAAGACCCTGACTGCGACCCTCGGTGCCTATGCCGCGGTCAAGGGGGGCTTTGAGCTGGATGACAAGGTGAGCCAGCACGCCCCCTGGCTCAAAGGTTCCGCCTTGGATGGTGTGACCATGGCCGAGCTTGCCACCTACAGTGCGGGTGGTTTGCCGCTGCAGTTCCCCGATGAGGTGGATTCGAATGACAAGATGCGCACTTACTATCGGAGCTGGTCACCGGTTTATCCGGCGGGGACCCATCGCCAGTATTCCAACCCCAGCATCGGCCTGTTTGGTCACCTGGCCGCAAATAGTCTGGGCCAGCCATTTGAGCAACTGATGAGCCAGACCCTGCTGCCCAAGCTGGGTTTGCACCACACCTATATCCAGGTACCGGAGTCGGCTATGGTGAACTATGCCTACGGCTATTCGAAGGAAGATAAGCCCGTCCGGGTCACTCCGGGCGTGCTGGCAGCCGAGGCTTACGGGATCAAGACCGGCTCGGCGGATCTGCTGAAGTTTGCCGAGGCAAACATGGGGTATCAGGGAGATGCCGCGGTAAAAAGCGCGATCGCGCTCACCCACACCGGTTTCTACTCGGTGGGAGACATGACCCAGGGACTGGGCTGGGAGAGTTACGCCTATCCGGTGACCGAGCAGACATTGCTGGCGGGTAACGCACCGGCGGTGAGCTTCCAGGCCAATCCGGTTACGCGCTTTGCGGTGCCCAAGGCGATGGGCGAGCAGCGGCTCTATAACAAGACGGGCTCGACTGGCGGCTTTGGCGCCTATGTGGCGTTCGTGCCCGCCAGAGGGATCGCCATCGTCATGCTGGCCAATCGCAACTATCCCATCGAGGCCAGGGTGAAGGCGGCTCACGCCATCCTGAGTCAGTTGGCCGAGTGA</v>
      </c>
      <c r="O488" s="26">
        <f t="shared" si="47"/>
        <v>1149</v>
      </c>
      <c r="P488" s="26"/>
      <c r="Q488" s="26">
        <f t="shared" si="52"/>
        <v>1</v>
      </c>
      <c r="R488" s="26">
        <f t="shared" si="48"/>
        <v>1</v>
      </c>
      <c r="S488" s="26">
        <f t="shared" si="51"/>
        <v>2</v>
      </c>
      <c r="T488" s="26"/>
    </row>
    <row r="489" spans="1:20" x14ac:dyDescent="0.25">
      <c r="A489">
        <v>403</v>
      </c>
      <c r="B489" s="2" t="s">
        <v>7488</v>
      </c>
      <c r="C489" s="3" t="s">
        <v>945</v>
      </c>
      <c r="D489" s="4" t="s">
        <v>964</v>
      </c>
      <c r="E489" s="4" t="s">
        <v>964</v>
      </c>
      <c r="F489" s="4" t="s">
        <v>965</v>
      </c>
      <c r="G489" s="4" t="s">
        <v>966</v>
      </c>
      <c r="H489" s="4"/>
      <c r="I489" s="4" t="s">
        <v>10936</v>
      </c>
      <c r="J489" s="3"/>
      <c r="K489" s="3" t="s">
        <v>7489</v>
      </c>
      <c r="L489" s="5" t="s">
        <v>15</v>
      </c>
      <c r="M489" s="2" t="str">
        <f t="shared" si="49"/>
        <v>&gt;betaL-g0516_FOX-7%ATGCAACAACGACGTGCGTTCGCGCTACTGACGCTGGGTAGCCTGCTGCTAGCCCCTTGTACTTATGCCCGCGGGGAGGCTCCGCTGACCGCCGCTGTGGACGGCATTATCCAGCCGATGCTCAAGGAGTATCGGATCCCGGGGATGGCGGTCGCCGTGCTGAAAGATGGCAAGGCCCACTATTTCAACTATGGGGTTGCCAACCGCGAGAGTGGTCAGCGCGTCAGCGAGCAGACCCTGTTCGAGATTGGCTCGGTCAGCAAGACCCTGACCGCGACCCTCGGTGCCTATGCTGCGGTCAAGGGGGGCTTTGAGCTGGATGACAAGGTGAGCCAGCACGCCCCCTGGCTCAAAGGTTCCGCCTTTGATGGTGTGACCATGGCCGAGCTTGCCACCTACAGTGCGGGTGGTTTGCCGCTGCAGTTCCCCGATGAGGTGGATTCGAATGACAAGATGCGCACTTACTATCGGCACTGGTCACCGGTTTATCCGGCGGGGACCCATCGCCAGTATTCCAACCCCAGCATAGGCCTGTTTGGTCACCTGGCCGCAAATAGTCTGGGCCAGCCATTTGAGCAACTGATGAGCCAGACCCTGCTGCCCAAGCTGGGTTTGCACCACACCTATATTCAGGTGCCGGAGTCGGCCATAGCGAACTATGCCTACGGCTATTCGAAGGAAGATAAGCCCGTCCGGGCCACTCCGGGCGTGCTGGCGGCCGAGGCTTACGGGATCAAGACCGGCTCGGCGGATCTGCTGAAGTTTACCGAGGCCAACATGGGGTATCAGGGAGATGCCGCGCTAAAAAGCGCGATCGCGCTGACCCATACCGGTTTCTACTCGGTGGGAGACATGACTCAGGGGCTGGGTTGGGAGAGCTACGCCTATCCGTTGACCGAGCAGGCGCTGCTGGCGGGCAACTCCCCGGCGGTGAGCTTCCAGGCCAATCCGGTTACGCGCTTTGCGGTGCCCAAAGCGATGGGCGAGCAGCGGCTCTATAACAAGACGGGCTCGACTGGCGGCTTTGGCGCCTATGTGGCGTTCGTGCCCGCCAGAGGGATCGCCATCGTCATGCTGGCCAATCGCAACTATCCCATCGAGGCCAGGGTGAAGGCGGCTCACGCCATCCTGAGTCAGTTGGCCGAGTGA</v>
      </c>
      <c r="O489" s="26">
        <f t="shared" si="47"/>
        <v>1149</v>
      </c>
      <c r="P489" s="26"/>
      <c r="Q489" s="26">
        <f t="shared" si="52"/>
        <v>1</v>
      </c>
      <c r="R489" s="26">
        <f t="shared" si="48"/>
        <v>1</v>
      </c>
      <c r="S489" s="26">
        <f t="shared" si="51"/>
        <v>2</v>
      </c>
      <c r="T489" s="26"/>
    </row>
    <row r="490" spans="1:20" x14ac:dyDescent="0.25">
      <c r="A490">
        <v>404</v>
      </c>
      <c r="B490" s="2" t="s">
        <v>7490</v>
      </c>
      <c r="C490" s="3" t="s">
        <v>945</v>
      </c>
      <c r="D490" s="4" t="s">
        <v>967</v>
      </c>
      <c r="E490" s="4" t="s">
        <v>967</v>
      </c>
      <c r="F490" s="4" t="s">
        <v>968</v>
      </c>
      <c r="G490" s="4" t="s">
        <v>969</v>
      </c>
      <c r="H490" s="4"/>
      <c r="I490" s="4" t="s">
        <v>10936</v>
      </c>
      <c r="J490" s="3"/>
      <c r="K490" s="3" t="s">
        <v>7491</v>
      </c>
      <c r="L490" s="5" t="s">
        <v>15</v>
      </c>
      <c r="M490" s="2" t="str">
        <f t="shared" si="49"/>
        <v>&gt;betaL-g0517_FOX-8%ATGCAACAACGACGTGCGTTCGCGCTACTGACGCTGGGTAGCCTGCTGCTAGCCCCTTGTACTTATGCCAGCGGGGAGGCCCCGCTGACCGCCACTGTGGACGGCATTATCCAGCCGATGCTCAAGGAGTATCGGATCCCGGGGATAGCGGTCGCCGTACTGAAAGATGGCAAGGCCCACTATTTCAACTATGGGGTTGCCAACCGCGAGAGTGGCCAGCGCGTCAGCGAGCAGACCCTGTTCGAGATTGGCTCGGTCAGCAAGACCCTGACCGCGACCCTCGGTGCCTATGCTGCGGTCAAGGGGGGCTTTGTGCTGGATGACAAGGTGAGCCAGCACGCCCCCTGGCTCAAAGGTTCCGCCTTGGATGGTGTGACCATGGCCGAGCTTGCCACCTACAGTGCGGGTGGTTTGCCGCTGCAGTTCCCCGATAAGGTGGATTCGAATGACAAGATGCAAACTTACTATCGGAGCTGGTCACCGGTTTATCCGGCAGGGACTCATCGCCAGTATTCCAACCCCAGCATAGGCCTGTTTGGTCACCTGGCCGCAAATAGTCTGGGCCAGCCATTTGAGCAACTGATGAGCCAGACCCTGCTGCCCAAGCTGGGTTTGCACCACACCTATATCCAGGTGCCGGAGTCGGCCATGGCGAACTATGCCTACGGCTATTCGAAGGAAGATAAGCCCATCCGGGTCACTCCGGGCGTGCTGGCGGCCGAGGCTTACGGGATCAAGACCGGCTCGGCGGATCTGCTGAAGTTTGCCGAGGCAAACATGGGGTATCAGGGAGATGCCCTGGTAAAAAGCGCAATCGCGCTGACCCACACCGGTTTCTACTCGGTGGGGGAAATGACCCAGGGGCTGGGCTGGGAGAGTTACGACTATCCCGTCACCGAGCAGGTGCTGCTGGCGGGCAACTCCCCGGCGGTGAGCCTCCAGGCCAATCCGGTTACGCGCTTTGCGGTGCCCAAAGCGATGGGCGAGCAGCGGCTCTATAACAAGACGGGCTCGACTGGCGGCTTTGGCGCCTATGTGGCGTTCGTGCCCGCCAGAGGGATCGCCATCGTCATGCTGGCCAATCGCAACTATCCCATCGAGGCCAGGGTGAAGGCGGCTCACGCCATCCTGAGTCAGTTGGCCGAGTGA</v>
      </c>
      <c r="O490" s="26">
        <f t="shared" si="47"/>
        <v>1149</v>
      </c>
      <c r="P490" s="26"/>
      <c r="Q490" s="26">
        <f t="shared" si="52"/>
        <v>1</v>
      </c>
      <c r="R490" s="26">
        <f t="shared" si="48"/>
        <v>1</v>
      </c>
      <c r="S490" s="26">
        <f t="shared" si="51"/>
        <v>2</v>
      </c>
      <c r="T490" s="26"/>
    </row>
    <row r="491" spans="1:20" x14ac:dyDescent="0.25">
      <c r="A491">
        <v>405</v>
      </c>
      <c r="B491" s="2" t="s">
        <v>7492</v>
      </c>
      <c r="C491" s="3" t="s">
        <v>945</v>
      </c>
      <c r="D491" s="4" t="s">
        <v>970</v>
      </c>
      <c r="E491" s="4" t="s">
        <v>970</v>
      </c>
      <c r="F491" s="4" t="s">
        <v>971</v>
      </c>
      <c r="G491" s="4" t="s">
        <v>972</v>
      </c>
      <c r="H491" s="4"/>
      <c r="I491" s="4" t="s">
        <v>10936</v>
      </c>
      <c r="J491" s="3"/>
      <c r="K491" s="3" t="s">
        <v>7493</v>
      </c>
      <c r="L491" s="5" t="s">
        <v>15</v>
      </c>
      <c r="M491" s="2" t="str">
        <f t="shared" si="49"/>
        <v>&gt;betaL-g0518_FOX-9%ATGCAACAACGACGTGCGTTCGCGCTACTGACGCTGGGTAGCCTGCTGTTAGCCCCTTGTACCTATGCCAGCGGGGAGGCCCCGCTGACCGTCACTGTGGACGGCATTATCCAGCCGATGCTCAAGGCGTATCGGATCCCGGGGATGGCGGTCGCCGTACTGAAAGATGGCAAGGCCCACTATTTCAACTATGGGGTTGCCAACCGCGAGAGTGGTCAGCGCGTCAGCGAGCAGACCCTGTTCGAGATTGGCTCGGTCAGCAAAACCCTGACCGCGACCCTTGGCGCTTATGCAGCGGTCAAGGGAGGCTTTGAGCTGGATGACAAGGTGAGCCAGCACGCCCCCTGGCTGAAAGGTTCCGCCTTTGATGGGGTGACCATGGCCGAGCTTGCCACCTACAGTGCGGGTGGTTTGCCGCTGCAGTTCCCCGAAGAGGTGGATTCGAATGACAAGATGCGCACTTACTATCGGAGTTGGTCACCGGTTTATCCGGCGGGGACCCACCGTCAGTACGCCAATACCAGTATCGGTCTGTTCGGCTATCTGGCTGCCAACTCCCTGGGCCAGTCATTTGAGCAACTGATGAGCCAGACCCTGCTGCCCAAGCTGGGTTTGCACCACACCTATATCCAGGTGCCGGAGTCGGCCATGGCGAACTATGCCTACGGCTATTCGAAGGAAGAGAAGCCCATCCGGGTCACTCCGGGCATGCTGGCGGCCGAGGCTTACGGGATCAAGACCGGTTCGGCGGATCTGCTGAAGTTTGCCGAGGCAAACATGGGGTATCAGGGAGATGCCGCGGTAAAAAGCGCGATCGCGCTGACCCACACCGGTTTCTACTCGGTGGGAGACATGACTCAGGGGCTGGGCTGGGAGAGTTACGACTATCCCGTCACCGAGCAGGTGCTGCTGGCGGACAACTCACCAGCGGTGAGCTTCCAGGCCAATCCGGTTACGCGTTTTGCTGTGCCCAAAGCGATGGGCGAGCAGCGGCTCTATAACAAGACGGGCTCGACCGGCGGCTTTGGCGCCTATGTGGCGTTCGTGCCCGCCAGAGGGATAGCCATCGTCATGCTGGCCAATCGCAACTATCCCATCGAGGCCAGGGTGAAGGCGGCTCACGCCATCCTGAGTCAGTTGGCCGAGTGA</v>
      </c>
      <c r="N491" s="26"/>
      <c r="O491" s="26">
        <f t="shared" si="47"/>
        <v>1149</v>
      </c>
      <c r="P491" s="26"/>
      <c r="Q491" s="26">
        <f t="shared" si="52"/>
        <v>1</v>
      </c>
      <c r="R491" s="26">
        <f t="shared" si="48"/>
        <v>1</v>
      </c>
      <c r="S491" s="26">
        <f t="shared" si="51"/>
        <v>2</v>
      </c>
      <c r="T491" s="26"/>
    </row>
    <row r="492" spans="1:20" x14ac:dyDescent="0.25">
      <c r="A492" s="26">
        <v>730</v>
      </c>
      <c r="B492" s="2" t="s">
        <v>8060</v>
      </c>
      <c r="C492" s="3" t="s">
        <v>1633</v>
      </c>
      <c r="D492" s="4" t="s">
        <v>1850</v>
      </c>
      <c r="E492" s="4" t="s">
        <v>1850</v>
      </c>
      <c r="F492" s="4" t="s">
        <v>1851</v>
      </c>
      <c r="G492" s="4" t="s">
        <v>1852</v>
      </c>
      <c r="H492" s="4"/>
      <c r="I492" s="4" t="s">
        <v>10936</v>
      </c>
      <c r="J492" s="3"/>
      <c r="K492" s="3" t="s">
        <v>8061</v>
      </c>
      <c r="L492" s="5" t="s">
        <v>15</v>
      </c>
      <c r="M492" s="2" t="str">
        <f t="shared" si="49"/>
        <v>&gt;betaL-g0519_FUS-1%ATGTTATTATTTATGTTCTCGATTATTTCTTTTGGTAATGAAAATCAATTTATGAAAGAGATTTTTGAAAGAAAAGGTTTAAACGGAACTTTTGTTGTTTATGATTTAAAAAATGATAAAATTGATTATTATAATTTGGATAGAGCTAATGAGAGATTTTATCCTGCTTCATCATTTAAAATTTTTAATACTTTGATAGGATTAGAAAATGGGATAGTAAAAAATGTTGATGAAATGTTTTATTATTATGATGGTTCTAAAGTTTTTCTTGATTCATGGGCAAAAGATTCGAATTTAAGATATGCAATAAAGGTATCTCAAGTTCCAGCTTATAAAAAGCTTGCAAGAGAATTGGGAAAAGAAAGAATGCAAGAAGGATTAAATAAATTAAATTATGGAAATAAGGAAATAGGTAGTGAGATTGATAAGTTTTGGTTAGAAGGTCCATTAAAAATAAGTGCAATGGAACAAGTTAAATTATTAAATCTATTATCACAATCAAAACTTCCTTTTAAATTAGAAAATCAAGAACAAGTAAAAGATATTACGATTTTAGAGAAAAAAGATGATTTTATTTTACATGGAAAAACTGGGTGGGCTACTGATAATATAGTTGTTCCTATTGGTTGGTTTGTAGGTTGGATAGAAACTTCTGATAATATATATTCATTTGCTATTAATTTAGATATTTCTGATAGTAAATTTTTACCTAAACGTGAAGAAATTGTAAGAGAATATTTCAAAAATATAAATGTTATAAAATAA</v>
      </c>
      <c r="O492" s="26">
        <f t="shared" si="47"/>
        <v>765</v>
      </c>
      <c r="P492" s="26"/>
      <c r="Q492" s="26">
        <f t="shared" si="52"/>
        <v>1</v>
      </c>
      <c r="R492" s="26">
        <f t="shared" si="48"/>
        <v>1</v>
      </c>
      <c r="S492" s="26">
        <f t="shared" si="51"/>
        <v>2</v>
      </c>
      <c r="T492" s="26"/>
    </row>
    <row r="493" spans="1:20" x14ac:dyDescent="0.25">
      <c r="A493">
        <v>407</v>
      </c>
      <c r="B493" s="2" t="s">
        <v>7496</v>
      </c>
      <c r="C493" s="3" t="s">
        <v>976</v>
      </c>
      <c r="D493" s="4" t="s">
        <v>977</v>
      </c>
      <c r="E493" s="4" t="s">
        <v>977</v>
      </c>
      <c r="F493" s="4" t="s">
        <v>978</v>
      </c>
      <c r="G493" s="4" t="s">
        <v>979</v>
      </c>
      <c r="H493" s="4"/>
      <c r="I493" s="4" t="s">
        <v>10936</v>
      </c>
      <c r="J493" s="3"/>
      <c r="K493" s="3" t="s">
        <v>7497</v>
      </c>
      <c r="L493" s="5" t="s">
        <v>15</v>
      </c>
      <c r="M493" s="2" t="str">
        <f t="shared" si="49"/>
        <v>&gt;betaL-g0520_GES-1%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T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493" s="26">
        <f t="shared" si="47"/>
        <v>864</v>
      </c>
      <c r="P493" s="26"/>
      <c r="Q493" s="26">
        <f t="shared" si="52"/>
        <v>1</v>
      </c>
      <c r="R493" s="26">
        <f t="shared" si="48"/>
        <v>1</v>
      </c>
      <c r="S493" s="26">
        <f t="shared" si="51"/>
        <v>2</v>
      </c>
      <c r="T493" s="26"/>
    </row>
    <row r="494" spans="1:20" x14ac:dyDescent="0.25">
      <c r="A494">
        <v>416</v>
      </c>
      <c r="B494" s="2" t="s">
        <v>7514</v>
      </c>
      <c r="C494" s="3" t="s">
        <v>976</v>
      </c>
      <c r="D494" s="4" t="s">
        <v>1004</v>
      </c>
      <c r="E494" s="4" t="s">
        <v>1004</v>
      </c>
      <c r="F494" s="4" t="s">
        <v>1005</v>
      </c>
      <c r="G494" s="4" t="s">
        <v>1006</v>
      </c>
      <c r="H494" s="4"/>
      <c r="I494" s="4" t="s">
        <v>10936</v>
      </c>
      <c r="J494" s="3"/>
      <c r="K494" s="3" t="s">
        <v>7515</v>
      </c>
      <c r="L494" s="5" t="s">
        <v>15</v>
      </c>
      <c r="M494" s="2" t="str">
        <f t="shared" si="49"/>
        <v>&gt;betaL-g0521_GES-10%ATGCGCTTCATTCACGCACTATTACTGGCAGGGACCGCTCACTCTGCATATGCGTCGGAAAAATTAACCTTCAAGACCGATCTTGAGAAGCTAGAGCGCGAAAAAGCAGCTCAGATCGGTGTTGCGATCGTCGATCCCCAAGGAGAGATCGTCGCGGGCCACCGAACGGCGCAGCGCTTTGCAATGTGCTCAACGTTCAAGTTTCCGCTAGCCGCGCTGGTCTTTGAAAGAATTGACTCAGGCACCGAGCGGGGGGATCGAAAACTTTCATATGGGCCGGACATGATCGTCGAATGGTCTCCTGCCACGGAGCGGTTTCTAGCATCGGGACACATGACGGTTCTCGAGGCAGCGCAAGCTGCGGTGCAGCTTT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494" s="26">
        <f t="shared" si="47"/>
        <v>864</v>
      </c>
      <c r="P494" s="26"/>
      <c r="Q494" s="26">
        <f t="shared" si="52"/>
        <v>1</v>
      </c>
      <c r="R494" s="26">
        <f t="shared" si="48"/>
        <v>1</v>
      </c>
      <c r="S494" s="26">
        <f t="shared" si="51"/>
        <v>2</v>
      </c>
      <c r="T494" s="26"/>
    </row>
    <row r="495" spans="1:20" x14ac:dyDescent="0.25">
      <c r="A495">
        <v>417</v>
      </c>
      <c r="B495" s="2" t="s">
        <v>7516</v>
      </c>
      <c r="C495" s="3" t="s">
        <v>976</v>
      </c>
      <c r="D495" s="4" t="s">
        <v>1007</v>
      </c>
      <c r="E495" s="4" t="s">
        <v>1007</v>
      </c>
      <c r="F495" s="4" t="s">
        <v>1008</v>
      </c>
      <c r="G495" s="4" t="s">
        <v>1009</v>
      </c>
      <c r="H495" s="4"/>
      <c r="I495" s="4" t="s">
        <v>10936</v>
      </c>
      <c r="J495" s="3"/>
      <c r="K495" s="3" t="s">
        <v>7517</v>
      </c>
      <c r="L495" s="5" t="s">
        <v>15</v>
      </c>
      <c r="M495" s="2" t="str">
        <f t="shared" si="49"/>
        <v>&gt;betaL-g0522_GES-11%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v>
      </c>
      <c r="O495" s="26">
        <f t="shared" si="47"/>
        <v>864</v>
      </c>
      <c r="P495" s="26"/>
      <c r="Q495" s="26">
        <f t="shared" si="52"/>
        <v>1</v>
      </c>
      <c r="R495" s="26">
        <f t="shared" si="48"/>
        <v>1</v>
      </c>
      <c r="S495" s="26">
        <f t="shared" si="51"/>
        <v>2</v>
      </c>
      <c r="T495" s="26"/>
    </row>
    <row r="496" spans="1:20" x14ac:dyDescent="0.25">
      <c r="A496">
        <v>418</v>
      </c>
      <c r="B496" s="2" t="s">
        <v>7518</v>
      </c>
      <c r="C496" s="3" t="s">
        <v>976</v>
      </c>
      <c r="D496" s="4" t="s">
        <v>1010</v>
      </c>
      <c r="E496" s="4" t="s">
        <v>1010</v>
      </c>
      <c r="F496" s="4" t="s">
        <v>1011</v>
      </c>
      <c r="G496" s="4" t="s">
        <v>1012</v>
      </c>
      <c r="H496" s="4"/>
      <c r="I496" s="4" t="s">
        <v>10936</v>
      </c>
      <c r="J496" s="3"/>
      <c r="K496" s="3" t="s">
        <v>7519</v>
      </c>
      <c r="L496" s="5" t="s">
        <v>15</v>
      </c>
      <c r="M496" s="2" t="str">
        <f t="shared" si="49"/>
        <v>&gt;betaL-g0523_GES-12%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GCCTGCGCCAACGGGGCCCGGAACGACATTGGTTTTTTTAAAGCCCAGGAGAGAGATTACGCTGTAGCGGTGTATACAACGGCCCCGAAACTATCGGCCGTAGAACGTGACGAATTAGTTGCCTCTGTCGGTCAAGTTATTACACAACTCATCCTGAGCACGGACAAATAG</v>
      </c>
      <c r="O496" s="26">
        <f t="shared" si="47"/>
        <v>864</v>
      </c>
      <c r="P496" s="26"/>
      <c r="Q496" s="26">
        <f t="shared" si="52"/>
        <v>1</v>
      </c>
      <c r="R496" s="26">
        <f t="shared" si="48"/>
        <v>1</v>
      </c>
      <c r="S496" s="26">
        <f t="shared" si="51"/>
        <v>2</v>
      </c>
      <c r="T496" s="26"/>
    </row>
    <row r="497" spans="1:20" x14ac:dyDescent="0.25">
      <c r="A497">
        <v>419</v>
      </c>
      <c r="B497" s="2" t="s">
        <v>7520</v>
      </c>
      <c r="C497" s="3" t="s">
        <v>976</v>
      </c>
      <c r="D497" s="4" t="s">
        <v>1013</v>
      </c>
      <c r="E497" s="4" t="s">
        <v>1013</v>
      </c>
      <c r="F497" s="4" t="s">
        <v>1014</v>
      </c>
      <c r="G497" s="4" t="s">
        <v>1015</v>
      </c>
      <c r="H497" s="4"/>
      <c r="I497" s="4" t="s">
        <v>10936</v>
      </c>
      <c r="J497" s="3"/>
      <c r="K497" s="3" t="s">
        <v>7521</v>
      </c>
      <c r="L497" s="5" t="s">
        <v>15</v>
      </c>
      <c r="M497" s="2" t="str">
        <f t="shared" si="49"/>
        <v>&gt;betaL-g0524_GES-13%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A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497" s="26">
        <f t="shared" si="47"/>
        <v>864</v>
      </c>
      <c r="P497" s="26"/>
      <c r="Q497" s="26">
        <f t="shared" si="52"/>
        <v>1</v>
      </c>
      <c r="R497" s="26">
        <f t="shared" si="48"/>
        <v>1</v>
      </c>
      <c r="S497" s="26">
        <f t="shared" si="51"/>
        <v>2</v>
      </c>
      <c r="T497" s="26"/>
    </row>
    <row r="498" spans="1:20" x14ac:dyDescent="0.25">
      <c r="A498">
        <v>420</v>
      </c>
      <c r="B498" s="2" t="s">
        <v>7522</v>
      </c>
      <c r="C498" s="3" t="s">
        <v>976</v>
      </c>
      <c r="D498" s="4" t="s">
        <v>1016</v>
      </c>
      <c r="E498" s="4" t="s">
        <v>1016</v>
      </c>
      <c r="F498" s="4" t="s">
        <v>1017</v>
      </c>
      <c r="G498" s="4" t="s">
        <v>1018</v>
      </c>
      <c r="H498" s="4"/>
      <c r="I498" s="4" t="s">
        <v>10936</v>
      </c>
      <c r="J498" s="3"/>
      <c r="K498" s="3" t="s">
        <v>7523</v>
      </c>
      <c r="L498" s="5" t="s">
        <v>15</v>
      </c>
      <c r="M498" s="2" t="str">
        <f t="shared" si="49"/>
        <v>&gt;betaL-g0525_GES-14%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v>
      </c>
      <c r="O498" s="26">
        <f t="shared" si="47"/>
        <v>864</v>
      </c>
      <c r="P498" s="26"/>
      <c r="Q498" s="26">
        <f t="shared" si="52"/>
        <v>1</v>
      </c>
      <c r="R498" s="26">
        <f t="shared" si="48"/>
        <v>1</v>
      </c>
      <c r="S498" s="26">
        <f t="shared" si="51"/>
        <v>2</v>
      </c>
      <c r="T498" s="26"/>
    </row>
    <row r="499" spans="1:20" x14ac:dyDescent="0.25">
      <c r="A499">
        <v>421</v>
      </c>
      <c r="B499" s="2" t="s">
        <v>7524</v>
      </c>
      <c r="C499" s="3" t="s">
        <v>976</v>
      </c>
      <c r="D499" s="4" t="s">
        <v>1019</v>
      </c>
      <c r="E499" s="4" t="s">
        <v>1019</v>
      </c>
      <c r="F499" s="4" t="s">
        <v>1020</v>
      </c>
      <c r="G499" s="4" t="s">
        <v>1021</v>
      </c>
      <c r="H499" s="4"/>
      <c r="I499" s="4" t="s">
        <v>10936</v>
      </c>
      <c r="J499" s="3"/>
      <c r="K499" s="3" t="s">
        <v>7525</v>
      </c>
      <c r="L499" s="5" t="s">
        <v>15</v>
      </c>
      <c r="M499" s="2" t="str">
        <f t="shared" si="49"/>
        <v>&gt;betaL-g0526_GES-15%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T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499" s="26">
        <f t="shared" si="47"/>
        <v>864</v>
      </c>
      <c r="P499" s="26"/>
      <c r="Q499" s="26">
        <f t="shared" si="52"/>
        <v>1</v>
      </c>
      <c r="R499" s="26">
        <f t="shared" si="48"/>
        <v>1</v>
      </c>
      <c r="S499" s="26">
        <f t="shared" si="51"/>
        <v>2</v>
      </c>
      <c r="T499" s="26"/>
    </row>
    <row r="500" spans="1:20" x14ac:dyDescent="0.25">
      <c r="A500">
        <v>422</v>
      </c>
      <c r="B500" s="2" t="s">
        <v>7526</v>
      </c>
      <c r="C500" s="3" t="s">
        <v>976</v>
      </c>
      <c r="D500" s="4" t="s">
        <v>1022</v>
      </c>
      <c r="E500" s="4" t="s">
        <v>1022</v>
      </c>
      <c r="F500" s="4" t="s">
        <v>1023</v>
      </c>
      <c r="G500" s="4" t="s">
        <v>1024</v>
      </c>
      <c r="H500" s="4"/>
      <c r="I500" s="4" t="s">
        <v>10936</v>
      </c>
      <c r="J500" s="3"/>
      <c r="K500" s="3" t="s">
        <v>7527</v>
      </c>
      <c r="L500" s="5" t="s">
        <v>15</v>
      </c>
      <c r="M500" s="2" t="str">
        <f t="shared" si="49"/>
        <v>&gt;betaL-g0527_GES-16%ATGCGCTTCATTCACGCACTATTACTGGCAGGGATCGCTCACTCTGCATATGCGTCGGAAAAATTAACCTTCAAGACCGATCTTGAGAAGCTAGAGCGCGAAAAAGCAGCTG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GCTACGAGCGGGTTTTCCTAAAGATTGGGTTGTTGGAGAGAAAACTGGTACCTGCGCCAACGGGGGCCGGAACGACATTGGTTTTTTTAAAGCCCAGGAGAGAGATTACGCTGTAGCGGTGTATACAACGGCCCCGAAACTATCGGCCGTAGAACGTGACGAATTAGTTGCCTCTGTCGGTCAAGTTATTACACAACTCATCCTGAGCACGGACAAATAG</v>
      </c>
      <c r="O500" s="26">
        <f t="shared" si="47"/>
        <v>864</v>
      </c>
      <c r="P500" s="26"/>
      <c r="Q500" s="26">
        <f t="shared" si="52"/>
        <v>1</v>
      </c>
      <c r="R500" s="26">
        <f t="shared" si="48"/>
        <v>1</v>
      </c>
      <c r="S500" s="26">
        <f t="shared" si="51"/>
        <v>2</v>
      </c>
      <c r="T500" s="26"/>
    </row>
    <row r="501" spans="1:20" x14ac:dyDescent="0.25">
      <c r="A501">
        <v>423</v>
      </c>
      <c r="B501" s="2" t="s">
        <v>7528</v>
      </c>
      <c r="C501" s="3" t="s">
        <v>976</v>
      </c>
      <c r="D501" s="4" t="s">
        <v>1025</v>
      </c>
      <c r="E501" s="4" t="s">
        <v>1025</v>
      </c>
      <c r="F501" s="4" t="s">
        <v>1026</v>
      </c>
      <c r="G501" s="4" t="s">
        <v>1027</v>
      </c>
      <c r="H501" s="4"/>
      <c r="I501" s="4" t="s">
        <v>10936</v>
      </c>
      <c r="J501" s="3"/>
      <c r="K501" s="3" t="s">
        <v>7529</v>
      </c>
      <c r="L501" s="5" t="s">
        <v>15</v>
      </c>
      <c r="M501" s="2" t="str">
        <f t="shared" si="49"/>
        <v>&gt;betaL-g0528_GES-17%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v>
      </c>
      <c r="O501" s="26">
        <f t="shared" si="47"/>
        <v>864</v>
      </c>
      <c r="P501" s="26"/>
      <c r="Q501" s="26">
        <f t="shared" si="52"/>
        <v>1</v>
      </c>
      <c r="R501" s="26">
        <f t="shared" si="48"/>
        <v>1</v>
      </c>
      <c r="S501" s="26">
        <f t="shared" si="51"/>
        <v>2</v>
      </c>
      <c r="T501" s="26"/>
    </row>
    <row r="502" spans="1:20" x14ac:dyDescent="0.25">
      <c r="A502">
        <v>424</v>
      </c>
      <c r="B502" s="2" t="s">
        <v>7530</v>
      </c>
      <c r="C502" s="3" t="s">
        <v>976</v>
      </c>
      <c r="D502" s="4" t="s">
        <v>1028</v>
      </c>
      <c r="E502" s="4" t="s">
        <v>1028</v>
      </c>
      <c r="F502" s="4" t="s">
        <v>1029</v>
      </c>
      <c r="G502" s="4" t="s">
        <v>1030</v>
      </c>
      <c r="H502" s="4"/>
      <c r="I502" s="4" t="s">
        <v>10936</v>
      </c>
      <c r="J502" s="3"/>
      <c r="K502" s="3" t="s">
        <v>7531</v>
      </c>
      <c r="L502" s="5" t="s">
        <v>15</v>
      </c>
      <c r="M502" s="2" t="str">
        <f t="shared" si="49"/>
        <v>&gt;betaL-g0529_GES-18%ATGCGCTTCATTCACGCACTATTACTGGCAGGGATCGCTCACTCTGCATATGCGTCGGAAAAATTAACCTTCAAGACCGATCTTGAGAAGCTAGAGCGCGAAAAAGCAGCTCAGATCGGTGTTGCGATCGTCGATCCCCAAGGAGAGATCGTCGCGGGCCACCGAATGGCGCAGCGTTTTGCAATGTGCTCAACGTTCAAGTTTCCGCTAGCCGCGCTGATCTTTGAAAGAATTGACTCAGGCACCGAGCGGGGGGATCGAAAACTTTCATATGGGCCGGACATGATCGTCGAATGGTCTCCTGCCACGGAGCGGTTTCTAGCATCGGGACACATGACGGTTCTCGAGGCAGCGCAAGCTGCGGTGCAGCTTAGCGACAATGGGGCTACTAACCTCTTACTGAGAGAAATTGGCGGACCTGCTGCAATGACGCAGTATTTTCGTAAAATTGGG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02" s="26">
        <f t="shared" si="47"/>
        <v>864</v>
      </c>
      <c r="P502" s="26"/>
      <c r="Q502" s="26">
        <f t="shared" si="52"/>
        <v>1</v>
      </c>
      <c r="R502" s="26">
        <f t="shared" si="48"/>
        <v>1</v>
      </c>
      <c r="S502" s="26">
        <f t="shared" si="51"/>
        <v>2</v>
      </c>
      <c r="T502" s="26"/>
    </row>
    <row r="503" spans="1:20" x14ac:dyDescent="0.25">
      <c r="A503">
        <v>425</v>
      </c>
      <c r="B503" s="2" t="s">
        <v>7532</v>
      </c>
      <c r="C503" s="3" t="s">
        <v>976</v>
      </c>
      <c r="D503" s="4" t="s">
        <v>1031</v>
      </c>
      <c r="E503" s="4" t="s">
        <v>1031</v>
      </c>
      <c r="F503" s="4" t="s">
        <v>1032</v>
      </c>
      <c r="G503" s="4" t="s">
        <v>1033</v>
      </c>
      <c r="H503" s="4"/>
      <c r="I503" s="4" t="s">
        <v>10936</v>
      </c>
      <c r="J503" s="3"/>
      <c r="K503" s="3" t="s">
        <v>7533</v>
      </c>
      <c r="L503" s="5" t="s">
        <v>15</v>
      </c>
      <c r="M503" s="2" t="str">
        <f t="shared" si="49"/>
        <v>&gt;betaL-g0530_GES-19%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v>
      </c>
      <c r="O503" s="26">
        <f t="shared" si="47"/>
        <v>864</v>
      </c>
      <c r="P503" s="26"/>
      <c r="Q503" s="26">
        <f t="shared" si="52"/>
        <v>1</v>
      </c>
      <c r="R503" s="26">
        <f t="shared" si="48"/>
        <v>1</v>
      </c>
      <c r="S503" s="26">
        <f t="shared" si="51"/>
        <v>2</v>
      </c>
      <c r="T503" s="26"/>
    </row>
    <row r="504" spans="1:20" x14ac:dyDescent="0.25">
      <c r="A504">
        <v>408</v>
      </c>
      <c r="B504" s="2" t="s">
        <v>7498</v>
      </c>
      <c r="C504" s="3" t="s">
        <v>976</v>
      </c>
      <c r="D504" s="4" t="s">
        <v>980</v>
      </c>
      <c r="E504" s="4" t="s">
        <v>980</v>
      </c>
      <c r="F504" s="4" t="s">
        <v>981</v>
      </c>
      <c r="G504" s="4" t="s">
        <v>982</v>
      </c>
      <c r="H504" s="4"/>
      <c r="I504" s="4" t="s">
        <v>10936</v>
      </c>
      <c r="J504" s="3"/>
      <c r="K504" s="3" t="s">
        <v>7499</v>
      </c>
      <c r="L504" s="5" t="s">
        <v>15</v>
      </c>
      <c r="M504" s="2" t="str">
        <f t="shared" si="49"/>
        <v>&gt;betaL-g0531_GES-2%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A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04" s="26">
        <f t="shared" si="47"/>
        <v>864</v>
      </c>
      <c r="P504" s="26"/>
      <c r="Q504" s="26">
        <f t="shared" si="52"/>
        <v>1</v>
      </c>
      <c r="R504" s="26">
        <f t="shared" si="48"/>
        <v>1</v>
      </c>
      <c r="S504" s="26">
        <f t="shared" si="51"/>
        <v>2</v>
      </c>
      <c r="T504" s="26"/>
    </row>
    <row r="505" spans="1:20" x14ac:dyDescent="0.25">
      <c r="A505">
        <v>426</v>
      </c>
      <c r="B505" s="2" t="s">
        <v>7534</v>
      </c>
      <c r="C505" s="3" t="s">
        <v>976</v>
      </c>
      <c r="D505" s="4" t="s">
        <v>1034</v>
      </c>
      <c r="E505" s="4" t="s">
        <v>1034</v>
      </c>
      <c r="F505" s="4" t="s">
        <v>1032</v>
      </c>
      <c r="G505" s="4" t="s">
        <v>1035</v>
      </c>
      <c r="H505" s="4"/>
      <c r="I505" s="4" t="s">
        <v>10936</v>
      </c>
      <c r="J505" s="3"/>
      <c r="K505" s="3" t="s">
        <v>7535</v>
      </c>
      <c r="L505" s="5" t="s">
        <v>15</v>
      </c>
      <c r="M505" s="2" t="str">
        <f t="shared" si="49"/>
        <v>&gt;betaL-g0532_GES-20%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05" s="26">
        <f t="shared" si="47"/>
        <v>864</v>
      </c>
      <c r="P505" s="26"/>
      <c r="Q505" s="26">
        <f t="shared" si="52"/>
        <v>1</v>
      </c>
      <c r="R505" s="26">
        <f t="shared" si="48"/>
        <v>1</v>
      </c>
      <c r="S505" s="26">
        <f t="shared" si="51"/>
        <v>2</v>
      </c>
      <c r="T505" s="26"/>
    </row>
    <row r="506" spans="1:20" x14ac:dyDescent="0.25">
      <c r="A506">
        <v>427</v>
      </c>
      <c r="B506" s="2" t="s">
        <v>7536</v>
      </c>
      <c r="C506" s="3" t="s">
        <v>976</v>
      </c>
      <c r="D506" s="4" t="s">
        <v>1036</v>
      </c>
      <c r="E506" s="4" t="s">
        <v>1036</v>
      </c>
      <c r="F506" s="4" t="s">
        <v>1037</v>
      </c>
      <c r="G506" s="4" t="s">
        <v>1038</v>
      </c>
      <c r="H506" s="4"/>
      <c r="I506" s="4" t="s">
        <v>10936</v>
      </c>
      <c r="J506" s="3"/>
      <c r="K506" s="3" t="s">
        <v>7537</v>
      </c>
      <c r="L506" s="5" t="s">
        <v>15</v>
      </c>
      <c r="M506" s="2" t="str">
        <f t="shared" si="49"/>
        <v>&gt;betaL-g0533_GES-21%ATGCGCTTCATTCACGCTCTATTACTGGCAGGGATCGCTCACTCTGCATATGCGTCGGAAAAATTAACCTTCAAGACCGATCTTGAGAAGCTAGAGCGCGAAAAAGCAGCTCAGATCGGTGTTGCGATCGTCGATCCCCAAGGAGAGATCGTCGCGGGCCACCGAATGGCGCAGCGTTTTGCAATGTGCTCAACGTTCAAGTTTCCGCTAGCCGCGCTGGTCC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A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06" s="26">
        <f t="shared" si="47"/>
        <v>864</v>
      </c>
      <c r="P506" s="26"/>
      <c r="Q506" s="26">
        <f t="shared" si="52"/>
        <v>1</v>
      </c>
      <c r="R506" s="26">
        <f t="shared" si="48"/>
        <v>1</v>
      </c>
      <c r="S506" s="26">
        <f t="shared" si="51"/>
        <v>2</v>
      </c>
      <c r="T506" s="26"/>
    </row>
    <row r="507" spans="1:20" x14ac:dyDescent="0.25">
      <c r="A507">
        <v>428</v>
      </c>
      <c r="B507" s="2" t="s">
        <v>7538</v>
      </c>
      <c r="C507" s="3" t="s">
        <v>976</v>
      </c>
      <c r="D507" s="4" t="s">
        <v>1039</v>
      </c>
      <c r="E507" s="4" t="s">
        <v>1039</v>
      </c>
      <c r="F507" s="4" t="s">
        <v>1040</v>
      </c>
      <c r="G507" s="4" t="s">
        <v>1041</v>
      </c>
      <c r="H507" s="4"/>
      <c r="I507" s="4" t="s">
        <v>10936</v>
      </c>
      <c r="J507" s="3"/>
      <c r="K507" s="3" t="s">
        <v>7539</v>
      </c>
      <c r="L507" s="5" t="s">
        <v>15</v>
      </c>
      <c r="M507" s="2" t="str">
        <f t="shared" si="49"/>
        <v>&gt;betaL-g0534_GES-22%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CTGGGCGACAACACACCTGGCGACCTCAGAGATACAACTACGCCTATTGCTATGGCACGTACTGTGGCTAAAGTCCTCTATGGCGGCGCACTGACGTCCACCTCGACCCACACCATTGAGAGGTGGCTGATCGGAAACCAAACGGGAGACGCGACACTACGAGCGGGTTTTCCTAAAGATTGGGTTGTTGGAGAGAAAACTGGTACCTGCGCCAACGGGGCCCGGAACGACATTGGTTTTTTTAAAGCCCAGGAGAGAGATTACGCTGTAGCGGTGTATACAACGGCCCCGAAACTATCGGCCGTAGAACGTGACGAATTAGTTGCCTCTGTCGGTCAAGTTATTACACAACTCATCCTGAGCACGGACAAATAG</v>
      </c>
      <c r="O507" s="26">
        <f t="shared" si="47"/>
        <v>864</v>
      </c>
      <c r="P507" s="26"/>
      <c r="Q507" s="26">
        <f t="shared" si="52"/>
        <v>1</v>
      </c>
      <c r="R507" s="26">
        <f t="shared" si="48"/>
        <v>1</v>
      </c>
      <c r="S507" s="26">
        <f t="shared" si="51"/>
        <v>2</v>
      </c>
      <c r="T507" s="26"/>
    </row>
    <row r="508" spans="1:20" x14ac:dyDescent="0.25">
      <c r="A508">
        <v>429</v>
      </c>
      <c r="B508" s="2" t="s">
        <v>7540</v>
      </c>
      <c r="C508" s="3" t="s">
        <v>976</v>
      </c>
      <c r="D508" s="4" t="s">
        <v>1042</v>
      </c>
      <c r="E508" s="4" t="s">
        <v>1042</v>
      </c>
      <c r="F508" s="4" t="s">
        <v>1043</v>
      </c>
      <c r="G508" s="4" t="s">
        <v>1044</v>
      </c>
      <c r="H508" s="4"/>
      <c r="I508" s="4" t="s">
        <v>10936</v>
      </c>
      <c r="J508" s="3"/>
      <c r="K508" s="3" t="s">
        <v>7541</v>
      </c>
      <c r="L508" s="5" t="s">
        <v>15</v>
      </c>
      <c r="M508" s="2" t="str">
        <f t="shared" si="49"/>
        <v>&gt;betaL-g0535_GES-23%ATGCGCTTCATCCACGCCCTGCTGCTGGCCGGCATCGCCCACAGCGCCTACGCCAGCGAGAAGCTGACCTTCAAGACCGACCTGGAGAAGCTGGAGCGCGAGAAGGCCGCCCAGATCGGCGTGGCCATCGTGGACCCGCAGGGCGAGCTGGTGGCCGGCCACCGCATGGCCCAGCGCTTCGCCATGTGCAGCACCTTCAAGTTCCCGCTGGCCGCCCTGGTGTTCGAGCGCATCGACAGCGGCACCGAGCGCGGCGACCGCAAGCTGAGCTACGGCCCGGACATGATCGTGGAGTGGAGCCCGGCCACCGAGCGCTTCCTGGCCAGCGGCCACATGACCGTGCTGGAGGCCGCCCAGGCCGCCGTGCAGCTGAGCGACAACGGCGCCACCAACCTGCTGCTGCGCGAGATCGGCGGCCCGGCCGCCATGACCCAGTACTTCCGCAAGATCGGCGACAGCGTGAGCCGCCTGGACCGCAAGGAGCCGGAGATGGGCGACAACACCCCGGGCGACCTGCGCGACACCACCACCCCGATCGCCATGGCCCGCACCGTGGCCAAGGTGCTGTACGGCGGCGCCCTGACCAGCACCAGCACCCACACCATCGAGCGCTGGCTGATCGGCAACCAGACCGGCGACGCCACCCTGCGCGCCGGCTTCCCGAAGGACTGGGTGGTGGGCGAGAAGACCGGCACCTGCGCCAACGGCGGCCGCAACGACATCGGCTTCTTCAAGGCCCAGGAGCGCGACTACGCCGTGGCCGTGTACACCACCGCCCCGAAGCTGAGCGCCGTGGAGCGCGACGAGCTGGTGGCCAGCGTGGGCCAGGTGATCACCCAGCTGATCCTGAGCACCGACAAG</v>
      </c>
      <c r="O508" s="26">
        <f t="shared" si="47"/>
        <v>861</v>
      </c>
      <c r="P508" s="26" t="s">
        <v>10986</v>
      </c>
      <c r="Q508" s="26">
        <f t="shared" si="50"/>
        <v>1</v>
      </c>
      <c r="R508" s="26" t="str">
        <f t="shared" si="48"/>
        <v>bad</v>
      </c>
      <c r="S508" s="26">
        <f t="shared" si="51"/>
        <v>2</v>
      </c>
      <c r="T508" s="26"/>
    </row>
    <row r="509" spans="1:20" x14ac:dyDescent="0.25">
      <c r="A509">
        <v>409</v>
      </c>
      <c r="B509" s="2" t="s">
        <v>7500</v>
      </c>
      <c r="C509" s="3" t="s">
        <v>976</v>
      </c>
      <c r="D509" s="4" t="s">
        <v>983</v>
      </c>
      <c r="E509" s="4" t="s">
        <v>983</v>
      </c>
      <c r="F509" s="4" t="s">
        <v>984</v>
      </c>
      <c r="G509" s="4" t="s">
        <v>985</v>
      </c>
      <c r="H509" s="4"/>
      <c r="I509" s="4" t="s">
        <v>10936</v>
      </c>
      <c r="J509" s="3"/>
      <c r="K509" s="3" t="s">
        <v>7501</v>
      </c>
      <c r="L509" s="5" t="s">
        <v>15</v>
      </c>
      <c r="M509" s="2" t="str">
        <f t="shared" si="49"/>
        <v>&gt;betaL-g0536_GES-3%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09" s="26">
        <f t="shared" si="47"/>
        <v>864</v>
      </c>
      <c r="P509" s="26"/>
      <c r="Q509" s="26">
        <f t="shared" ref="Q509:Q528" si="53">IF(OR(LEFT(G509,3)="ATG",LEFT(G509,3)="GTG",LEFT(G509,3)="TTG"),1,"bad")</f>
        <v>1</v>
      </c>
      <c r="R509" s="26">
        <f t="shared" si="48"/>
        <v>1</v>
      </c>
      <c r="S509" s="26">
        <f t="shared" si="51"/>
        <v>2</v>
      </c>
      <c r="T509" s="26"/>
    </row>
    <row r="510" spans="1:20" x14ac:dyDescent="0.25">
      <c r="A510">
        <v>410</v>
      </c>
      <c r="B510" s="2" t="s">
        <v>7502</v>
      </c>
      <c r="C510" s="3" t="s">
        <v>976</v>
      </c>
      <c r="D510" s="4" t="s">
        <v>986</v>
      </c>
      <c r="E510" s="4" t="s">
        <v>986</v>
      </c>
      <c r="F510" s="4" t="s">
        <v>987</v>
      </c>
      <c r="G510" s="4" t="s">
        <v>988</v>
      </c>
      <c r="H510" s="4"/>
      <c r="I510" s="4" t="s">
        <v>10936</v>
      </c>
      <c r="J510" s="3"/>
      <c r="K510" s="3" t="s">
        <v>7503</v>
      </c>
      <c r="L510" s="5" t="s">
        <v>15</v>
      </c>
      <c r="M510" s="2" t="str">
        <f t="shared" si="49"/>
        <v>&gt;betaL-g0537_GES-4%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10" s="26">
        <f t="shared" si="47"/>
        <v>864</v>
      </c>
      <c r="P510" s="26"/>
      <c r="Q510" s="26">
        <f t="shared" si="53"/>
        <v>1</v>
      </c>
      <c r="R510" s="26">
        <f t="shared" si="48"/>
        <v>1</v>
      </c>
      <c r="S510" s="26">
        <f t="shared" si="51"/>
        <v>2</v>
      </c>
      <c r="T510" s="26"/>
    </row>
    <row r="511" spans="1:20" x14ac:dyDescent="0.25">
      <c r="A511">
        <v>411</v>
      </c>
      <c r="B511" s="2" t="s">
        <v>7504</v>
      </c>
      <c r="C511" s="3" t="s">
        <v>976</v>
      </c>
      <c r="D511" s="4" t="s">
        <v>989</v>
      </c>
      <c r="E511" s="4" t="s">
        <v>989</v>
      </c>
      <c r="F511" s="4" t="s">
        <v>990</v>
      </c>
      <c r="G511" s="4" t="s">
        <v>991</v>
      </c>
      <c r="H511" s="4"/>
      <c r="I511" s="4" t="s">
        <v>10936</v>
      </c>
      <c r="J511" s="3"/>
      <c r="K511" s="3" t="s">
        <v>7505</v>
      </c>
      <c r="L511" s="5" t="s">
        <v>15</v>
      </c>
      <c r="M511" s="2" t="str">
        <f t="shared" si="49"/>
        <v>&gt;betaL-g0538_GES-5%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11" s="26">
        <f t="shared" si="47"/>
        <v>864</v>
      </c>
      <c r="P511" s="26"/>
      <c r="Q511" s="26">
        <f t="shared" si="53"/>
        <v>1</v>
      </c>
      <c r="R511" s="26">
        <f t="shared" si="48"/>
        <v>1</v>
      </c>
      <c r="S511" s="26">
        <f t="shared" si="51"/>
        <v>2</v>
      </c>
      <c r="T511" s="26"/>
    </row>
    <row r="512" spans="1:20" x14ac:dyDescent="0.25">
      <c r="A512">
        <v>412</v>
      </c>
      <c r="B512" s="2" t="s">
        <v>7506</v>
      </c>
      <c r="C512" s="3" t="s">
        <v>976</v>
      </c>
      <c r="D512" s="4" t="s">
        <v>992</v>
      </c>
      <c r="E512" s="4" t="s">
        <v>992</v>
      </c>
      <c r="F512" s="4" t="s">
        <v>993</v>
      </c>
      <c r="G512" s="4" t="s">
        <v>994</v>
      </c>
      <c r="H512" s="4"/>
      <c r="I512" s="4" t="s">
        <v>10936</v>
      </c>
      <c r="J512" s="3"/>
      <c r="K512" s="3" t="s">
        <v>7507</v>
      </c>
      <c r="L512" s="5" t="s">
        <v>15</v>
      </c>
      <c r="M512" s="2" t="str">
        <f t="shared" si="49"/>
        <v>&gt;betaL-g0539_GES-6%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12" s="26">
        <f t="shared" si="47"/>
        <v>864</v>
      </c>
      <c r="P512" s="26"/>
      <c r="Q512" s="26">
        <f t="shared" si="53"/>
        <v>1</v>
      </c>
      <c r="R512" s="26">
        <f t="shared" si="48"/>
        <v>1</v>
      </c>
      <c r="S512" s="26">
        <f t="shared" si="51"/>
        <v>2</v>
      </c>
      <c r="T512" s="26"/>
    </row>
    <row r="513" spans="1:20" x14ac:dyDescent="0.25">
      <c r="A513">
        <v>413</v>
      </c>
      <c r="B513" s="2" t="s">
        <v>7508</v>
      </c>
      <c r="C513" s="3" t="s">
        <v>976</v>
      </c>
      <c r="D513" s="4" t="s">
        <v>995</v>
      </c>
      <c r="E513" s="4" t="s">
        <v>995</v>
      </c>
      <c r="F513" s="4" t="s">
        <v>996</v>
      </c>
      <c r="G513" s="4" t="s">
        <v>997</v>
      </c>
      <c r="H513" s="4"/>
      <c r="I513" s="4" t="s">
        <v>10936</v>
      </c>
      <c r="J513" s="3"/>
      <c r="K513" s="3" t="s">
        <v>7509</v>
      </c>
      <c r="L513" s="5" t="s">
        <v>15</v>
      </c>
      <c r="M513" s="2" t="str">
        <f t="shared" si="49"/>
        <v>&gt;betaL-g0540_GES-7%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13" s="26">
        <f t="shared" ref="O513:O576" si="54">LEN(G513)</f>
        <v>864</v>
      </c>
      <c r="P513" s="26"/>
      <c r="Q513" s="26">
        <f t="shared" si="53"/>
        <v>1</v>
      </c>
      <c r="R513" s="26">
        <f t="shared" ref="R513:R576" si="55">IF(OR(RIGHT(G513,3)="TAG",RIGHT(G513,3)="TAA",RIGHT(G513,3)="TGA"),1,"bad")</f>
        <v>1</v>
      </c>
      <c r="S513" s="26">
        <f t="shared" si="51"/>
        <v>2</v>
      </c>
      <c r="T513" s="26"/>
    </row>
    <row r="514" spans="1:20" x14ac:dyDescent="0.25">
      <c r="A514">
        <v>455</v>
      </c>
      <c r="B514" s="2" t="s">
        <v>10470</v>
      </c>
      <c r="C514" s="3" t="s">
        <v>1113</v>
      </c>
      <c r="D514" s="4" t="s">
        <v>1114</v>
      </c>
      <c r="E514" s="4" t="s">
        <v>1114</v>
      </c>
      <c r="F514" s="4" t="s">
        <v>996</v>
      </c>
      <c r="G514" s="4" t="s">
        <v>997</v>
      </c>
      <c r="H514" s="4"/>
      <c r="I514" s="4" t="s">
        <v>10936</v>
      </c>
      <c r="J514" s="3"/>
      <c r="K514" s="28" t="s">
        <v>10468</v>
      </c>
      <c r="L514" s="5" t="s">
        <v>15</v>
      </c>
      <c r="M514" s="2" t="str">
        <f t="shared" ref="M514:M577" si="56">"&gt;"&amp;K514&amp;IF(J514="yes","_Chr","")&amp;"%"&amp;G514</f>
        <v>&gt;betaL-g0570_IBC-1%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A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N514" s="2" t="s">
        <v>10472</v>
      </c>
      <c r="O514" s="26">
        <f t="shared" si="54"/>
        <v>864</v>
      </c>
      <c r="P514" s="26"/>
      <c r="Q514" s="26">
        <f t="shared" si="53"/>
        <v>1</v>
      </c>
      <c r="R514" s="26">
        <f t="shared" si="55"/>
        <v>1</v>
      </c>
      <c r="S514" s="26">
        <f t="shared" ref="S514:S577" si="57">IF(MID(G514,10,3)="ATG",1,2)</f>
        <v>2</v>
      </c>
      <c r="T514" s="26"/>
    </row>
    <row r="515" spans="1:20" x14ac:dyDescent="0.25">
      <c r="A515">
        <v>414</v>
      </c>
      <c r="B515" s="2" t="s">
        <v>7510</v>
      </c>
      <c r="C515" s="3" t="s">
        <v>976</v>
      </c>
      <c r="D515" s="4" t="s">
        <v>998</v>
      </c>
      <c r="E515" s="4" t="s">
        <v>998</v>
      </c>
      <c r="F515" s="4" t="s">
        <v>999</v>
      </c>
      <c r="G515" s="4" t="s">
        <v>1000</v>
      </c>
      <c r="H515" s="4"/>
      <c r="I515" s="4" t="s">
        <v>10936</v>
      </c>
      <c r="J515" s="3"/>
      <c r="K515" s="3" t="s">
        <v>7511</v>
      </c>
      <c r="L515" s="5" t="s">
        <v>15</v>
      </c>
      <c r="M515" s="2" t="str">
        <f t="shared" si="56"/>
        <v>&gt;betaL-g0541_GES-8%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CTG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515" s="26">
        <f t="shared" si="54"/>
        <v>864</v>
      </c>
      <c r="P515" s="26"/>
      <c r="Q515" s="26">
        <f t="shared" si="53"/>
        <v>1</v>
      </c>
      <c r="R515" s="26">
        <f t="shared" si="55"/>
        <v>1</v>
      </c>
      <c r="S515" s="26">
        <f t="shared" si="57"/>
        <v>2</v>
      </c>
      <c r="T515" s="26"/>
    </row>
    <row r="516" spans="1:20" x14ac:dyDescent="0.25">
      <c r="A516">
        <v>456</v>
      </c>
      <c r="B516" s="2" t="s">
        <v>10471</v>
      </c>
      <c r="C516" s="3" t="s">
        <v>1113</v>
      </c>
      <c r="D516" s="4" t="s">
        <v>1115</v>
      </c>
      <c r="E516" s="4" t="s">
        <v>1115</v>
      </c>
      <c r="F516" s="4" t="s">
        <v>999</v>
      </c>
      <c r="G516" s="4" t="s">
        <v>1000</v>
      </c>
      <c r="H516" s="4"/>
      <c r="I516" s="4" t="s">
        <v>10936</v>
      </c>
      <c r="J516" s="3"/>
      <c r="K516" s="28" t="s">
        <v>10469</v>
      </c>
      <c r="L516" s="5" t="s">
        <v>15</v>
      </c>
      <c r="M516" s="2" t="str">
        <f t="shared" si="56"/>
        <v>&gt;betaL-g0571_IBC-2%ATGCGCTTCATTCACGCACTATTACTGGCAGGGATCGCTCACTCTGCATATGCA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CTG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N516" s="2" t="s">
        <v>10472</v>
      </c>
      <c r="O516" s="26">
        <f t="shared" si="54"/>
        <v>864</v>
      </c>
      <c r="P516" s="26"/>
      <c r="Q516" s="26">
        <f t="shared" si="53"/>
        <v>1</v>
      </c>
      <c r="R516" s="26">
        <f t="shared" si="55"/>
        <v>1</v>
      </c>
      <c r="S516" s="26">
        <f t="shared" si="57"/>
        <v>2</v>
      </c>
      <c r="T516" s="26"/>
    </row>
    <row r="517" spans="1:20" x14ac:dyDescent="0.25">
      <c r="A517">
        <v>415</v>
      </c>
      <c r="B517" s="2" t="s">
        <v>7512</v>
      </c>
      <c r="C517" s="3" t="s">
        <v>976</v>
      </c>
      <c r="D517" s="4" t="s">
        <v>1001</v>
      </c>
      <c r="E517" s="4" t="s">
        <v>1001</v>
      </c>
      <c r="F517" s="4" t="s">
        <v>1002</v>
      </c>
      <c r="G517" s="4" t="s">
        <v>1003</v>
      </c>
      <c r="H517" s="4"/>
      <c r="I517" s="4" t="s">
        <v>10936</v>
      </c>
      <c r="J517" s="3"/>
      <c r="K517" s="3" t="s">
        <v>7513</v>
      </c>
      <c r="L517" s="5" t="s">
        <v>15</v>
      </c>
      <c r="M517" s="2" t="str">
        <f t="shared" si="56"/>
        <v>&gt;betaL-g0542_GES-9%ATGCGCTTCATTCACGCACTATTACTGGCAGG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CAAAGTCCTCTATGGCGGCGCACTGACGTCCACCTCGACCCACACCATTGAGAGGTGGCTGATCGGAAACCAAACGGGAGACGCGACACTACGAGCGGGTTTTCCTAAAGATTGGGTTGTTGGAGAGAAAACTGGTACCTGCGCCAACGGGAGCCGGAACGACATTGGTTTTTTTAAAGCCCAGGAGAGAGATTACGCTGTAGCGGTGTATACAACGGCCCCGAAACTATCGGCCGTAGAACGTGACGAATTAGTTGCCTCTGTCGGTCAAGTTATTACACAACTCATCCTGAGCACGGACAAATAG</v>
      </c>
      <c r="O517" s="26">
        <f t="shared" si="54"/>
        <v>864</v>
      </c>
      <c r="P517" s="26"/>
      <c r="Q517" s="26">
        <f t="shared" si="53"/>
        <v>1</v>
      </c>
      <c r="R517" s="26">
        <f t="shared" si="55"/>
        <v>1</v>
      </c>
      <c r="S517" s="26">
        <f t="shared" si="57"/>
        <v>2</v>
      </c>
      <c r="T517" s="26"/>
    </row>
    <row r="518" spans="1:20" x14ac:dyDescent="0.25">
      <c r="A518">
        <v>38</v>
      </c>
      <c r="B518" s="2" t="s">
        <v>6911</v>
      </c>
      <c r="C518" s="3" t="s">
        <v>66</v>
      </c>
      <c r="D518" s="4" t="s">
        <v>67</v>
      </c>
      <c r="E518" s="4" t="s">
        <v>67</v>
      </c>
      <c r="F518" s="4" t="s">
        <v>68</v>
      </c>
      <c r="G518" s="4" t="s">
        <v>69</v>
      </c>
      <c r="H518" s="4"/>
      <c r="I518" s="4" t="s">
        <v>10936</v>
      </c>
      <c r="J518" s="3"/>
      <c r="K518" s="3" t="s">
        <v>6912</v>
      </c>
      <c r="L518" s="5" t="s">
        <v>15</v>
      </c>
      <c r="M518" s="2" t="str">
        <f t="shared" si="56"/>
        <v>&gt;betaL-g0543_GIM-1%ATGAAAAATGTATTAGTGTTTTTAATATTACTTGTAGCGTTGCCAGCTTTAGCTCAGGGTCATAAACCGCTAGAAGTTATAAAAATTGAAGATGGAGTATATCTTCATACCTCCTTTAAGAATATTGAAGGCTATGGGTTAGTTGATTCGAATGGGTTGGTAGTTCTGGATAATAATCAAGCCTATATTATCGACACACCTTGGTCTGAAGAAGACACGAAGTTGTTATTATCCTGGGCGACTGACAGGGGATACCAGGTTATGGCTAGCATCTCAACTCATTCTCATGAAGATCGCACTGCTGGTATCAAGTTGCTAAATTCAAAGTCAATTCCTACATACACATCAGAGTTAACTAAAAAGCTTCTTGCCCGTGAAGGAAAGCCGGTTCCTACCCACTACTTTAAAGACGACGAATTCACACTGGGAAATGGGCTTATAGAGCTCTACTATCCAGGTGCTGGGCATACAGAGGATAATATTGTTGCTTGGTTACCCAAAAGCAAAATACTATTTGGTGGCTGCCTCGTGAGGAGTCATGAGTGGGAAGGCTTAGGTTACGTAGGCGACGCCTCAATTAGCTCTTGGGCTGACTCAATTAAAAATATTGTATCGAAAAAATATCCCATTCAAATGGTCGTTCCGGGGCATGGCAAAGTTGGAAGTTCAGATATATTAGATCACACCATTGATCTTGCTGAATCAGCTTCTAACAAATTAATGCAACCGACCGCTGAAGCGTCGGCTGATTAA</v>
      </c>
      <c r="O518" s="26">
        <f t="shared" si="54"/>
        <v>753</v>
      </c>
      <c r="P518" s="26"/>
      <c r="Q518" s="26">
        <f t="shared" si="53"/>
        <v>1</v>
      </c>
      <c r="R518" s="26">
        <f t="shared" si="55"/>
        <v>1</v>
      </c>
      <c r="S518" s="26">
        <f t="shared" si="57"/>
        <v>2</v>
      </c>
      <c r="T518" s="26"/>
    </row>
    <row r="519" spans="1:20" x14ac:dyDescent="0.25">
      <c r="A519">
        <v>432</v>
      </c>
      <c r="B519" s="2" t="s">
        <v>7542</v>
      </c>
      <c r="C519" s="3" t="s">
        <v>1045</v>
      </c>
      <c r="D519" s="4" t="s">
        <v>1046</v>
      </c>
      <c r="E519" s="4" t="s">
        <v>1046</v>
      </c>
      <c r="F519" s="4" t="s">
        <v>1047</v>
      </c>
      <c r="G519" s="4" t="s">
        <v>1048</v>
      </c>
      <c r="H519" s="4"/>
      <c r="I519" s="4" t="s">
        <v>10936</v>
      </c>
      <c r="J519" s="3"/>
      <c r="K519" s="3" t="s">
        <v>7543</v>
      </c>
      <c r="L519" s="5" t="s">
        <v>15</v>
      </c>
      <c r="M519" s="2" t="str">
        <f t="shared" si="56"/>
        <v>&gt;betaL-g0545_GOB-1%ATGAGAAATTTTGCTACACTGTTTTTCATGTTCATTTGCTTGGGCTTGAATGCTCAGGTAGTAAAAGAACCTGAAAATATGCCCAAAGAATGGAACCAGGCTTATGAACCATTCAGAATTGCAGGTAATTTATATTACGTAGGAACCTATGATTTGGCTTCTTACCTTATTGTGACAGACAAAGGCAATATTCTCATTAATACAGGAACGGCAGAATCGCTTCCAATAATAAAAGCAAATATCCAAAAGCTCGGGTTTAATTATAAAGACATTAAGATCTTGCTGCTTACTCAGGCTCACTACGACCATACAGGTGCATTACAGGATTTTAAAACAGAAACCGCTGCAAAATTCTATGC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GATTTGGAAAAAAGCTATCTCGACAAAATAAAAAAAGATTCCCAAGATAAATAA</v>
      </c>
      <c r="O519" s="26">
        <f t="shared" si="54"/>
        <v>873</v>
      </c>
      <c r="P519" s="26"/>
      <c r="Q519" s="26">
        <f t="shared" si="53"/>
        <v>1</v>
      </c>
      <c r="R519" s="26">
        <f t="shared" si="55"/>
        <v>1</v>
      </c>
      <c r="S519" s="26">
        <f t="shared" si="57"/>
        <v>2</v>
      </c>
      <c r="T519" s="26"/>
    </row>
    <row r="520" spans="1:20" x14ac:dyDescent="0.25">
      <c r="A520">
        <v>439</v>
      </c>
      <c r="B520" s="2" t="s">
        <v>7553</v>
      </c>
      <c r="C520" s="3" t="s">
        <v>1045</v>
      </c>
      <c r="D520" s="4" t="s">
        <v>1064</v>
      </c>
      <c r="E520" s="4" t="s">
        <v>1064</v>
      </c>
      <c r="F520" s="4" t="s">
        <v>1065</v>
      </c>
      <c r="G520" s="4" t="s">
        <v>1066</v>
      </c>
      <c r="H520" s="4"/>
      <c r="I520" s="4" t="s">
        <v>10936</v>
      </c>
      <c r="J520" s="3"/>
      <c r="K520" s="3" t="s">
        <v>7554</v>
      </c>
      <c r="L520" s="5" t="s">
        <v>15</v>
      </c>
      <c r="M520" s="2" t="str">
        <f t="shared" si="56"/>
        <v>&gt;betaL-g0546_GOB-10%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C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GACAAAATAAAAAAAGATTCCCAAGATAAATAA</v>
      </c>
      <c r="O520" s="26">
        <f t="shared" si="54"/>
        <v>873</v>
      </c>
      <c r="P520" s="26"/>
      <c r="Q520" s="26">
        <f t="shared" si="53"/>
        <v>1</v>
      </c>
      <c r="R520" s="26">
        <f t="shared" si="55"/>
        <v>1</v>
      </c>
      <c r="S520" s="26">
        <f t="shared" si="57"/>
        <v>2</v>
      </c>
      <c r="T520" s="26"/>
    </row>
    <row r="521" spans="1:20" x14ac:dyDescent="0.25">
      <c r="A521">
        <v>440</v>
      </c>
      <c r="B521" s="2" t="s">
        <v>7555</v>
      </c>
      <c r="C521" s="3" t="s">
        <v>1045</v>
      </c>
      <c r="D521" s="4" t="s">
        <v>1067</v>
      </c>
      <c r="E521" s="4" t="s">
        <v>1067</v>
      </c>
      <c r="F521" s="4" t="s">
        <v>1068</v>
      </c>
      <c r="G521" s="4" t="s">
        <v>1069</v>
      </c>
      <c r="H521" s="4"/>
      <c r="I521" s="4" t="s">
        <v>10936</v>
      </c>
      <c r="J521" s="3"/>
      <c r="K521" s="3" t="s">
        <v>7556</v>
      </c>
      <c r="L521" s="5" t="s">
        <v>15</v>
      </c>
      <c r="M521" s="2" t="str">
        <f t="shared" si="56"/>
        <v>&gt;betaL-g0547_GOB-11%ATGAGAAATTTTGCTACACTGTTTTTTTTATCAGCTTGTTTGAGTTTAAGTTTGAATGCTCAGGTAGTAAAAGAACCTGAGAATATGCCTAAAGAATGGAATCAGACTTATGAACCATTCAGAATTGCAGGGAACCTATATTACGTAGGAACCTATGATTTGGCTTCTTACCTTATTGTGACAGACAAAGGCAATATTCTTATTAATACAGGAACAGCAGAATCGCTTACAATAATAAAAGGCAATATTCAAAAGCTGGGGTTTAATTATAAAGACATTAAGGTCTTGCTGCTTACCCAGGCTCATTATGACCATACAGGTGCGTTAGAGGATTTTAAAACAGAAACCGGTGCAAAATTCTATGCAGATAAAGCAGATGCTGATGTCCTGAAAACAGGGGGGAAGTCCGATTATGAATTGGGAAAATATGGTGTGACATTTAAACCTATTACTCCGGATAGAACGTTAAAAGATCAGGATAAAATAACACTGGGAAATACAACCCTGACTTTGCTTCATCACCCGGGACATACAAAAGGTTCCTGCAGTTTTATTTTTGAAACAAAAGACGAGAAGAGAAAGTATAGAGTTCTGATAGCTAATATGCCCTCTATTATTGTTGATAAGAAATTTTCTGAAGTTGCAGCATATCCGAATATTCAGTCCGATTATGCTTATACCTTTGGTGCAATGAAAAAGCTTGATTTTGACCTTTGGGTGGCATCGCATGCAAGTCAGTTCGATCTGCATGAAAAACGTAAAGAAGGAGATCCATACAATCCACAATTGTTTATGGATAAGCAAAGCTATTTCCAAAACCTTAATGATTTGGAGAAAAGCTATCTCGACAAAATAAAAAAAGATTCCCAAGATAAATAA</v>
      </c>
      <c r="O521" s="26">
        <f t="shared" si="54"/>
        <v>879</v>
      </c>
      <c r="P521" s="26"/>
      <c r="Q521" s="26">
        <f t="shared" si="53"/>
        <v>1</v>
      </c>
      <c r="R521" s="26">
        <f t="shared" si="55"/>
        <v>1</v>
      </c>
      <c r="S521" s="26">
        <f t="shared" si="57"/>
        <v>2</v>
      </c>
      <c r="T521" s="26"/>
    </row>
    <row r="522" spans="1:20" x14ac:dyDescent="0.25">
      <c r="A522">
        <v>441</v>
      </c>
      <c r="B522" s="2" t="s">
        <v>7557</v>
      </c>
      <c r="C522" s="3" t="s">
        <v>1045</v>
      </c>
      <c r="D522" s="4" t="s">
        <v>1070</v>
      </c>
      <c r="E522" s="4" t="s">
        <v>1070</v>
      </c>
      <c r="F522" s="4" t="s">
        <v>1071</v>
      </c>
      <c r="G522" s="4" t="s">
        <v>1072</v>
      </c>
      <c r="H522" s="4"/>
      <c r="I522" s="4" t="s">
        <v>10936</v>
      </c>
      <c r="J522" s="3"/>
      <c r="K522" s="3" t="s">
        <v>7558</v>
      </c>
      <c r="L522" s="5" t="s">
        <v>15</v>
      </c>
      <c r="M522" s="2" t="str">
        <f t="shared" si="56"/>
        <v>&gt;betaL-g0548_GOB-12%ATGAGAAATTTTGCTACACTGTTTTTCATGTTCGTTTGCTTGGGCTTGAATGCTCAGGTAGTAAAAGAACCTGAAAATATGCCCAAAGAATGGAACCAGACTTATGAACCATTCAGAATTGCAGGGAACCTATATTACGTAGGAACCTATGATTTGGCTTCTTACCTTATTGTGACAGACAAAGGCAATATTCTCATTAATACAGGAACGGCAGAATCGCTTCCAATAATAAAAGCAAATATCCAAAAGCTCGGGTTTAATTATAAAGACATTAAGATCTTGCTGCTTACTCAGGCTCACTACGACCATACAGGTGCATTACAAGATCTTAAAACAGAAACCGCTGCAAAATTCTATGCCGATAAAGCAGATGCTGATGTCCTGAGAACAGGGGGGAAGTCCGATTATGAAATGGGAAAATATGGGGTGACATTTAAACCTATTACTCCGGATAGAACGTTAAAAGATCAGGATAAAATAACACTGGGAAATACAACCCTGACTTTGCTTCATCACCCGGGACATACAAAAGGTTCCTGCAGTTTTATTTTTGAAACAAAAGACGAGAAGAGAAAGTATAGAGTTCTGATAGCTAATATGCCCTCTATTATTGTTGATAAGAAATTTTCTGAAGTTACAGCATATCCGAATATTCAGTCCGATTATGCTTATACCTTTGGTGCTATGAAAAAGCTTGATTTTGATCTTTGGGTAGCATCGCATGCAAGTCAGTTCGATCTGCATGAAAAACGTAAAGAAGGGGATCCGTACAATCCACAATTGTTTATGGATAAGCAAAGCTATTTCCAAAACCTTAATGATTTGGAGAAAAGCTATCTCGACAAAATAAAAAAAGATTCCCAAGATAAATAA</v>
      </c>
      <c r="O522" s="26">
        <f t="shared" si="54"/>
        <v>873</v>
      </c>
      <c r="P522" s="26"/>
      <c r="Q522" s="26">
        <f t="shared" si="53"/>
        <v>1</v>
      </c>
      <c r="R522" s="26">
        <f t="shared" si="55"/>
        <v>1</v>
      </c>
      <c r="S522" s="26">
        <f t="shared" si="57"/>
        <v>2</v>
      </c>
      <c r="T522" s="26"/>
    </row>
    <row r="523" spans="1:20" x14ac:dyDescent="0.25">
      <c r="A523">
        <v>442</v>
      </c>
      <c r="B523" s="2" t="s">
        <v>7559</v>
      </c>
      <c r="C523" s="3" t="s">
        <v>1045</v>
      </c>
      <c r="D523" s="4" t="s">
        <v>1073</v>
      </c>
      <c r="E523" s="4" t="s">
        <v>1073</v>
      </c>
      <c r="F523" s="4" t="s">
        <v>1074</v>
      </c>
      <c r="G523" s="4" t="s">
        <v>1075</v>
      </c>
      <c r="H523" s="4"/>
      <c r="I523" s="4" t="s">
        <v>10936</v>
      </c>
      <c r="J523" s="3"/>
      <c r="K523" s="3" t="s">
        <v>7560</v>
      </c>
      <c r="L523" s="5" t="s">
        <v>15</v>
      </c>
      <c r="M523" s="2" t="str">
        <f t="shared" si="56"/>
        <v>&gt;betaL-g0549_GOB-13%ATGAGAAATTTTGCTACACTGTTTTTTCTGTCAGTTTGTTTGAATTTGAATTTGAACGCTCAGGTAGTAAAAGAACCTGAGAATATGCCTAAAGAATGGAATCAGACTTATGAACCATTCAGAATTGCAGGTAACTTATATTACGTAGGAACCTATGATTTGGCTTCTTACCTTATTGTGACGGACAAAGGCAATATTCTCATTAATACAGGAACGGCAGAAT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v>
      </c>
      <c r="O523" s="26">
        <f t="shared" si="54"/>
        <v>879</v>
      </c>
      <c r="P523" s="26"/>
      <c r="Q523" s="26">
        <f t="shared" si="53"/>
        <v>1</v>
      </c>
      <c r="R523" s="26">
        <f t="shared" si="55"/>
        <v>1</v>
      </c>
      <c r="S523" s="26">
        <f t="shared" si="57"/>
        <v>2</v>
      </c>
      <c r="T523" s="26"/>
    </row>
    <row r="524" spans="1:20" x14ac:dyDescent="0.25">
      <c r="A524">
        <v>443</v>
      </c>
      <c r="B524" s="2" t="s">
        <v>7561</v>
      </c>
      <c r="C524" s="3" t="s">
        <v>1045</v>
      </c>
      <c r="D524" s="4" t="s">
        <v>1076</v>
      </c>
      <c r="E524" s="4" t="s">
        <v>1076</v>
      </c>
      <c r="F524" s="4" t="s">
        <v>1077</v>
      </c>
      <c r="G524" s="4" t="s">
        <v>1078</v>
      </c>
      <c r="H524" s="4"/>
      <c r="I524" s="4" t="s">
        <v>10936</v>
      </c>
      <c r="J524" s="3"/>
      <c r="K524" s="3" t="s">
        <v>7562</v>
      </c>
      <c r="L524" s="5" t="s">
        <v>15</v>
      </c>
      <c r="M524" s="2" t="str">
        <f t="shared" si="56"/>
        <v>&gt;betaL-g0550_GOB-14%ATGAGAAATTTTGCTACACTGTTTTTTCTGTCAGTTTGTTTGGATTTGAATTTGAACGCTCAGGTAGTAAAAGAACCTGAGAATATGCCTAAAGAATGGAATCAGACTTATGAACCATTCAGAATTGCAGGTAACTTATATTACGTAGGAACCTATGATTTGGCTTCTTACCTTATTGTGACGGACAAAGGCAATATTCTCATTAATACAGGAACGGCAGAAT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v>
      </c>
      <c r="O524" s="26">
        <f t="shared" si="54"/>
        <v>879</v>
      </c>
      <c r="P524" s="26"/>
      <c r="Q524" s="26">
        <f t="shared" si="53"/>
        <v>1</v>
      </c>
      <c r="R524" s="26">
        <f t="shared" si="55"/>
        <v>1</v>
      </c>
      <c r="S524" s="26">
        <f t="shared" si="57"/>
        <v>2</v>
      </c>
      <c r="T524" s="26"/>
    </row>
    <row r="525" spans="1:20" x14ac:dyDescent="0.25">
      <c r="A525">
        <v>444</v>
      </c>
      <c r="B525" s="2" t="s">
        <v>7563</v>
      </c>
      <c r="C525" s="3" t="s">
        <v>1045</v>
      </c>
      <c r="D525" s="4" t="s">
        <v>1079</v>
      </c>
      <c r="E525" s="4" t="s">
        <v>1079</v>
      </c>
      <c r="F525" s="4" t="s">
        <v>1080</v>
      </c>
      <c r="G525" s="4" t="s">
        <v>1081</v>
      </c>
      <c r="H525" s="4"/>
      <c r="I525" s="4" t="s">
        <v>10936</v>
      </c>
      <c r="J525" s="3"/>
      <c r="K525" s="3" t="s">
        <v>7564</v>
      </c>
      <c r="L525" s="5" t="s">
        <v>15</v>
      </c>
      <c r="M525" s="2" t="str">
        <f t="shared" si="56"/>
        <v>&gt;betaL-g0551_GOB-15%ATGAGAAATTTTGCTACACTGTTTTTTCTGTCAGTTTGTTTGAATTTGAATTTGAACGCTCAGGTAGTAAAAGAACCTGAGAATATGCCTAAAGAATGGAATCAGACTTATGAACCATTCAGAATTGCAGGTAACTTATATTACGTAGGAACCTATGATTTGGCTTCTTACCTTATTGTGACGGACAAAGGCAATATTCTCATTAATACAGGAACGGCAGAACCGCTTCCAATAATAAAAGGCAATATTCAAAAGCTGGGGTTTAATTATAAAGACATTAAGATCTTGCTGCTTACCCAGGCTCATTATGACCATACAGGTGCGTTACAGGATTTCAAAACAGAAACCGGTGCAAAATTCTATACCGATAAAGCAGATGCTGATGTCCTGAAAACAGGGGGTAAGTCCGATTATGAATTGGGAAAATATGGTGTGACATTTAAACCTATTACTCCGGATAGAACGTTAAAAGATCAGGATAAAATAACACTGGGAAATACAACCCTGACTTTGCTTCATCACCCGGGACATACAAAAGGTTCCTGCAGTTTTATTTTTGACACAAAAGACGAGAAGAGAAAGTATAGAGTTCTGATAGCTAATATGCCCTCTATTATTGTTGATAAGAAATTTTCTGAAGTTACAGCATATCCGAATATTCAGTCCGATTATGCTTATACCTTTGGTGCAATGAAAAAGCTTGATTTTGATCTTTGGGTAGCATCGCATGCAAGTCAGTTCGATCTGCATGAAAAACGTAAAGAAGGAGATCCGTACAACCCACAATTGTTTATGGATAAGCAAAACTATTTCCAAAGTCTTAATAATCTGGAGAAAAGCTATCTTGATAAAATTAAAAAAGATTCCCAAGATAAATAA</v>
      </c>
      <c r="O525" s="26">
        <f t="shared" si="54"/>
        <v>879</v>
      </c>
      <c r="P525" s="26"/>
      <c r="Q525" s="26">
        <f t="shared" si="53"/>
        <v>1</v>
      </c>
      <c r="R525" s="26">
        <f t="shared" si="55"/>
        <v>1</v>
      </c>
      <c r="S525" s="26">
        <f t="shared" si="57"/>
        <v>2</v>
      </c>
      <c r="T525" s="26"/>
    </row>
    <row r="526" spans="1:20" x14ac:dyDescent="0.25">
      <c r="A526">
        <v>445</v>
      </c>
      <c r="B526" s="2" t="s">
        <v>7565</v>
      </c>
      <c r="C526" s="3" t="s">
        <v>1045</v>
      </c>
      <c r="D526" s="4" t="s">
        <v>1082</v>
      </c>
      <c r="E526" s="4" t="s">
        <v>1082</v>
      </c>
      <c r="F526" s="4" t="s">
        <v>1083</v>
      </c>
      <c r="G526" s="4" t="s">
        <v>1084</v>
      </c>
      <c r="H526" s="4"/>
      <c r="I526" s="4" t="s">
        <v>10936</v>
      </c>
      <c r="J526" s="3"/>
      <c r="K526" s="3" t="s">
        <v>7566</v>
      </c>
      <c r="L526" s="5" t="s">
        <v>15</v>
      </c>
      <c r="M526" s="2" t="str">
        <f t="shared" si="56"/>
        <v>&gt;betaL-g0552_GOB-16%ATGAGAAACTTTGCAATTTTATTTTTTTTACTAATCACTTTCAGCTGGAAAGCTCAGGTTGTTAAAGAACCGGAAAATACAAATGAAGAATGGTCCCGATCATATGAGCCATTCAGAATTGCGGGTAACTTATACTATGTAGGAACTTACGATCTGGCTTCTTATTTAATAGTTACCGATAAAGGAAATATTCTCATTAATACAGGATTGGCTGGTTCTCTTCCTATGATAAAAGAGAATATTAAAAAACTGGGATTCAATTATAAAGACATTAAAATTCTGCTTTTAACCCAGGCGCATTATGATCATACAGGTGCATTAAAAGATTTGCAAACAGAAACAGGTGCGAAATTTTATGCAGACAGTGCTGATGCTGATGTATTGAAAACGGGCGGTAAATCCGATTATGAAATGGGGAAATACGGGGCAACCTTTAAGCCGATTAAGCCTGATATCCTGTTGAAAGATCAGGATAAAATAAAACTGGGGAATACAACCTTAACTTTACTTCATCATCCGGGGCACACAAAAGGTTCATGCAGTTTTATATTTGAAACAAAGGATGAAAACAGAAATTATAAAGTGCTGATAGCCAATATGCCATCGGTTATAGTTGACCGTAAGTTTTCCGAAATAAAAGATTACCCTAATATTCAGGCCGATTATGCTTATACATTTAAAGCCATGAAAAAACTGGATTTTGATCTTTGGGTCGCTTCACATGCGAGTCAGTTTGATTTACATACAAAACATAAAGAGGGAGACCCTTATAACCCACAGGTATTTATGGATAAGGCCAATTATTTTGCATTCCTCAATAGCCTGGAAACAGATTATCTGGAAAAAATTAAAAACGACTCACAAAAGAAATAA</v>
      </c>
      <c r="O526" s="26">
        <f t="shared" si="54"/>
        <v>873</v>
      </c>
      <c r="P526" s="26"/>
      <c r="Q526" s="26">
        <f t="shared" si="53"/>
        <v>1</v>
      </c>
      <c r="R526" s="26">
        <f t="shared" si="55"/>
        <v>1</v>
      </c>
      <c r="S526" s="26">
        <f t="shared" si="57"/>
        <v>2</v>
      </c>
      <c r="T526" s="26"/>
    </row>
    <row r="527" spans="1:20" x14ac:dyDescent="0.25">
      <c r="A527">
        <v>446</v>
      </c>
      <c r="B527" s="2" t="s">
        <v>7567</v>
      </c>
      <c r="C527" s="3" t="s">
        <v>1045</v>
      </c>
      <c r="D527" s="4" t="s">
        <v>1085</v>
      </c>
      <c r="E527" s="4" t="s">
        <v>1085</v>
      </c>
      <c r="F527" s="4" t="s">
        <v>1086</v>
      </c>
      <c r="G527" s="4" t="s">
        <v>1087</v>
      </c>
      <c r="H527" s="4"/>
      <c r="I527" s="4" t="s">
        <v>10936</v>
      </c>
      <c r="J527" s="3"/>
      <c r="K527" s="3" t="s">
        <v>7568</v>
      </c>
      <c r="L527" s="5" t="s">
        <v>15</v>
      </c>
      <c r="M527" s="2" t="str">
        <f t="shared" si="56"/>
        <v>&gt;betaL-g0553_GOB-17%ATGAGAAACTTTGCAATTTTATTTTTTTTACTGATCACTTTCAGCTGGAAAGCACAGGTTGTTAAAGAACCGGAAAATACAAATGAAGAATGGTCCCGATCATATGAGCCATTCAGAATTGCGGGTAACTTATACTATGTAGGAACTTACGATCTGGCTTCTTATTTAATAGTTACCGATAAAGGAAATATTCTCATTAATACAGGATTGGCAGGTTCTCTTCCTATGATAAAAGAGAATATTAAAAAACTGGGATTCAATTATAAAGACATTAAAATTCTGCTTTTAACCCAGGCGCATTATGATCATACAGGTGCATTAAAAGATTTGCAAACAGAAACAGGTGCGAAATTTTATGCAGACAGTGCTGATGCTGATGTATTGAAAACGGGCGGTAAATCCGATTATGAAATGGGGAAATACGGGGCAACCTTTAAGCCGATTAAGCCTGATATCCTGTTGAAAGATCAGGATAAAATAAAACTGGGGAATACAACCTTAACTTTACTTCATCATCCGGGGCACACAAAAGGTTCATGCAGTTTTATATTTGAAACAAAGGATGAAAACAGAAATTACAAAGTGCTGATAGCCAATATGCCATCGGTTATAGTTGACCGTAAGTTTTCCGAAATAAAAGATTACCCTAATATTCAGGCCGATTATGCTTATACATTTAAAGCCATGAAAAAACTGGATTTTGATCTTTGGGTCGCTTCACATGCAAGTCAGTTTGATTTACATACAAAACATAAAGAGGGAGACCCTTATAACCCACAGGTATTTATGGATAAGGCCAATTATTTTGCATTCCTCAATAGCCTGGAAACAGATTATCTGGAAAAAATTAAAAACGACTCACAAAAGAAATAA</v>
      </c>
      <c r="O527" s="26">
        <f t="shared" si="54"/>
        <v>873</v>
      </c>
      <c r="P527" s="26"/>
      <c r="Q527" s="26">
        <f t="shared" si="53"/>
        <v>1</v>
      </c>
      <c r="R527" s="26">
        <f t="shared" si="55"/>
        <v>1</v>
      </c>
      <c r="S527" s="26">
        <f t="shared" si="57"/>
        <v>2</v>
      </c>
      <c r="T527" s="26"/>
    </row>
    <row r="528" spans="1:20" x14ac:dyDescent="0.25">
      <c r="A528">
        <v>447</v>
      </c>
      <c r="B528" s="2" t="s">
        <v>7569</v>
      </c>
      <c r="C528" s="3" t="s">
        <v>1045</v>
      </c>
      <c r="D528" s="4" t="s">
        <v>1088</v>
      </c>
      <c r="E528" s="4" t="s">
        <v>1088</v>
      </c>
      <c r="F528" s="4" t="s">
        <v>1089</v>
      </c>
      <c r="G528" s="4" t="s">
        <v>1090</v>
      </c>
      <c r="H528" s="4"/>
      <c r="I528" s="4" t="s">
        <v>10936</v>
      </c>
      <c r="J528" s="3"/>
      <c r="K528" s="3" t="s">
        <v>7570</v>
      </c>
      <c r="L528" s="5" t="s">
        <v>15</v>
      </c>
      <c r="M528" s="2" t="str">
        <f t="shared" si="56"/>
        <v>&gt;betaL-g0554_GOB-18%ATGAGAAATTTTGCTACACTGTTTTTCATGTTCATTTGCTTGGGCTTGAGTGCTCAGGTAGTAAAAGAACCTGAAAATATGCCCAAAGAATGGAATCAGGCTTATGAACCATTCAGAATTGCAGGTAATTTATATTACGTAGGAACCTATGATTTGGCTTCTTACCTTATTGTGACAGACAAAGGCAATATTCTCATTAATACAGGAACGGCAGAATCGTTTCCAATAATAAAAGCAAATATCCAAAAGCTCGGGTTTAATTATAAAGACATTAAGATCTTGCTGCTTACTCAGGCTCACTACGACCATACAGGTGCATTACAGGATTTTAAAACAGAAACCGCTGCAAAATTCTATGT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GATTTGGAAAAAAGCTATCTCAACAAAATAAAAAAAGATTCCCAAGATAAATAA</v>
      </c>
      <c r="O528" s="26">
        <f t="shared" si="54"/>
        <v>873</v>
      </c>
      <c r="P528" s="26"/>
      <c r="Q528" s="26">
        <f t="shared" si="53"/>
        <v>1</v>
      </c>
      <c r="R528" s="26">
        <f t="shared" si="55"/>
        <v>1</v>
      </c>
      <c r="S528" s="26">
        <f t="shared" si="57"/>
        <v>2</v>
      </c>
      <c r="T528" s="26"/>
    </row>
    <row r="529" spans="1:20" x14ac:dyDescent="0.25">
      <c r="A529">
        <v>433</v>
      </c>
      <c r="B529" s="2" t="s">
        <v>7544</v>
      </c>
      <c r="C529" s="3" t="s">
        <v>1045</v>
      </c>
      <c r="D529" s="4" t="s">
        <v>1049</v>
      </c>
      <c r="E529" s="4" t="s">
        <v>1049</v>
      </c>
      <c r="F529" s="4" t="s">
        <v>1050</v>
      </c>
      <c r="G529" s="4" t="s">
        <v>1051</v>
      </c>
      <c r="H529" s="4"/>
      <c r="I529" s="4" t="s">
        <v>10936</v>
      </c>
      <c r="J529" s="3"/>
      <c r="K529" s="3" t="s">
        <v>7545</v>
      </c>
      <c r="L529" s="5" t="s">
        <v>15</v>
      </c>
      <c r="M529" s="2" t="str">
        <f t="shared" si="56"/>
        <v>&gt;betaL-g0555_GOB-2%AAAGAACCTGAAAATATGCCCAATGAATGGAACCAGGCTTATGAACCATTCAGAATTGCAGGTAATTTATATTACCTAGGAACCTATGATTTGGCTTCTTACCTTATTGTGACAGACAAAGGCAATATTCTCATTAATACAGGAACGGCAGAATCGCTTCCAATAATAAAAGCAAATATCCAAAAGCTCGGGTTTAATTATAAAGACATTAAGATCTTGCTGCTTACTCAGGCTCACTACGACCATACAGGTGCATTACAGGATTTTAAAACAGAAACCGCTGCAAAATTCTATGCCGATAAAGCAGATGTTGATGTCCTGAGAACAGGGGGGAAGTCCGATTATGAAATGGGAAAATATGGTGTGACATTTAAACCTGTTACTCCGGATAAAACATTGAAAGATCAGGATAAAATAAAACTGGGAAATATAACCCTGACTTTGCTTCATCATCCGGGACATACAAAAGGTTCCTGTAGTTTTATTTTTGAAACAAAAGACGAGAAGAGAAAATATAGAGTTTTGATAGCTAATATGCCCTCCGTTATTGTTGATAAGAAATTTTCTGAAGTTACCGCATATCCAAATATTCAGTCCGATTATGCTTATACCTTTGGTGTTATGAAAAAGCTGGATTTTGATATTTGGGTGGCCTCCCATGCAAGTCAGTTCGATCTCCATGAAAAACGTAAAGAAGGAGATCCGTACAATCCGCAATTGTTTATGGATAAGCAAAGCTATTTCCAAAACCTTAAT</v>
      </c>
      <c r="O529" s="26">
        <f t="shared" si="54"/>
        <v>756</v>
      </c>
      <c r="P529" s="26" t="s">
        <v>11079</v>
      </c>
      <c r="Q529" s="26" t="str">
        <f t="shared" ref="Q529:Q532" si="58">IF(OR(LEFT(G529,3)="ATG",LEFT(G529,3)="GTG"),1,"bad")</f>
        <v>bad</v>
      </c>
      <c r="R529" s="26" t="str">
        <f t="shared" si="55"/>
        <v>bad</v>
      </c>
      <c r="S529" s="26">
        <f t="shared" si="57"/>
        <v>2</v>
      </c>
      <c r="T529" s="26"/>
    </row>
    <row r="530" spans="1:20" x14ac:dyDescent="0.25">
      <c r="A530">
        <v>434</v>
      </c>
      <c r="B530" s="2" t="s">
        <v>7546</v>
      </c>
      <c r="C530" s="3" t="s">
        <v>1045</v>
      </c>
      <c r="D530" s="4" t="s">
        <v>1052</v>
      </c>
      <c r="E530" s="4" t="s">
        <v>1052</v>
      </c>
      <c r="F530" s="4" t="s">
        <v>1053</v>
      </c>
      <c r="G530" s="4" t="s">
        <v>1054</v>
      </c>
      <c r="H530" s="4"/>
      <c r="I530" s="4" t="s">
        <v>10936</v>
      </c>
      <c r="J530" s="3"/>
      <c r="K530" s="3" t="s">
        <v>7547</v>
      </c>
      <c r="L530" s="5" t="s">
        <v>15</v>
      </c>
      <c r="M530" s="2" t="str">
        <f t="shared" si="56"/>
        <v>&gt;betaL-g0556_GOB-3%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CAGATGCTGATGTCCTGAGAACAGGGGGAAATTCCGATTATGAAATGGGAAAATATGGGGTGACATTTAAACCTGTTACTCCGGATAAAACATTGAAAGATCAGGATAAAATAACACTGGGAAATACAATCCTGACTTTGCTTCATCATCCGGGACATACAAAAGGTTCCTGTAGTTTTATTTTTGAAACAAAAGACGAGAAGAGAAAATATAGAGTTTTGATAGCTAATATGCCCTCCATTATTGTTGATAAGAAATTTTCTGAAGTTACCGCATATCTAAATATTCAGTCCGATTATGCATATACTTTCAAAGCAATGAAGAATCTAGATTTTGACCTTTGGGTGGCATCACATGCAAGTCAGTTCGATCTACATGAAAAACGTAAAGAAGGAGATCCGTACAATCCGCAATTGTTTATGGATAAGCAAAGCTATTTTCAAAACCTTAAT</v>
      </c>
      <c r="O530" s="26">
        <f t="shared" si="54"/>
        <v>756</v>
      </c>
      <c r="P530" s="26" t="s">
        <v>11079</v>
      </c>
      <c r="Q530" s="26" t="str">
        <f t="shared" si="58"/>
        <v>bad</v>
      </c>
      <c r="R530" s="26" t="str">
        <f t="shared" si="55"/>
        <v>bad</v>
      </c>
      <c r="S530" s="26">
        <f t="shared" si="57"/>
        <v>2</v>
      </c>
      <c r="T530" s="26"/>
    </row>
    <row r="531" spans="1:20" x14ac:dyDescent="0.25">
      <c r="A531">
        <v>435</v>
      </c>
      <c r="B531" s="2" t="s">
        <v>7548</v>
      </c>
      <c r="C531" s="3" t="s">
        <v>1045</v>
      </c>
      <c r="D531" s="4" t="s">
        <v>1055</v>
      </c>
      <c r="E531" s="4" t="s">
        <v>1055</v>
      </c>
      <c r="F531" s="4" t="s">
        <v>1056</v>
      </c>
      <c r="G531" s="4" t="s">
        <v>1057</v>
      </c>
      <c r="H531" s="4"/>
      <c r="I531" s="4" t="s">
        <v>10936</v>
      </c>
      <c r="J531" s="3"/>
      <c r="K531" s="3" t="s">
        <v>7549</v>
      </c>
      <c r="L531" s="5" t="s">
        <v>15</v>
      </c>
      <c r="M531" s="2" t="str">
        <f t="shared" si="56"/>
        <v>&gt;betaL-g0557_GOB-6%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CTGCAAAATTCTATGCCGATAAAGCAGATGCTGATGTCCTGAGAACAGGGGGAAATTCCGATTATGAAATGGGAAAATATGGTGTGACATTTAAACCTGTTACTCCGGATAAAACATTGAAAGATCAGGATAAAATAAAACTGGGAAATATAACCCTGACTTTGCTTCATCATCCGGGACATACAAAAGGTTCCTGTAGTTTTATTTTTGAAACAAAAGACGAGAAGAGAAAATATAGAGTTTTGATAGCTAATATGCCCTCCGTTATTGTTGATAAGAAATTTTCTGAAGTTACCGCATATCCAAATATTCAGTCCGATTATGCATATACTTTCAAAGCAATGAAGAATCTAGATTTTGACCTTTGGGTGGCATCACATGCAAGTCAGTTCGATCTGCATGAAAAACGTAAAGAAGGAGATCCGTACAATCCGCAATTGTTTATGGATAAGCAAAGCTATTTCCAAAACCTTAAT</v>
      </c>
      <c r="O531" s="26">
        <f t="shared" si="54"/>
        <v>756</v>
      </c>
      <c r="P531" s="26" t="s">
        <v>11079</v>
      </c>
      <c r="Q531" s="26" t="str">
        <f t="shared" si="58"/>
        <v>bad</v>
      </c>
      <c r="R531" s="26" t="str">
        <f t="shared" si="55"/>
        <v>bad</v>
      </c>
      <c r="S531" s="26">
        <f t="shared" si="57"/>
        <v>2</v>
      </c>
      <c r="T531" s="26"/>
    </row>
    <row r="532" spans="1:20" x14ac:dyDescent="0.25">
      <c r="A532">
        <v>436</v>
      </c>
      <c r="B532" s="2" t="s">
        <v>7550</v>
      </c>
      <c r="C532" s="3" t="s">
        <v>1045</v>
      </c>
      <c r="D532" s="4" t="s">
        <v>1058</v>
      </c>
      <c r="E532" s="4" t="s">
        <v>1058</v>
      </c>
      <c r="F532" s="4" t="s">
        <v>1059</v>
      </c>
      <c r="G532" s="4" t="s">
        <v>1060</v>
      </c>
      <c r="H532" s="4"/>
      <c r="I532" s="4" t="s">
        <v>10936</v>
      </c>
      <c r="J532" s="3"/>
      <c r="K532" s="3" t="s">
        <v>7551</v>
      </c>
      <c r="L532" s="5" t="s">
        <v>15</v>
      </c>
      <c r="M532" s="2" t="str">
        <f t="shared" si="56"/>
        <v>&gt;betaL-g0558_GOB-7%AAAGAACCTGAGAATATGCCAAAAGAATGGAACCAGACTTATGAACCATTCAGAATTGCAGGTAATTTATATTACGTAGGAACCTATGATTTGGCGTCCTACCTTATTGTGACAGACAAAGGCAATATTCTCATTAATACAGGAACGGCAGAATCATTTCCAATAATAAAAGGAAATATTCAAAAGCTGGGGTTTAATTATAAAGACATTAAGATCTTGCTGCTTACTCAGGCTCATTATGACCATACAGGCGCGTTACAGGATTTTAAAACGGAAACCGGTGCGAAATTTTATGCCGATAAAGCAGATGCTGATGTCCTGAGAACAGGCGGAAAATCTGATTATGAATTAGGTAAATATGGTGTGACATTTAAACCTGTTACCCCAGACAAAACATTGAAGGATCAGGATAAAATAACATTGGGAAATACAACCCTGACTTTGCTTCACCATCCGGGACATACAAAAGGTTCCTGCAGTTTTATTTTTGAAACAAAAGATGAAAACAGGAAATACAAGATTTTAATAGCTAATATGCCTTCCATTATTGTTGATAAGAAATTTTCTGAAGTTACAGCATATCCAGGTATTCAGTCCGATTACGCATATACTTTCAAAGCGATGAAGAATCTGGATTTTGATATCTGGGTTGCCTCGCATGCAAGTCAGTTCGATTTGCATACCAAACGCAAAGAAGGTGACTCTTACAATCCACAGTTGTTTATGGATAAAGAGAATTATTTTAAAAGGCTCGAG</v>
      </c>
      <c r="O532" s="26">
        <f t="shared" si="54"/>
        <v>756</v>
      </c>
      <c r="P532" s="26" t="s">
        <v>11079</v>
      </c>
      <c r="Q532" s="26" t="str">
        <f t="shared" si="58"/>
        <v>bad</v>
      </c>
      <c r="R532" s="26" t="str">
        <f t="shared" si="55"/>
        <v>bad</v>
      </c>
      <c r="S532" s="26">
        <f t="shared" si="57"/>
        <v>2</v>
      </c>
      <c r="T532" s="26"/>
    </row>
    <row r="533" spans="1:20" x14ac:dyDescent="0.25">
      <c r="A533">
        <v>438</v>
      </c>
      <c r="B533" s="2" t="s">
        <v>10474</v>
      </c>
      <c r="C533" s="3" t="s">
        <v>1045</v>
      </c>
      <c r="D533" s="4" t="s">
        <v>1061</v>
      </c>
      <c r="E533" s="4" t="s">
        <v>1061</v>
      </c>
      <c r="F533" s="4" t="s">
        <v>1062</v>
      </c>
      <c r="G533" s="4" t="s">
        <v>1063</v>
      </c>
      <c r="H533" s="4"/>
      <c r="I533" s="4" t="s">
        <v>10936</v>
      </c>
      <c r="J533" s="3"/>
      <c r="K533" s="3" t="s">
        <v>10473</v>
      </c>
      <c r="L533" s="5" t="s">
        <v>15</v>
      </c>
      <c r="M533" s="2" t="str">
        <f t="shared" si="56"/>
        <v>&gt;betaL-g0560_GOB-9%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G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AACAAAATAAAAAAAGATTCCCAAGATAAATAA</v>
      </c>
      <c r="N533" s="2" t="s">
        <v>10472</v>
      </c>
      <c r="O533" s="26">
        <f t="shared" si="54"/>
        <v>873</v>
      </c>
      <c r="P533" s="26"/>
      <c r="Q533" s="26">
        <f t="shared" ref="Q533:Q596" si="59">IF(OR(LEFT(G533,3)="ATG",LEFT(G533,3)="GTG",LEFT(G533,3)="TTG"),1,"bad")</f>
        <v>1</v>
      </c>
      <c r="R533" s="26">
        <f t="shared" si="55"/>
        <v>1</v>
      </c>
      <c r="S533" s="26">
        <f t="shared" si="57"/>
        <v>2</v>
      </c>
      <c r="T533" s="26"/>
    </row>
    <row r="534" spans="1:20" x14ac:dyDescent="0.25">
      <c r="A534" s="3">
        <v>437</v>
      </c>
      <c r="B534" s="2" t="s">
        <v>7552</v>
      </c>
      <c r="C534" s="3" t="s">
        <v>1045</v>
      </c>
      <c r="D534" s="4" t="s">
        <v>5511</v>
      </c>
      <c r="E534" s="4" t="s">
        <v>5511</v>
      </c>
      <c r="F534" s="4" t="s">
        <v>5512</v>
      </c>
      <c r="G534" s="4" t="s">
        <v>5513</v>
      </c>
      <c r="H534" s="4"/>
      <c r="I534" s="4" t="s">
        <v>10936</v>
      </c>
      <c r="J534" s="3"/>
      <c r="K534" s="3" t="s">
        <v>5514</v>
      </c>
      <c r="L534" s="13" t="s">
        <v>5493</v>
      </c>
      <c r="M534" s="2" t="str">
        <f t="shared" si="56"/>
        <v>&gt;betaL-g0559_GOB-8%ATGAGAAATTTTGTTATACTGTTTTTCATGTTCATTTGCTTGGGCTTGAATGCTCAGGTAGTAAAAGAACCTGAAAATATGCCCAAAGAATGGAACCAGACTTATGAACCCTTCAGAATTGCAGGTAATTTATATTACGTAGGAACCTATGATTTGGCTTCTTACCTTATTGTGACAGACAAAGGCAATATTCTCATTAATACAGGAACGGCAGAATCGCTTCCAATAATAAAAGCAAATATCCAAAAGCTCGGGTTTAATTATAAAGACATTAAGATCTTGCTGCTTACTCAGGCTCACTACGACCATACAGGTGCATTACAAGATCTTAAAACAGAAACCGGTGCAAAATTCTATGCCGATAAAGAAGATGCTGATGTCCTGAGAACAGGGGGGAAGTCCGATTATGAAATGGGAAAATATGGGGTGACATTTAAACCTGTTACTCCGGATAAAACATTGAAAGATCAGGATAAAATAACACTGGGAAATACAATCCTGACTTTGCTTCATCATCCCGGACATACAAAAGGTTCCTGTAGTTTTATTTTTGAAACAAAAGACGAGAAGAGAAAATATAGAGTTTTGATAGCTAATATGCCCTCCGTTATTGTTGATAAGAAATTTTCTGAAGTTACCGCATATCCAAATATTCAGTCCGATTATGCATATACTTTCAAAGCAATGAAGAATCTGGATTTTGATATTTGGGTGGCCTCCCATGCAAGTCAGTTCGATCTCCATGAAAAACGTAAAGAAGGAGATCCGTACAATCCGCAATTGTTTATGGATAAGCAAAGCTATTTCCAAAACCTTAATGATTTGGAAAAAAGCTATCTCAACAAAAGAAAAAAAGATTCCCAAGATAAATAA</v>
      </c>
      <c r="O534" s="26">
        <f t="shared" si="54"/>
        <v>873</v>
      </c>
      <c r="P534" s="26"/>
      <c r="Q534" s="26">
        <f t="shared" si="59"/>
        <v>1</v>
      </c>
      <c r="R534" s="26">
        <f t="shared" si="55"/>
        <v>1</v>
      </c>
      <c r="S534" s="26">
        <f t="shared" si="57"/>
        <v>2</v>
      </c>
      <c r="T534" s="26"/>
    </row>
    <row r="535" spans="1:20" x14ac:dyDescent="0.25">
      <c r="A535">
        <v>448</v>
      </c>
      <c r="B535" s="2" t="s">
        <v>7571</v>
      </c>
      <c r="C535" s="3" t="s">
        <v>1091</v>
      </c>
      <c r="D535" s="4" t="s">
        <v>1092</v>
      </c>
      <c r="E535" s="4" t="s">
        <v>1092</v>
      </c>
      <c r="F535" s="4" t="s">
        <v>1093</v>
      </c>
      <c r="G535" s="4" t="s">
        <v>1094</v>
      </c>
      <c r="H535" s="4"/>
      <c r="I535" s="4" t="s">
        <v>10936</v>
      </c>
      <c r="J535" s="3"/>
      <c r="K535" s="3" t="s">
        <v>7572</v>
      </c>
      <c r="L535" s="5" t="s">
        <v>15</v>
      </c>
      <c r="M535" s="2" t="str">
        <f t="shared" si="56"/>
        <v>&gt;betaL-g0561_HERA-1%ATGAAAAAAATCACCCCGCTCTTTGTCATCGCATTTCTGACTCTGATCGCGTTACTGGCCCCGGCG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GCGGCCCTGATGCCGTCACGCAGTTTATGCGCGGGATCGGCGACCATGTGACCCGTCTGGATCGAACGGAGCCCACGCTGAATGAAGCCACGCCAGGCGATGCGCGCGATACCTCTTCGCCGCAGAAGATGGCGGCAGGGCTGCAAAAAATCCTCACCTCCCCTCCCCTGATATCGGCTAACCGGGCGACGCTGGCGCAGTGGATGCGTGACGATAAAGTGGGAGATGCGCTGCTACGCGCCGCGCTGCCGAAAGGCTGGGCAATTGCCGATAAAACCGGGGCGGGCGGCTACGGCTCGCGGGCGATTATCGCGGCGGTCTATCCGCCGGAACGCCCGCCGTTTTATGTCGCGATTTTTATTACGCAAACGGAAGCCTCGATGAAAATGGCAAATGAAACCATTGCTGAAATCGGCAAGCAGTTGTTTGCCGGGCAGCCCTGA</v>
      </c>
      <c r="O535" s="26">
        <f t="shared" si="54"/>
        <v>873</v>
      </c>
      <c r="P535" s="26"/>
      <c r="Q535" s="26">
        <f t="shared" si="59"/>
        <v>1</v>
      </c>
      <c r="R535" s="26">
        <f t="shared" si="55"/>
        <v>1</v>
      </c>
      <c r="S535" s="26">
        <f t="shared" si="57"/>
        <v>2</v>
      </c>
      <c r="T535" s="26"/>
    </row>
    <row r="536" spans="1:20" x14ac:dyDescent="0.25">
      <c r="A536">
        <v>449</v>
      </c>
      <c r="B536" s="2" t="s">
        <v>7573</v>
      </c>
      <c r="C536" s="3" t="s">
        <v>1091</v>
      </c>
      <c r="D536" s="4" t="s">
        <v>1095</v>
      </c>
      <c r="E536" s="4" t="s">
        <v>1095</v>
      </c>
      <c r="F536" s="4" t="s">
        <v>1096</v>
      </c>
      <c r="G536" s="4" t="s">
        <v>1097</v>
      </c>
      <c r="H536" s="4"/>
      <c r="I536" s="4" t="s">
        <v>10936</v>
      </c>
      <c r="J536" s="3"/>
      <c r="K536" s="3" t="s">
        <v>7574</v>
      </c>
      <c r="L536" s="5" t="s">
        <v>15</v>
      </c>
      <c r="M536" s="2" t="str">
        <f t="shared" si="56"/>
        <v>&gt;betaL-g0562_HERA-2%ATGAAAAAAATCACCCCGCTCTTTGCCATCGCATTTCTGACCCTGATCGCGTTACTGGCTCCGGCACAGGCCTCCGTCACGCCAGACATGACGGACTTTTTACGCCAGCAAGAGCAACGGCTTCACGCCAGAATTGGCATGGCGGTTGTCAACGCACAAGGCGAAACGGTGTTCGGTTATCGGCAGGACGAGCGTTTCCCGCTGACCAGCACCTTTAAAACCCTGGCCTGCGCCGCGTTGCTTGAGCGATTGCAGAAAAACGGCGGTTCGCTGGATGAACAGGTGACTATTCCGCCAGACGCGTTGCTGGACTATGCGCCAGTGACTAAAAACTACCTCGCCCCTGCCACCATCTCCTTACGCATGTTGTGCGCAGCGGCGGTGAGCTACAGCGACAACACGGCGGGCAACCGCATTCTGACTTACCTTGGCGGCCCGGATGCCGTCACGCAGTTTATGCGCGGGATCGGCGACCATGTGACCCGTGTGGATCGAACGGAGCCCACGCTGAATGAAGCCACGCCAGGCGATGCGCGCGATACCTCTTCGCCGCAAAAGATGGCGGCAGGGCTGCAAAAAATCCTCACCGCCCCTCCCCTGACGCCGGCTAACCGGGCGGTGCTGGCGCAGTGGATGCGTGACGATAAAGTGGGAGATGCGCTGCTACGCGCCGCGCTGCCGAAAGGCTGGGCAATTGCCGATAAAACCGGGGCGGGCGGCTACGGCTCGCGGGCGATTATCGCGGCGGTCTATCCGCCGGAACGCCCGCCGTTTTATGTCGCGATTTTTATTACGCAAACGGAAGCCTCGATGAAAATGGCAAATGAAACCATTGCTGAAATCGGCAAGCAGTTGTTTGCCGGGCAGCCCTGA</v>
      </c>
      <c r="O536" s="26">
        <f t="shared" si="54"/>
        <v>873</v>
      </c>
      <c r="P536" s="26"/>
      <c r="Q536" s="26">
        <f t="shared" si="59"/>
        <v>1</v>
      </c>
      <c r="R536" s="26">
        <f t="shared" si="55"/>
        <v>1</v>
      </c>
      <c r="S536" s="26">
        <f t="shared" si="57"/>
        <v>2</v>
      </c>
      <c r="T536" s="26"/>
    </row>
    <row r="537" spans="1:20" x14ac:dyDescent="0.25">
      <c r="A537">
        <v>450</v>
      </c>
      <c r="B537" s="2" t="s">
        <v>7575</v>
      </c>
      <c r="C537" s="3" t="s">
        <v>1091</v>
      </c>
      <c r="D537" s="4" t="s">
        <v>1098</v>
      </c>
      <c r="E537" s="4" t="s">
        <v>1098</v>
      </c>
      <c r="F537" s="4" t="s">
        <v>1099</v>
      </c>
      <c r="G537" s="4" t="s">
        <v>1100</v>
      </c>
      <c r="H537" s="4"/>
      <c r="I537" s="4" t="s">
        <v>10936</v>
      </c>
      <c r="J537" s="3"/>
      <c r="K537" s="3" t="s">
        <v>7576</v>
      </c>
      <c r="L537" s="5" t="s">
        <v>15</v>
      </c>
      <c r="M537" s="2" t="str">
        <f t="shared" si="56"/>
        <v>&gt;betaL-g0563_HERA-3%ATGAAAAAAATCACCCCGCTCTTTGCCATCGCATTTCTGACCCTGATCGCGTTACTGGCTCCGGCACAGGCCTCCGTCACGCCAGACATGACGGACTTTTTACGCCAGCAAGAGCAACGGCTTCACGCCAGAATTGGCATGGCGGTTGTCAACGCACAAGGCGAAACGGTGTTCGGTTATCGGCAGGACGAGCGTTTCCCGCTGACCAGCACCTTTAAAACCCTGGCCTGCGCCGCGTTGCTTGAGCGATTGCAGAAAAACGGCGGTTCGCTGGATGAACAGGTGACTATTCCGCCAGACGCGTTGCTGGACTATGCGCCAGTGACTAAAAACTACCTCGCCCCTGCCACCATCTCCTTACGCATGTTGTGCGCAGCGGCGGTGAGCTACAGCGACAACACGGCGGGCAACCGCATTCTGACTTACCTTGGCGGCCCGGATGCCGTCACGCAGTTTATGCGCGGGATCGGCGACCATGTGACCCGTCTGGATCGAACGGAGCCCACGCTGAATGAAGCCACGCCAGGCGATGCGCGCGATACCTCTTCGCCGCAGAAGATGGCGGCAGGGCTGCAAAAAATCCTCACCGCCCCTCCCCTGACGCCGGCTAACCGGGCGGTGCTGGCGCAGTGGATGCGTGACGATAAAGTGGGAGATGCGCTGCTACGCGCCGCGCTGCCGAAAGGCTGGGCAATTGCCGATAAAACCGGGGCGGGCGGCTACGGCTCGCGGGCGATTATCGCGGCGGTCTATCCGCCGGAACGCCCGCCGTTTTATGTCGCGATTTTTATTACGCAAACGGAAGCCTCGATGAAAATGGCAAATGAAACCATTGCTGAAATCGGCAAGCAGTTGTTTGCCGGGCAGCCCTGA</v>
      </c>
      <c r="O537" s="26">
        <f t="shared" si="54"/>
        <v>873</v>
      </c>
      <c r="P537" s="26"/>
      <c r="Q537" s="26">
        <f t="shared" si="59"/>
        <v>1</v>
      </c>
      <c r="R537" s="26">
        <f t="shared" si="55"/>
        <v>1</v>
      </c>
      <c r="S537" s="26">
        <f t="shared" si="57"/>
        <v>2</v>
      </c>
      <c r="T537" s="26"/>
    </row>
    <row r="538" spans="1:20" x14ac:dyDescent="0.25">
      <c r="A538">
        <v>451</v>
      </c>
      <c r="B538" s="2" t="s">
        <v>7577</v>
      </c>
      <c r="C538" s="3" t="s">
        <v>1091</v>
      </c>
      <c r="D538" s="4" t="s">
        <v>1101</v>
      </c>
      <c r="E538" s="4" t="s">
        <v>1101</v>
      </c>
      <c r="F538" s="4" t="s">
        <v>1102</v>
      </c>
      <c r="G538" s="4" t="s">
        <v>1103</v>
      </c>
      <c r="H538" s="4"/>
      <c r="I538" s="4" t="s">
        <v>10936</v>
      </c>
      <c r="J538" s="3"/>
      <c r="K538" s="3" t="s">
        <v>7578</v>
      </c>
      <c r="L538" s="5" t="s">
        <v>15</v>
      </c>
      <c r="M538" s="2" t="str">
        <f t="shared" si="56"/>
        <v>&gt;betaL-g0564_HERA-4%ATGAAAAAAATCACCCCGCTCTTTGTCATCGCATTTCTGACTCTGATCGCGTTACTGGCCCCGGCG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CCGGCCCTGATGCCGTCACGCAGTTTATGCGCGGGATCGGCGACCATGTGACCCGTCTGGATCGAACGGAGCCCACGCTGAATGAAGCCACGCCAGGCGATGCGCGCGATACCTCTTCGCCGCAGAAGATGGCGGCAGGGCTGCAAAAAATCCTCACCTCCCCTCCCCTGATATCGGCTAACCGGGCGACGCTGGCGCAGTGGATGCGTGACGATAAAGTGGGAGATGCGCTGCTACGCGCCGCGCTGCCGAAAGGCTGGGCAATTGCCGATAAAACCGGGGCGGGCGGCTACGGCTCGCGGGCGATTATCGCGGCGGTCTATCCGCCGGAACGCCCGCCGTTTTATGTCGCGATTTTTATTACGCAAACGGAAGCCTCGATGAAAATGGCAAATGAAACCACTGCTGAAATCGGCAAGCAGTTGTTTGCCGGGCAGCCCTGA</v>
      </c>
      <c r="O538" s="26">
        <f t="shared" si="54"/>
        <v>873</v>
      </c>
      <c r="P538" s="26"/>
      <c r="Q538" s="26">
        <f t="shared" si="59"/>
        <v>1</v>
      </c>
      <c r="R538" s="26">
        <f t="shared" si="55"/>
        <v>1</v>
      </c>
      <c r="S538" s="26">
        <f t="shared" si="57"/>
        <v>2</v>
      </c>
      <c r="T538" s="26"/>
    </row>
    <row r="539" spans="1:20" x14ac:dyDescent="0.25">
      <c r="A539">
        <v>452</v>
      </c>
      <c r="B539" s="2" t="s">
        <v>7579</v>
      </c>
      <c r="C539" s="3" t="s">
        <v>1091</v>
      </c>
      <c r="D539" s="4" t="s">
        <v>1104</v>
      </c>
      <c r="E539" s="4" t="s">
        <v>1104</v>
      </c>
      <c r="F539" s="4" t="s">
        <v>1105</v>
      </c>
      <c r="G539" s="4" t="s">
        <v>1106</v>
      </c>
      <c r="H539" s="4"/>
      <c r="I539" s="4" t="s">
        <v>10936</v>
      </c>
      <c r="J539" s="3"/>
      <c r="K539" s="3" t="s">
        <v>7580</v>
      </c>
      <c r="L539" s="5" t="s">
        <v>15</v>
      </c>
      <c r="M539" s="2" t="str">
        <f t="shared" si="56"/>
        <v>&gt;betaL-g0565_HERA-5%ATGAAAAAAATCACCCCGCTCTTTGCCATCGCATTTCTGACCCTGATCGCGTTACTGGCCCCGGCGCAGGCCTCCGTCACGCCAGATATGACGGACTTTTTACGCCAGCAGGAGCAACGGCTTCACGCCAGAATTGGCATGGCGGTTGTCAACGCGCAAGGCGAAACGGTGTTCGGTTATCGGCAGGACGAGCGTTTCCCGCTGACCAGCACCTTTAAAACCCTGGCCTGCGCCGCGTTGCTTGAGCGATTGCAGAAAAACGGCGGTTCGCTGGATGAACAGGTGACTATTCCGCCAGACGCCTTGCTGGACTATGCGCCAGTGACTAAAAACTACCTCGCCCCTGCCACCATCTCCTTACGCATGTTGTGCGCAGCGGCGGTGAGCTACAGCGACAACACGGCGGGCAACCGCATTCTGACTTACCTTGGCGGCCCGGATGCCGTCACGCAGTTTATGCGCGGGATCGGCGAACATGTGACCCGTCTGGATCGAACGGAGCCCACGCTGAATGAAGCCACGCCAGGCGATGCGCGCGATACCTCTTCGCCGCAGAAGATGGCGGCAGGGCTGCAAAAAATCCTCACCGCCCCTCCCCTGACACCGGCTAACCGGGCGACGCTGGCGCAGTGGATGCGTGACGATAAAGTGGGAGATGCGCTGCTACGCGCCGCGCTGCCGAAAGGCTGGGCAATTGCCGATAAAACCGGGGCGGGCGGCTACGGCTCGCGGGCGATTATCGCGGCGGTCTATCCGCCGGAACGCCCGCCGTTTTATGTCGCGATTTTTATTACGCAAACGGAAGCCTCGATGAAAATGGCAAATGAAACCATTGCTGAAATCGGCAAGCAGTTGTTTGCCGGGCAGCCCTGA</v>
      </c>
      <c r="O539" s="26">
        <f t="shared" si="54"/>
        <v>873</v>
      </c>
      <c r="P539" s="26"/>
      <c r="Q539" s="26">
        <f t="shared" si="59"/>
        <v>1</v>
      </c>
      <c r="R539" s="26">
        <f t="shared" si="55"/>
        <v>1</v>
      </c>
      <c r="S539" s="26">
        <f t="shared" si="57"/>
        <v>2</v>
      </c>
      <c r="T539" s="26"/>
    </row>
    <row r="540" spans="1:20" x14ac:dyDescent="0.25">
      <c r="A540">
        <v>453</v>
      </c>
      <c r="B540" s="2" t="s">
        <v>7581</v>
      </c>
      <c r="C540" s="3" t="s">
        <v>1091</v>
      </c>
      <c r="D540" s="4" t="s">
        <v>1107</v>
      </c>
      <c r="E540" s="4" t="s">
        <v>1107</v>
      </c>
      <c r="F540" s="4" t="s">
        <v>1108</v>
      </c>
      <c r="G540" s="4" t="s">
        <v>1109</v>
      </c>
      <c r="H540" s="4"/>
      <c r="I540" s="4" t="s">
        <v>10936</v>
      </c>
      <c r="J540" s="3"/>
      <c r="K540" s="3" t="s">
        <v>7582</v>
      </c>
      <c r="L540" s="5" t="s">
        <v>15</v>
      </c>
      <c r="M540" s="2" t="str">
        <f t="shared" si="56"/>
        <v>&gt;betaL-g0566_HERA-6%ATGAAAAAAATCACCCCGCTCTTCGCCATCGCATTTCTAACCCTGATCGCGTTACTGGCTCCGGCACAGGCCTCCGTCACGCCAGATATGACGGACTTTTTACGCCAGCAGGAGCAACGGCTTCACGCCAGAATTGGCATGGCGGTTGTCAACGCGCAAGGCGAAACGGTGTTCGGTTATCGGCAGGACGAGCGTTTCCCGCTGACCAGCACCTTTAAAACCCTGGCCTGCGCCGCGTTGCTTGAGCGGTTGCAGAAAAACGGCGGTTCGCTGGATGAACAGGTGACTATTCCGCCAGACGCCTTGCTGGACTATGCGCCAGTGACTAAAAACTACCTCGCCCCTGCCACCATCTCCTTACGCATGTTGTGCGCAGCGGCGGTGAGCTACAGCGACAACACGGCGGGCAACCGCATTCTGACTTACCTTGGCGGCCCGGATGCCGTCACGCAGTTTATGCGCGGGATCGGCGACCATGTGACCCGTCTGGATCGAACGGAGCCCACGCTGAATGAAGCCACGCCAGGCGATGCGCGCGATACCTCTTCGCCGCAGAAGATGGCGGCAGGGCTGCAAAAAATCCTCACCGCCCCGCCCCTGACGCCGGCTAACCGGGCGACGCTGGCGCAATGGATGCGTGACGATAAAGTGGGAGATGCGCTGCTACGCGCCGCGCTGCCGAAAGGCTGGGCGATTGCCGATAAAACCGGGGCGGGCGGCTACGGCTCGCGGGCGATTATCGCGGCGGTCTATCCGCCGGAACGCCCGCCGTTTTATGTCGCGATTTTTATTACGCAAACCGAAGCCTCAATGAAAATGGCAAATGAAGCCATTGCTGCAATCGGCAAGCAGTTGTTTGCCGGGCAGCCCTGA</v>
      </c>
      <c r="O540" s="26">
        <f t="shared" si="54"/>
        <v>873</v>
      </c>
      <c r="P540" s="26"/>
      <c r="Q540" s="26">
        <f t="shared" si="59"/>
        <v>1</v>
      </c>
      <c r="R540" s="26">
        <f t="shared" si="55"/>
        <v>1</v>
      </c>
      <c r="S540" s="26">
        <f t="shared" si="57"/>
        <v>2</v>
      </c>
      <c r="T540" s="26"/>
    </row>
    <row r="541" spans="1:20" x14ac:dyDescent="0.25">
      <c r="A541">
        <v>454</v>
      </c>
      <c r="B541" s="2" t="s">
        <v>7583</v>
      </c>
      <c r="C541" s="3" t="s">
        <v>1091</v>
      </c>
      <c r="D541" s="4" t="s">
        <v>1110</v>
      </c>
      <c r="E541" s="4" t="s">
        <v>1110</v>
      </c>
      <c r="F541" s="4" t="s">
        <v>1111</v>
      </c>
      <c r="G541" s="4" t="s">
        <v>1112</v>
      </c>
      <c r="H541" s="4"/>
      <c r="I541" s="4" t="s">
        <v>10936</v>
      </c>
      <c r="J541" s="3"/>
      <c r="K541" s="3" t="s">
        <v>7584</v>
      </c>
      <c r="L541" s="5" t="s">
        <v>15</v>
      </c>
      <c r="M541" s="2" t="str">
        <f t="shared" si="56"/>
        <v>&gt;betaL-g0568_HERA-8%ATGAAAAAAATCACCCCGCTCTTTGCCATCGCATTTCTGACCCTGATCGCGTTACTGGCTCCGGCACAGGCCTCCGTCACGCCAGACATGACGGACTTTTTACGCCAGCAGGAGCAACGGCTTCACGCCAGAATTGGCATGGCGGTTGTCAACGCGCAAGGCGAAACGGTGTTCGGTTATCGGCAGGACGAGCGTTTCCCGCTGACCAGCACCTTTAAAACCCTGGCCTGCGCCGCGTTGCTTGAGCGGTTGCAGAAAAACGGCGGTTCGCTGGATGAACAGGTGACTATTCCGCCAGACGCCTTGCTGGACTATGCGCCAGTGACTAAAAACTACCTCGCCCCTGCCACCATCTCTTTACGCATGCTGTGCGCGGCGGCGGTGAGCTACAGCGACAACACGGCGGGCAACCGCATTCTGACTTACCTTGGCGGCCCGGATGCCGTCACGCAGTTTATGCGCGGGATCGGCGACCCTGTGACCCGTCTGGATCGGACGGAGCCCACGCTGAATGAAGCCACGCCAGGCGATGCGCGCGATACCTCTTCGCCGCAGAAGATGGCGGCAGGGCTGCAAAAAATCCTCACCGCCCCTCCCCTGACGCCGGCTAACCGGGCGGTGCTGGCGCAGTGGATGCGTGACGATAAAGTGGGAGATGCGCTGCTACGCGCCGCGCTGCCGAAAGGCTGGGCAATTGCCGATAAAACCGGGGCGGGCGGCTACGGCTCGCGGGCGATTATCGCGGCGGTCTATCCGCCGGAACGCCCGCCGTTTTATGTCGCGATTTTTATTACGCAAACGGAAGCCTCAATGAAAATGGCAAATGAAGCCATTCCCGCAATCGGCAAGCAGTTGTTTGCCGGGCAGCCCTGA</v>
      </c>
      <c r="O541" s="26">
        <f t="shared" si="54"/>
        <v>873</v>
      </c>
      <c r="P541" s="26"/>
      <c r="Q541" s="26">
        <f t="shared" si="59"/>
        <v>1</v>
      </c>
      <c r="R541" s="26">
        <f t="shared" si="55"/>
        <v>1</v>
      </c>
      <c r="S541" s="26">
        <f t="shared" si="57"/>
        <v>2</v>
      </c>
      <c r="T541" s="26"/>
    </row>
    <row r="542" spans="1:20" x14ac:dyDescent="0.25">
      <c r="A542">
        <v>1499</v>
      </c>
      <c r="B542" s="2" t="s">
        <v>9200</v>
      </c>
      <c r="C542" s="3" t="s">
        <v>3588</v>
      </c>
      <c r="D542" s="4" t="s">
        <v>3588</v>
      </c>
      <c r="E542" s="4" t="s">
        <v>3588</v>
      </c>
      <c r="F542" s="4" t="s">
        <v>3589</v>
      </c>
      <c r="G542" s="4" t="s">
        <v>3590</v>
      </c>
      <c r="H542" s="4"/>
      <c r="I542" s="4" t="s">
        <v>10936</v>
      </c>
      <c r="J542" s="3"/>
      <c r="K542" s="3" t="s">
        <v>9201</v>
      </c>
      <c r="L542" s="5" t="s">
        <v>15</v>
      </c>
      <c r="M542" s="2" t="str">
        <f t="shared" si="56"/>
        <v>&gt;betaL-g0569_hugA%ATGTTTAAAAAAACATTTCGCCAAACTGCTGCGATCGCAGTTTCATTAATATCTCTATTGGCATCCGCCACTCTATGGGCTAACACCAATAATACAATTGAAGCGCAATTAAGTGAGCTTGAAAAATACAATCAAGGTCGTTTAGGAGTGGCTTTAATCAACACGGAAGATAACTCACAAATAACATACCGTGGTGAAGAACGTTTTGCGATGGCAAGTACAAGTAAAGTTATGGCTGTTGCGGCTGTTTTAAAAGAGAGTGAAAAACAAGCGGGATTATTAGATAAGAACATTGCGATTAAAAAATCTGACTTGGTTGCTTACAGTCCTATTACAGAAAAGCATTTAGTAACAGGAATGTCTTTAGCTCAATTAAGTGCAGCCACCTTGCAATATAGTGATAATACGGCAATGAATAAAATTCTAGATTATTTAGGAGGACCTTCCAGCGTTACTCAATTTGCACGTTCAATTAATGATGTAACTTATCGCCTAGATCGCAAAGAGCCTGAATTAAATACAGCCATTCATGGTGATCCTCGTGATACCACCTCTCCAATTGCGATGGCTAAAAGCCTTCAAGCATTAACATTAGGTGACGCATTAGGTCAATCTCAACGCCAACAACTTGTTACTTGGTTAAAAGGTAATACAACAGGTGATCACAGTATTAAAGCGGGTTTACCAAAACACTGGATTGTTGGCGATAAAACCGGTAGTGGTGATTATGGTACAACTAACGATATTGCCGTTATTTGGCCAGAAAACCATGCACCATTAATTTTAGTCGTTTATTTTACACAACAAGAAAAAGATGCAAAATACCGTAAAGATATTATTGCTAAAGCTACTGAAATTGTCACAAAAGAGTTTGCCAATTCACCTCAAACAAAATAA</v>
      </c>
      <c r="O542" s="26">
        <f t="shared" si="54"/>
        <v>897</v>
      </c>
      <c r="P542" s="26"/>
      <c r="Q542" s="26">
        <f t="shared" si="59"/>
        <v>1</v>
      </c>
      <c r="R542" s="26">
        <f t="shared" si="55"/>
        <v>1</v>
      </c>
      <c r="S542" s="26">
        <f t="shared" si="57"/>
        <v>2</v>
      </c>
      <c r="T542" s="26"/>
    </row>
    <row r="543" spans="1:20" x14ac:dyDescent="0.25">
      <c r="A543">
        <v>40</v>
      </c>
      <c r="B543" s="2" t="s">
        <v>6913</v>
      </c>
      <c r="C543" s="3" t="s">
        <v>70</v>
      </c>
      <c r="D543" s="4" t="s">
        <v>71</v>
      </c>
      <c r="E543" s="4" t="s">
        <v>71</v>
      </c>
      <c r="F543" s="4" t="s">
        <v>72</v>
      </c>
      <c r="G543" s="4" t="s">
        <v>73</v>
      </c>
      <c r="H543" s="4"/>
      <c r="I543" s="4" t="s">
        <v>10936</v>
      </c>
      <c r="J543" s="3"/>
      <c r="K543" s="3" t="s">
        <v>6914</v>
      </c>
      <c r="L543" s="5" t="s">
        <v>15</v>
      </c>
      <c r="M543" s="2" t="str">
        <f t="shared" si="56"/>
        <v>&gt;betaL-g0573_IMI-1%ATGTCACTTAATGTAAAACCAAGTAGAATAGCCATCTTGTTTAGCTCTTGTTTAGTTTCAATATCATTTTTCTCACAGGCCAATACAAAGGGCATCGATGAGATTAAAGACCTTGAAAC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ATACACTACAAAAAACGAAAAAGAAGCCAAGCATGAGGATAAAGTAATCGCAGAAGCTTCAAGAATCGCAATTGATAACCTTAAATAA</v>
      </c>
      <c r="O543" s="26">
        <f t="shared" si="54"/>
        <v>879</v>
      </c>
      <c r="P543" s="26"/>
      <c r="Q543" s="26">
        <f t="shared" si="59"/>
        <v>1</v>
      </c>
      <c r="R543" s="26">
        <f t="shared" si="55"/>
        <v>1</v>
      </c>
      <c r="S543" s="26">
        <f t="shared" si="57"/>
        <v>2</v>
      </c>
      <c r="T543" s="26"/>
    </row>
    <row r="544" spans="1:20" x14ac:dyDescent="0.25">
      <c r="A544">
        <v>41</v>
      </c>
      <c r="B544" s="2" t="s">
        <v>6915</v>
      </c>
      <c r="C544" s="3" t="s">
        <v>70</v>
      </c>
      <c r="D544" s="4" t="s">
        <v>74</v>
      </c>
      <c r="E544" s="4" t="s">
        <v>74</v>
      </c>
      <c r="F544" s="4" t="s">
        <v>75</v>
      </c>
      <c r="G544" s="4" t="s">
        <v>76</v>
      </c>
      <c r="H544" s="4"/>
      <c r="I544" s="4" t="s">
        <v>10936</v>
      </c>
      <c r="J544" s="3"/>
      <c r="K544" s="3" t="s">
        <v>6916</v>
      </c>
      <c r="L544" s="5" t="s">
        <v>15</v>
      </c>
      <c r="M544" s="2" t="str">
        <f t="shared" si="56"/>
        <v>&gt;betaL-g0574_IMI-2%ATGTCACTTAATGTAAAACCAAGTAGAATAGCCATCTTGTTTAGCTCTTGTTTAGTTTCAATATCATTTTTCTCACAGGCCAATACAAAGGGAATCGATGAGATTAAAAACCTTGAAACAGATTTCAATGGTAGAATTGGTGTCTACGCTTTAGACACTGGCTCAGGTAAATCATTTTCGTACAAAGCAAATGAACGATTTCCATTATGTAGTTCTTTCAAAGGTTTTTTAGCTGCTGCTGTATTAAAAGGCTCTCAAGATAATCAACTAAATCTTAATCAGATCGTGAATTATAATACAAGAAGTTTAGAGTTCTATTCACCCATCACAACTAAATATAAAGATAATGGAATGTCATTAGGTGATATGGCTGCTGCCGCTTTACAATATAGCGACAATGGTGCTACTAATATTATTCTTGAACGATATATCGGTGGTCCTGAGGGTATGACTAAATTCATGCGGTCGATTGGAGATAAAGATTTTAGACTCGATCGTTGGGAGTTAGATCTAAACACAGCAATTCCTGGCGATGAACGTGACACATCTACACCTGCAGCAGTAGCTAAGAGCCTGAAAACCCTTGCTCTGGGTAACATACTTAATGAGCGTGAAAAGGAAACCTATCAGACATGGTTAAAGGGTAACACAACCGGTGCAGCGCGTATTCGTGCTAGCGTACCAAGCGATTGGGTAGTTGGCGATAAAACTGGTAGTTGCGGAGCATACGGTACGGCAAATGATTATGCGGTAGTCTGGCCAAAGAACCGAGCTCCTCTTATAATTTCTGTATACACTACAAAAAACGAAAAAGAAGCCAAGCATGAGGATAAAGTAATCGCAGAAGCTTCAAGAATCGCAATTGATAACCTTAAATAA</v>
      </c>
      <c r="O544" s="26">
        <f t="shared" si="54"/>
        <v>879</v>
      </c>
      <c r="P544" s="26"/>
      <c r="Q544" s="26">
        <f t="shared" si="59"/>
        <v>1</v>
      </c>
      <c r="R544" s="26">
        <f t="shared" si="55"/>
        <v>1</v>
      </c>
      <c r="S544" s="26">
        <f t="shared" si="57"/>
        <v>2</v>
      </c>
      <c r="T544" s="26"/>
    </row>
    <row r="545" spans="1:20" x14ac:dyDescent="0.25">
      <c r="A545">
        <v>42</v>
      </c>
      <c r="B545" s="2" t="s">
        <v>6917</v>
      </c>
      <c r="C545" s="3" t="s">
        <v>70</v>
      </c>
      <c r="D545" s="4" t="s">
        <v>77</v>
      </c>
      <c r="E545" s="4" t="s">
        <v>77</v>
      </c>
      <c r="F545" s="4" t="s">
        <v>78</v>
      </c>
      <c r="G545" s="4" t="s">
        <v>79</v>
      </c>
      <c r="H545" s="4"/>
      <c r="I545" s="4" t="s">
        <v>10936</v>
      </c>
      <c r="J545" s="3"/>
      <c r="K545" s="3" t="s">
        <v>6918</v>
      </c>
      <c r="L545" s="5" t="s">
        <v>15</v>
      </c>
      <c r="M545" s="2" t="str">
        <f t="shared" si="56"/>
        <v>&gt;betaL-g0576_IMI-3%ATGTCACTTAATGTAAAACAAAGTAGAATAGCCATCTTGTTTATCTCTTGTTTATTTTCAATATCATTTTTCTCACAGGCCAATACAAAGGGTATCGATGAGATTAAAAACCTTGAAACAGATTTCAATGGTAGAGTTGGTGTCTACGCTTTAGACACTGGCTCAGGTAAATCATTTTCGTACAAAGCAAATGAACGATTTCCATTATGTAGTTCTTTCAAAGGCTTTTTAGCTGCTGCTGTATTAAAAGGCTCTCAAGATAATCAACTCAATCTTAATCAGATCGTGAATTACAATACAAGAAGTTTAGAGTTCCATTCACCCATCACAACTAAATATAAAGATAATGGAATGTCATTAGGTGATATGGCTGCTGCCGCTTTACAATATAGCGACAATGGTGCTACTAATATTATTCTTGAACGTTATATCGGTGGTCCTGAGGGTATGACTAAATTCATGCGGTCGATTGGAGATGAAGATTTTAGACTCGATCGTTGGGAGTTAGATCTAAACACAGCTATTCCAGGCGATGAACGTGACACATCTACACCTGCAGCAGTAGCTAAGAGCCTGAAAACTCTTGCTCTGGGTAACATACTTAGTGAGCGTGAAAAGGAAACCTATCAGACATGGTTAAAGGGTAACACAACCGGTGCAGCGCGTATTCGTGCTAGCGTACCAAGCGATTGGGTAGTTGGCGATAAAACTGGTAGTTGCGGAGCATACGGTACTGCAAATGATTATGCGGTAGTCTGGCCAAAGAACCGGGCTCCTCTTATAATTTCTGTATACACAACAAAAAACGAAAAAGAAGCCAAGCATGAGGATAAAGTAATCGCAGAAGCTTCAAGAATYGCAATTGATAACCTTAAATAA</v>
      </c>
      <c r="O545" s="26">
        <f t="shared" si="54"/>
        <v>879</v>
      </c>
      <c r="P545" s="26"/>
      <c r="Q545" s="26">
        <f t="shared" si="59"/>
        <v>1</v>
      </c>
      <c r="R545" s="26">
        <f t="shared" si="55"/>
        <v>1</v>
      </c>
      <c r="S545" s="26">
        <f t="shared" si="57"/>
        <v>2</v>
      </c>
      <c r="T545" s="26"/>
    </row>
    <row r="546" spans="1:20" x14ac:dyDescent="0.25">
      <c r="A546">
        <v>43</v>
      </c>
      <c r="B546" s="2" t="s">
        <v>6919</v>
      </c>
      <c r="C546" s="3" t="s">
        <v>70</v>
      </c>
      <c r="D546" s="4" t="s">
        <v>80</v>
      </c>
      <c r="E546" s="4" t="s">
        <v>80</v>
      </c>
      <c r="F546" s="4" t="s">
        <v>81</v>
      </c>
      <c r="G546" s="4" t="s">
        <v>82</v>
      </c>
      <c r="H546" s="4"/>
      <c r="I546" s="4" t="s">
        <v>10936</v>
      </c>
      <c r="J546" s="3"/>
      <c r="K546" s="3" t="s">
        <v>6920</v>
      </c>
      <c r="L546" s="5" t="s">
        <v>15</v>
      </c>
      <c r="M546" s="2" t="str">
        <f t="shared" si="56"/>
        <v>&gt;betaL-g0578_IMI-4%ATGTCACTTAATGTAAAACCAAGTAGAATAGCCATCTTGTTTAGCTCTTGTTTAGTTTCAATATCATTTTTCTCACAGGCCAATACAAAGGGCATCGATGAGATTAAAGACCTTGAAAC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ATACACTACAAAATACGAAAAAGAAGCCAAGCATGAGGATAAAGTAATCGCAGAAGCTTCAAGAATCGCAATTGATAACCTTAAATAA</v>
      </c>
      <c r="O546" s="26">
        <f t="shared" si="54"/>
        <v>879</v>
      </c>
      <c r="P546" s="26"/>
      <c r="Q546" s="26">
        <f t="shared" si="59"/>
        <v>1</v>
      </c>
      <c r="R546" s="26">
        <f t="shared" si="55"/>
        <v>1</v>
      </c>
      <c r="S546" s="26">
        <f t="shared" si="57"/>
        <v>2</v>
      </c>
      <c r="T546" s="26"/>
    </row>
    <row r="547" spans="1:20" x14ac:dyDescent="0.25">
      <c r="A547">
        <v>457</v>
      </c>
      <c r="B547" s="2" t="s">
        <v>7585</v>
      </c>
      <c r="C547" s="3" t="s">
        <v>1116</v>
      </c>
      <c r="D547" s="4" t="s">
        <v>1117</v>
      </c>
      <c r="E547" s="4" t="s">
        <v>1117</v>
      </c>
      <c r="F547" s="4" t="s">
        <v>1118</v>
      </c>
      <c r="G547" s="4" t="s">
        <v>1119</v>
      </c>
      <c r="H547" s="4"/>
      <c r="I547" s="4" t="s">
        <v>10936</v>
      </c>
      <c r="J547" s="3"/>
      <c r="K547" s="3" t="s">
        <v>7586</v>
      </c>
      <c r="L547" s="5" t="s">
        <v>15</v>
      </c>
      <c r="M547" s="2" t="str">
        <f t="shared" si="56"/>
        <v>&gt;betaL-g0579_IMP-1%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v>
      </c>
      <c r="O547" s="26">
        <f t="shared" si="54"/>
        <v>741</v>
      </c>
      <c r="P547" s="26"/>
      <c r="Q547" s="26">
        <f t="shared" si="59"/>
        <v>1</v>
      </c>
      <c r="R547" s="26">
        <f t="shared" si="55"/>
        <v>1</v>
      </c>
      <c r="S547" s="26">
        <f t="shared" si="57"/>
        <v>2</v>
      </c>
      <c r="T547" s="26"/>
    </row>
    <row r="548" spans="1:20" x14ac:dyDescent="0.25">
      <c r="A548">
        <v>466</v>
      </c>
      <c r="B548" s="2" t="s">
        <v>7601</v>
      </c>
      <c r="C548" s="3" t="s">
        <v>1116</v>
      </c>
      <c r="D548" s="4" t="s">
        <v>1141</v>
      </c>
      <c r="E548" s="4" t="s">
        <v>1141</v>
      </c>
      <c r="F548" s="4" t="s">
        <v>1142</v>
      </c>
      <c r="G548" s="4" t="s">
        <v>1143</v>
      </c>
      <c r="H548" s="4"/>
      <c r="I548" s="4" t="s">
        <v>10936</v>
      </c>
      <c r="J548" s="3"/>
      <c r="K548" s="3" t="s">
        <v>7602</v>
      </c>
      <c r="L548" s="5" t="s">
        <v>15</v>
      </c>
      <c r="M548" s="2" t="str">
        <f t="shared" si="56"/>
        <v>&gt;betaL-g0580_IMP-10%ATGAGCAAGTTATCTGTATTCTTTATATTTTTGTTTTGCAGCATTGCTACCGCAGCAGAGTCTTTGCCAGATTTAAAAATTGAAAAGCTTGATGAAGGCGTTTATGTTCATACTTCGTTTGAAGAAGTTAACGGGTGGGGCGTTT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v>
      </c>
      <c r="O548" s="26">
        <f t="shared" si="54"/>
        <v>741</v>
      </c>
      <c r="P548" s="26"/>
      <c r="Q548" s="26">
        <f t="shared" si="59"/>
        <v>1</v>
      </c>
      <c r="R548" s="26">
        <f t="shared" si="55"/>
        <v>1</v>
      </c>
      <c r="S548" s="26">
        <f t="shared" si="57"/>
        <v>2</v>
      </c>
      <c r="T548" s="26"/>
    </row>
    <row r="549" spans="1:20" x14ac:dyDescent="0.25">
      <c r="A549">
        <v>467</v>
      </c>
      <c r="B549" s="2" t="s">
        <v>7603</v>
      </c>
      <c r="C549" s="3" t="s">
        <v>1116</v>
      </c>
      <c r="D549" s="4" t="s">
        <v>1144</v>
      </c>
      <c r="E549" s="4" t="s">
        <v>1144</v>
      </c>
      <c r="F549" s="4" t="s">
        <v>1145</v>
      </c>
      <c r="G549" s="4" t="s">
        <v>1146</v>
      </c>
      <c r="H549" s="4"/>
      <c r="I549" s="4" t="s">
        <v>10936</v>
      </c>
      <c r="J549" s="3"/>
      <c r="K549" s="3" t="s">
        <v>7604</v>
      </c>
      <c r="L549" s="5" t="s">
        <v>15</v>
      </c>
      <c r="M549" s="2" t="str">
        <f t="shared" si="56"/>
        <v>&gt;betaL-g0581_IMP-11%ATGAAAAAACTATTTGTTTTATGTATATTTTTGTTTTGTAGCATTACTGCCGCAGGAGCGTCTTTGCCTGATTTAAAAATTGAGAAGCTTGAAGAGGGTGTTTATGTTCATACATCGTTTGAAGAAGTTAACGGCTGGGGTGTTGT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v>
      </c>
      <c r="O549" s="26">
        <f t="shared" si="54"/>
        <v>738</v>
      </c>
      <c r="P549" s="26"/>
      <c r="Q549" s="26">
        <f t="shared" si="59"/>
        <v>1</v>
      </c>
      <c r="R549" s="26">
        <f t="shared" si="55"/>
        <v>1</v>
      </c>
      <c r="S549" s="26">
        <f t="shared" si="57"/>
        <v>2</v>
      </c>
      <c r="T549" s="26"/>
    </row>
    <row r="550" spans="1:20" x14ac:dyDescent="0.25">
      <c r="A550">
        <v>468</v>
      </c>
      <c r="B550" s="2" t="s">
        <v>7605</v>
      </c>
      <c r="C550" s="3" t="s">
        <v>1116</v>
      </c>
      <c r="D550" s="4" t="s">
        <v>1147</v>
      </c>
      <c r="E550" s="4" t="s">
        <v>1147</v>
      </c>
      <c r="F550" s="4" t="s">
        <v>1148</v>
      </c>
      <c r="G550" s="4" t="s">
        <v>1149</v>
      </c>
      <c r="H550" s="4"/>
      <c r="I550" s="4" t="s">
        <v>10936</v>
      </c>
      <c r="J550" s="3"/>
      <c r="K550" s="3" t="s">
        <v>7606</v>
      </c>
      <c r="L550" s="5" t="s">
        <v>15</v>
      </c>
      <c r="M550" s="2" t="str">
        <f t="shared" si="56"/>
        <v>&gt;betaL-g0582_IMP-12%ATGAAGAAATTATTTGTTTTATGCATTTTTTTGTTTTTAAGTATTACTGCCTCAGGTGAGGTTTTGCCTGATTTGAAAATTGAGAAGCTTGAAGAGGGTGTTTATCTTCATACATCTTTTGAAGAGGTTAGCGGTTGGGGTGTTGTTACTAAACATGGTTTGGTAGTTCTTGTAAATAATGACGCCTATCTAATTGACACTCCATTTACAAATAAAGATACTGAAAAATTAGTTGCTTGGTTTGTAGGGCGCGGCTTTACAATAAAGGGAAGTGTTTCCTCACATTTTCATAGCGACAGTACGGGTGGAATAGAGTGGCTTAATTCTCAATCTATTCCCACGTATGCATCTGAGTTAACAAATGAACTTCTGAAAAAGAACGGTAAGGTGCAAGCTACAAATTCATTTAGCGGGGTTAGTTATTGGCTAGTTAAAAATAAAATTGAAATTTTTTATCCCGGCCCAGGACATACTCAAGATAACGTAGTGGTTTGGCTACCTGAAAACAAAATTTTATTCGGTGGTTGTTTTGTTAAACCGGACGGTCTTGGTAATTTGGATGACGCAAATTTAAAAGCTTGGCCAAAGTCCGCAAAAATATTAATGTCTAAATATGGTAAAGCAAAGTTAGTTGTTTCAGGTCATAGTGAAATTGGGAACGCATCACTCTTGAAACTTACTTGGGAGCAGGCTGTTAAAGGGCTAAAAGAAAGTAAAAAACCATTACTGCCAAGTAACTAA</v>
      </c>
      <c r="O550" s="26">
        <f t="shared" si="54"/>
        <v>741</v>
      </c>
      <c r="P550" s="26"/>
      <c r="Q550" s="26">
        <f t="shared" si="59"/>
        <v>1</v>
      </c>
      <c r="R550" s="26">
        <f t="shared" si="55"/>
        <v>1</v>
      </c>
      <c r="S550" s="26">
        <f t="shared" si="57"/>
        <v>2</v>
      </c>
      <c r="T550" s="26"/>
    </row>
    <row r="551" spans="1:20" x14ac:dyDescent="0.25">
      <c r="A551">
        <v>469</v>
      </c>
      <c r="B551" s="2" t="s">
        <v>7607</v>
      </c>
      <c r="C551" s="3" t="s">
        <v>1116</v>
      </c>
      <c r="D551" s="4" t="s">
        <v>1150</v>
      </c>
      <c r="E551" s="4" t="s">
        <v>1150</v>
      </c>
      <c r="F551" s="4" t="s">
        <v>1151</v>
      </c>
      <c r="G551" s="4" t="s">
        <v>1152</v>
      </c>
      <c r="H551" s="4"/>
      <c r="I551" s="4" t="s">
        <v>10936</v>
      </c>
      <c r="J551" s="3"/>
      <c r="K551" s="3" t="s">
        <v>7608</v>
      </c>
      <c r="L551" s="5" t="s">
        <v>15</v>
      </c>
      <c r="M551" s="2" t="str">
        <f t="shared" si="56"/>
        <v>&gt;betaL-g0583_IMP-13%ATGAAGAAATTATTTGTTTTATGTGTATGCTTCTTTTGTAGCATTACTGCCGCAGGAGCGGCTTTACCTGATTTAAAAATCGAGAAGCTTGAAGAAGGTGTTTTTGTTCATACATCGTTCGAAGAGGTTAACGGTTGGGGGGTTGTTACTAAACACGGTTTAGTGGTGCTTGTAAACACAGACGCCTATCTAATTGACACTCCATTTACTGCTACAGACACTGAAAAATTAGTCAATTGGTTTGTGGAGCGCGGCTATGAAATCAAAGGCACTATTTCATCACATTTCCATAGCGACAGCACAGGAGGAATAGAGTGGCTTAATTCTCAATCTATTCCCACGTATGCATCTGAATTAACAAATGAACTTTTGAAAAAATCCGGTAAGGTACAAGCTAAATATTCATTTAGCGAAGTTAGCTATTGGCTAGTTAAAAATAAAATTGAAGTTTTCTACCCTGGCCCAGGTCACACTCAAGATAACCTAGTGGTTTGGTTGCCTGAAAGTAAAATTTTATTCGGTGGTTGCTTTATTAAACCTCACGGTCTTGGCAATTTAGGTGACGCAAATTTAGAAGCTTGGCCAAAGTCCGCCAAAATATTAATGTCTAAATATGGCAAAGCAAAGCTTGTTGTTTCAAGTCATAGTGAAAAAGGGGACGCATCACTAATGAAACGTACATGGGAACAAGCCCTTAAAGGGCTTAAAGAAAGTAAAAAAACATCATCACCAAGTAACTAA</v>
      </c>
      <c r="O551" s="26">
        <f t="shared" si="54"/>
        <v>741</v>
      </c>
      <c r="P551" s="26"/>
      <c r="Q551" s="26">
        <f t="shared" si="59"/>
        <v>1</v>
      </c>
      <c r="R551" s="26">
        <f t="shared" si="55"/>
        <v>1</v>
      </c>
      <c r="S551" s="26">
        <f t="shared" si="57"/>
        <v>2</v>
      </c>
      <c r="T551" s="26"/>
    </row>
    <row r="552" spans="1:20" x14ac:dyDescent="0.25">
      <c r="A552">
        <v>470</v>
      </c>
      <c r="B552" s="2" t="s">
        <v>7609</v>
      </c>
      <c r="C552" s="3" t="s">
        <v>1116</v>
      </c>
      <c r="D552" s="4" t="s">
        <v>1153</v>
      </c>
      <c r="E552" s="4" t="s">
        <v>1153</v>
      </c>
      <c r="F552" s="4" t="s">
        <v>1154</v>
      </c>
      <c r="G552" s="4" t="s">
        <v>1155</v>
      </c>
      <c r="H552" s="4"/>
      <c r="I552" s="4" t="s">
        <v>10936</v>
      </c>
      <c r="J552" s="3"/>
      <c r="K552" s="3" t="s">
        <v>7610</v>
      </c>
      <c r="L552" s="5" t="s">
        <v>15</v>
      </c>
      <c r="M552" s="2" t="str">
        <f t="shared" si="56"/>
        <v>&gt;betaL-g0584_IMP-14%ATGAAAAAATTATTTGTTTTATGTGTATTCTTCTTCTGCAACATTGCAGTTGCAGAAGAATCTTTGCCTGATTTAAAAATTGAGAAGCTTGAAGAAGGCGTTTATGTTCATACTTCGTTTGAAGAAGTTAAAGGTTGGAGTGTGGTCACTAAACACGGTTTGGTGGTTCTTGTGAAAAATGACGCCTATCTGATTGATACTCCAATTACTGCTAAAGATACTGAAAAATTAGTCAATTGGTTTGTTGAGCGGGGCTATAAAATCAAAGGCAGTATTTCAACACATTTCCATGGTGACAGTACGGCTGGAATAGAGTGGCTTAATTCTCAATCTATCCCCACATATGCTTCTGAATTAACAAATGAACTTCTTAAAAAAGACAATAAGGTACAAGCTAAACACTCTTTTAATGGGGTTAGTTATTCACTAATT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v>
      </c>
      <c r="O552" s="26">
        <f t="shared" si="54"/>
        <v>741</v>
      </c>
      <c r="P552" s="26"/>
      <c r="Q552" s="26">
        <f t="shared" si="59"/>
        <v>1</v>
      </c>
      <c r="R552" s="26">
        <f t="shared" si="55"/>
        <v>1</v>
      </c>
      <c r="S552" s="26">
        <f t="shared" si="57"/>
        <v>2</v>
      </c>
      <c r="T552" s="26"/>
    </row>
    <row r="553" spans="1:20" x14ac:dyDescent="0.25">
      <c r="A553">
        <v>471</v>
      </c>
      <c r="B553" s="2" t="s">
        <v>7611</v>
      </c>
      <c r="C553" s="3" t="s">
        <v>1116</v>
      </c>
      <c r="D553" s="4" t="s">
        <v>1156</v>
      </c>
      <c r="E553" s="4" t="s">
        <v>1156</v>
      </c>
      <c r="F553" s="4" t="s">
        <v>1157</v>
      </c>
      <c r="G553" s="4" t="s">
        <v>1158</v>
      </c>
      <c r="H553" s="4"/>
      <c r="I553" s="4" t="s">
        <v>10936</v>
      </c>
      <c r="J553" s="3"/>
      <c r="K553" s="3" t="s">
        <v>7612</v>
      </c>
      <c r="L553" s="5" t="s">
        <v>15</v>
      </c>
      <c r="M553" s="2" t="str">
        <f t="shared" si="56"/>
        <v>&gt;betaL-g0585_IMP-15%ATGAACAAGTTATCTGTATTCTTTATGTTTATGTTTTGTAGCATTACTGCCGCAGGAGAGTCTTTGCCAGATTTAAAAATTGAGAAGCTTGACGAAGGTGTTTATGTTCATACTTCGTTTGAAGAAGTTAACGGTTGGGGTGTTGTTCCTAAACACGGCTTGGTGGTTCTTGTAAATACTGAGGCCTATCTGATTGACACTCCATTTACGGCAAAAGATACTGAAAAGTTAGTCACTTGGTTTGTGGAGCGCGGCTATAAAATAAAAGGCAGTATTTCCTCTCATTTTCATAGCGACAGCACGGGCGGAATAGAGTGGCTTAATTCTCAATCTATCCCCACGTATGCATCTGAATTAACAAATGAACTTCTTAAAAAAGACGGTAAGGTACAAGCTAAAAATTCATTTAGCGGAGGTAGCTATTGGCTAGTTAATAATAAGATTGAAGTTTTTTATCCTGGTCCAGGGCACACTCCAGATAACGTAGTGGTTTGGCTACCTGAAAATAGAGTTTTGTTCGGTGGTTGTTTTGTTAAACCGTACGGTCTTGGTAATTTGGGTGACGCAAATTTAGAAGCTTGGCCAAAGTCCGCCAAAATATTAATGTCTAAATATGGTAAAGCAAAGTTGGTTGTTTCAAGTCATAGTGAAACTGGGAACGCATCACTCTTGAAACTTACTTGGGAGCAGGCTGTTAAAGGGCTAAAAGAAAGTAAAAAACCATCACTGCCAAGTAACTAA</v>
      </c>
      <c r="O553" s="26">
        <f t="shared" si="54"/>
        <v>741</v>
      </c>
      <c r="P553" s="26"/>
      <c r="Q553" s="26">
        <f t="shared" si="59"/>
        <v>1</v>
      </c>
      <c r="R553" s="26">
        <f t="shared" si="55"/>
        <v>1</v>
      </c>
      <c r="S553" s="26">
        <f t="shared" si="57"/>
        <v>2</v>
      </c>
      <c r="T553" s="26"/>
    </row>
    <row r="554" spans="1:20" x14ac:dyDescent="0.25">
      <c r="A554" s="26">
        <v>472</v>
      </c>
      <c r="B554" s="2" t="s">
        <v>7613</v>
      </c>
      <c r="C554" s="3" t="s">
        <v>1116</v>
      </c>
      <c r="D554" s="4" t="s">
        <v>1159</v>
      </c>
      <c r="E554" s="4" t="s">
        <v>1159</v>
      </c>
      <c r="F554" s="4" t="s">
        <v>1160</v>
      </c>
      <c r="G554" s="4" t="s">
        <v>1161</v>
      </c>
      <c r="H554" s="4"/>
      <c r="I554" s="4" t="s">
        <v>10936</v>
      </c>
      <c r="J554" s="3"/>
      <c r="K554" s="3" t="s">
        <v>7614</v>
      </c>
      <c r="L554" s="5" t="s">
        <v>15</v>
      </c>
      <c r="M554" s="2" t="str">
        <f t="shared" si="56"/>
        <v>&gt;betaL-g0586_IMP-16%ATGAAAAAATTATTTGTTTTATGTATCTTTTTGTTTTGTAGCATTACTGCCGCAGGAGAGTCTTTGCCTGATTTAAAAATTGAGAAGCTTGAAGACGGTGTTTATGTTCATACATCGTTTGAAGAAGTTAACGGTTGGGGTGTTGTTACTAAACACGGTTTGGTGTTTCTTGTAAACACAGACGCCTATCTGATTGACACTCCATTTGCTGCTAAAGACACTGAAAAGTTAGTAAATTGGTTTGTGGAGCGCGGTTATAAAATAAAAGGCAGTATTTCCTCACATTTTCATAGCGACAGCTCGGGTGGAATAGAATGGCTTAACTCTCAATCTATTCCCACGTATGCATCTGAATTAACAAACGAACTTCTTAAAAAGAACGGTAAGGTGCAAGCTAAAAACTCATTTAGCGGAGTTAGTTATTGGCTACTTAAAAATAAAATTGAAATTTTTTATCCGGGCCCTGGGCACACTCAAGATAACGTAGTGGTTTGGTTGCCTGAAAAGAAAATTTTATTTGGTGGGTGTTTTGTTAAACCGTACGGTCTTGGAAATCTCGATGATGCAAATGTTGAAGCGTGGCCACATTCTGCTGAAATATTAATGTCTAGGTATGGTAATGCAAAACTGGTTGTTCCAAGCCATAGTGACGTCGGAGATGCGTCGCTCTTGAAGCTTACATGGGAGCAGGCTGTTAAAGGGCTAAAAGAAAGTAAAAAACCATCACAGCCAAGTAACTAA</v>
      </c>
      <c r="O554" s="26">
        <f t="shared" si="54"/>
        <v>741</v>
      </c>
      <c r="P554" s="26"/>
      <c r="Q554" s="26">
        <f t="shared" si="59"/>
        <v>1</v>
      </c>
      <c r="R554" s="26">
        <f t="shared" si="55"/>
        <v>1</v>
      </c>
      <c r="S554" s="26">
        <f t="shared" si="57"/>
        <v>2</v>
      </c>
      <c r="T554" s="26"/>
    </row>
    <row r="555" spans="1:20" x14ac:dyDescent="0.25">
      <c r="A555" s="26">
        <v>473</v>
      </c>
      <c r="B555" s="2" t="s">
        <v>7615</v>
      </c>
      <c r="C555" s="3" t="s">
        <v>1116</v>
      </c>
      <c r="D555" s="4" t="s">
        <v>1162</v>
      </c>
      <c r="E555" s="4" t="s">
        <v>1162</v>
      </c>
      <c r="F555" s="4" t="s">
        <v>1163</v>
      </c>
      <c r="G555" s="4" t="s">
        <v>1164</v>
      </c>
      <c r="H555" s="4"/>
      <c r="I555" s="4" t="s">
        <v>10936</v>
      </c>
      <c r="J555" s="3"/>
      <c r="K555" s="3" t="s">
        <v>7616</v>
      </c>
      <c r="L555" s="5" t="s">
        <v>15</v>
      </c>
      <c r="M555" s="2" t="str">
        <f t="shared" si="56"/>
        <v>&gt;betaL-g0587_IMP-18%ATGAAAAAATTATTTGTTTTATGTGTATTCTTCCTTTGCAACATTGCTGCTGCAGATGATTCTTTGCCTGATTTAAAAATTGAGAAGCTTGAAAAAGGCGTTTATGTTCATACTTCGTTTGAAGAAGTTAAAGGTTGGGGTGTAGTCACAAAACACGGTTTAGTGGTTCTTGTAAAGAATGATGCTTATCTGATAGATACTCCAATTACCGCTAAAGATACTGAAAAATTAGTTAATTGGTTTATTGAGCACGGCTATAGAATCAAAGGCAGTATTTCCACACATTTCCATGGCGACAGTACGGCTGGAATAGAGTGGCTTAATTCTCAATCTATCTCCACGTATGCCTCTGAATTAACAAATGAACTTCTAAAAAAAGACAATAAGGTGCAAGCTACAAATTCTTTTAGTGGAGTTAGTTATTCACTTATCAAAAACAAAATTGAAGTTTTCTATCCAGGTCCAGGACACACTCAAGATAACGTAGTGGTTTGGTTACCTGAAAAGAAAATTTTATTCGGTGGTTGCTTTGTTAAACCGGACGGTCTTGGAAATTTAGGGGATGCAAATTTAGAAGCTTGGCCAAAGTCCGCTAAAATATTAATGTCTAAATATGGTAAAGCAAAACTGGTTGTTTCAAGTCATAGTGAAATTGGAAACGCATCACTCTTGCAGCGCACATGGGAGCAGGCTGTTAAAGGGTTAAATGAAAGTAAAAAACCGTTACAGCCAAGTAGCTAA</v>
      </c>
      <c r="O555" s="26">
        <f t="shared" si="54"/>
        <v>741</v>
      </c>
      <c r="P555" s="26"/>
      <c r="Q555" s="26">
        <f t="shared" si="59"/>
        <v>1</v>
      </c>
      <c r="R555" s="26">
        <f t="shared" si="55"/>
        <v>1</v>
      </c>
      <c r="S555" s="26">
        <f t="shared" si="57"/>
        <v>2</v>
      </c>
      <c r="T555" s="26"/>
    </row>
    <row r="556" spans="1:20" x14ac:dyDescent="0.25">
      <c r="A556" s="26">
        <v>474</v>
      </c>
      <c r="B556" s="2" t="s">
        <v>7617</v>
      </c>
      <c r="C556" s="3" t="s">
        <v>1116</v>
      </c>
      <c r="D556" s="4" t="s">
        <v>1165</v>
      </c>
      <c r="E556" s="4" t="s">
        <v>1165</v>
      </c>
      <c r="F556" s="4" t="s">
        <v>1166</v>
      </c>
      <c r="G556" s="4" t="s">
        <v>1167</v>
      </c>
      <c r="H556" s="4"/>
      <c r="I556" s="4" t="s">
        <v>10936</v>
      </c>
      <c r="J556" s="3"/>
      <c r="K556" s="3" t="s">
        <v>7618</v>
      </c>
      <c r="L556" s="5" t="s">
        <v>15</v>
      </c>
      <c r="M556" s="2" t="str">
        <f t="shared" si="56"/>
        <v>&gt;betaL-g0588_IMP-19%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v>
      </c>
      <c r="O556" s="26">
        <f t="shared" si="54"/>
        <v>741</v>
      </c>
      <c r="P556" s="26"/>
      <c r="Q556" s="26">
        <f t="shared" si="59"/>
        <v>1</v>
      </c>
      <c r="R556" s="26">
        <f t="shared" si="55"/>
        <v>1</v>
      </c>
      <c r="S556" s="26">
        <f t="shared" si="57"/>
        <v>2</v>
      </c>
      <c r="T556" s="26"/>
    </row>
    <row r="557" spans="1:20" x14ac:dyDescent="0.25">
      <c r="A557" s="26">
        <v>458</v>
      </c>
      <c r="B557" s="2" t="s">
        <v>7587</v>
      </c>
      <c r="C557" s="3" t="s">
        <v>1116</v>
      </c>
      <c r="D557" s="4" t="s">
        <v>1120</v>
      </c>
      <c r="E557" s="4" t="s">
        <v>1120</v>
      </c>
      <c r="F557" s="4" t="s">
        <v>1121</v>
      </c>
      <c r="G557" s="4" t="s">
        <v>1122</v>
      </c>
      <c r="H557" s="4"/>
      <c r="I557" s="4" t="s">
        <v>10936</v>
      </c>
      <c r="J557" s="3"/>
      <c r="K557" s="3" t="s">
        <v>7588</v>
      </c>
      <c r="L557" s="5" t="s">
        <v>15</v>
      </c>
      <c r="M557" s="2" t="str">
        <f t="shared" si="56"/>
        <v>&gt;betaL-g0589_IMP-2%ATGAAGAAATTATTTGTTTTATGTGTATGCTTCCTTTGTAGCATTACTGCCGCGGGAGCGCG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v>
      </c>
      <c r="O557" s="26">
        <f t="shared" si="54"/>
        <v>741</v>
      </c>
      <c r="P557" s="26"/>
      <c r="Q557" s="26">
        <f t="shared" si="59"/>
        <v>1</v>
      </c>
      <c r="R557" s="26">
        <f t="shared" si="55"/>
        <v>1</v>
      </c>
      <c r="S557" s="26">
        <f t="shared" si="57"/>
        <v>2</v>
      </c>
      <c r="T557" s="26"/>
    </row>
    <row r="558" spans="1:20" x14ac:dyDescent="0.25">
      <c r="A558" s="26">
        <v>475</v>
      </c>
      <c r="B558" s="2" t="s">
        <v>7619</v>
      </c>
      <c r="C558" s="3" t="s">
        <v>1116</v>
      </c>
      <c r="D558" s="4" t="s">
        <v>1168</v>
      </c>
      <c r="E558" s="4" t="s">
        <v>1168</v>
      </c>
      <c r="F558" s="4" t="s">
        <v>1169</v>
      </c>
      <c r="G558" s="4" t="s">
        <v>1170</v>
      </c>
      <c r="H558" s="4"/>
      <c r="I558" s="4" t="s">
        <v>10936</v>
      </c>
      <c r="J558" s="3"/>
      <c r="K558" s="3" t="s">
        <v>7620</v>
      </c>
      <c r="L558" s="5" t="s">
        <v>15</v>
      </c>
      <c r="M558" s="2" t="str">
        <f t="shared" si="56"/>
        <v>&gt;betaL-g0590_IMP-20%ATGAAGAAATTATTTGTTTTATGTGTATGCTTCCTTTGTAGCATTACTGCCGCAGGAGCGGCTTTGCCTGATTTAAAAATCGAGAAGCTTGAAGAAGGTGTTTATGTTCATACATCGTTCGAAGAAGTTAACGGTTGGGGTGTTT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TTAAAGCAAAACTGGTTGTTTCAAGTCATAGTGAAATTGGGGACGCATCACTCTTGAAACGTACATGGGAACAGGCTGTTAAAGGGCTAAATGAAAGTAAAAAACCATCACAGCCAAGTAACTAA</v>
      </c>
      <c r="O558" s="26">
        <f t="shared" si="54"/>
        <v>741</v>
      </c>
      <c r="P558" s="26"/>
      <c r="Q558" s="26">
        <f t="shared" si="59"/>
        <v>1</v>
      </c>
      <c r="R558" s="26">
        <f t="shared" si="55"/>
        <v>1</v>
      </c>
      <c r="S558" s="26">
        <f t="shared" si="57"/>
        <v>2</v>
      </c>
      <c r="T558" s="26"/>
    </row>
    <row r="559" spans="1:20" x14ac:dyDescent="0.25">
      <c r="A559" s="26">
        <v>476</v>
      </c>
      <c r="B559" s="2" t="s">
        <v>7621</v>
      </c>
      <c r="C559" s="3" t="s">
        <v>1116</v>
      </c>
      <c r="D559" s="4" t="s">
        <v>1171</v>
      </c>
      <c r="E559" s="4" t="s">
        <v>1171</v>
      </c>
      <c r="F559" s="4" t="s">
        <v>1172</v>
      </c>
      <c r="G559" s="4" t="s">
        <v>1173</v>
      </c>
      <c r="H559" s="4"/>
      <c r="I559" s="4" t="s">
        <v>10936</v>
      </c>
      <c r="J559" s="3"/>
      <c r="K559" s="3" t="s">
        <v>7622</v>
      </c>
      <c r="L559" s="5" t="s">
        <v>15</v>
      </c>
      <c r="M559" s="2" t="str">
        <f t="shared" si="56"/>
        <v>&gt;betaL-g0591_IMP-21%ATGAAAAAACTATTTGTTTTATGTATATTTTTGTTTTGTAGCATTACTGCCGCAGGAGCGTCTTTGCCTGATTTAAAAATTGAGAAGCTTGAAGAGGGTGTTTATGTTCATACATCGTTTGAAGAAGTTAACGGCTGGGGTGTTGC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v>
      </c>
      <c r="O559" s="26">
        <f t="shared" si="54"/>
        <v>738</v>
      </c>
      <c r="P559" s="26"/>
      <c r="Q559" s="26">
        <f t="shared" si="59"/>
        <v>1</v>
      </c>
      <c r="R559" s="26">
        <f t="shared" si="55"/>
        <v>1</v>
      </c>
      <c r="S559" s="26">
        <f t="shared" si="57"/>
        <v>2</v>
      </c>
      <c r="T559" s="26"/>
    </row>
    <row r="560" spans="1:20" x14ac:dyDescent="0.25">
      <c r="A560" s="26">
        <v>477</v>
      </c>
      <c r="B560" s="2" t="s">
        <v>7623</v>
      </c>
      <c r="C560" s="3" t="s">
        <v>1116</v>
      </c>
      <c r="D560" s="4" t="s">
        <v>1174</v>
      </c>
      <c r="E560" s="4" t="s">
        <v>1174</v>
      </c>
      <c r="F560" s="4" t="s">
        <v>1175</v>
      </c>
      <c r="G560" s="4" t="s">
        <v>1176</v>
      </c>
      <c r="H560" s="4"/>
      <c r="I560" s="4" t="s">
        <v>10936</v>
      </c>
      <c r="J560" s="3"/>
      <c r="K560" s="3" t="s">
        <v>7624</v>
      </c>
      <c r="L560" s="5" t="s">
        <v>15</v>
      </c>
      <c r="M560" s="2" t="str">
        <f t="shared" si="56"/>
        <v>&gt;betaL-g0592_IMP-22%ATGAAGAAATTATTTGTTTTATGTGTGTTTTTGTTTTGTAGCATTACTGCCGCAGGAGAGTCTTTGCCCGATTTAAAAATTGAAAAGCTTGAAGAAGGTGTTTATGTTCATACATCGTTTGAAGAAGTTAATGGTTGGGGCGTTGTTTCTAAACACGGTTTGGTTATTCTTGTGAATACTGACGCCTATCTGATTGACACTCCATTCACGGCTAAAGATACTGAAAAGTTAGTCACCTGGTTTGTGGAGCGCGGCTATAAAATCAAAGGTAGCATTTCCTCACATTTCCATAGCGACAGCACGGGTGGAATAGAGTGGCTTAATTCTCAATCAATTCCCACGTATGCATCTGAATTAACAAATGACCTTCTTAAACAAAACGGTAAGGTACAAGCTAAAAACTCATTTAGCGGAGTTAGTTATTGGTTAGTTAAAAATAAAATTGAAGTTTTCTATCCCGGCCCCGGGCACACTCAAGATAACGTAGTGGTTTGGTTGCCTGAAAAGAAAATTTTATTTGGTGGGTGCTTTGTTAAACCGTACGGTCTTGGAAATCTCGATGACGCAAATGTTGTAGCATGGCCACATTCTGCTGAAATATTAATGTCTAGGTATGGTAATGCAAAACTGGTTGTTCCAAGCCATAGTGACATCGGAGATGCGTCGCTCTTGAAGCTTACATGGGAGCAGGCTGTTAAAGGGCTAAAAGAAAGTAAAAAACCATCAGAGCCAAGTAACTAA</v>
      </c>
      <c r="O560" s="26">
        <f t="shared" si="54"/>
        <v>741</v>
      </c>
      <c r="P560" s="26"/>
      <c r="Q560" s="26">
        <f t="shared" si="59"/>
        <v>1</v>
      </c>
      <c r="R560" s="26">
        <f t="shared" si="55"/>
        <v>1</v>
      </c>
      <c r="S560" s="26">
        <f t="shared" si="57"/>
        <v>2</v>
      </c>
      <c r="T560" s="26"/>
    </row>
    <row r="561" spans="1:20" x14ac:dyDescent="0.25">
      <c r="A561" s="26">
        <v>478</v>
      </c>
      <c r="B561" s="2" t="s">
        <v>7625</v>
      </c>
      <c r="C561" s="3" t="s">
        <v>1116</v>
      </c>
      <c r="D561" s="4" t="s">
        <v>1177</v>
      </c>
      <c r="E561" s="4" t="s">
        <v>1177</v>
      </c>
      <c r="F561" s="4" t="s">
        <v>1178</v>
      </c>
      <c r="G561" s="4" t="s">
        <v>1179</v>
      </c>
      <c r="H561" s="4"/>
      <c r="I561" s="4" t="s">
        <v>10936</v>
      </c>
      <c r="J561" s="3"/>
      <c r="K561" s="3" t="s">
        <v>7626</v>
      </c>
      <c r="L561" s="5" t="s">
        <v>15</v>
      </c>
      <c r="M561" s="2" t="str">
        <f t="shared" si="56"/>
        <v>&gt;betaL-g0593_IMP-24%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GTAAAGCAAAACTGGTTGTTTCAAGTCATAGTGAAATTGGGGACGCATCACTCTTGAAACGTACATGGGAACAGGCTGTTAAAGGGCTAAATGAAAGTAGAAAACCATCACAGCCAAGTAACTAA</v>
      </c>
      <c r="O561" s="26">
        <f t="shared" si="54"/>
        <v>741</v>
      </c>
      <c r="P561" s="26"/>
      <c r="Q561" s="26">
        <f t="shared" si="59"/>
        <v>1</v>
      </c>
      <c r="R561" s="26">
        <f t="shared" si="55"/>
        <v>1</v>
      </c>
      <c r="S561" s="26">
        <f t="shared" si="57"/>
        <v>2</v>
      </c>
      <c r="T561" s="26"/>
    </row>
    <row r="562" spans="1:20" x14ac:dyDescent="0.25">
      <c r="A562" s="26">
        <v>479</v>
      </c>
      <c r="B562" s="2" t="s">
        <v>7627</v>
      </c>
      <c r="C562" s="3" t="s">
        <v>1116</v>
      </c>
      <c r="D562" s="4" t="s">
        <v>1180</v>
      </c>
      <c r="E562" s="4" t="s">
        <v>1180</v>
      </c>
      <c r="F562" s="4" t="s">
        <v>1181</v>
      </c>
      <c r="G562" s="4" t="s">
        <v>1182</v>
      </c>
      <c r="H562" s="4"/>
      <c r="I562" s="4" t="s">
        <v>10936</v>
      </c>
      <c r="J562" s="3"/>
      <c r="K562" s="3" t="s">
        <v>7628</v>
      </c>
      <c r="L562" s="5" t="s">
        <v>15</v>
      </c>
      <c r="M562" s="2" t="str">
        <f t="shared" si="56"/>
        <v>&gt;betaL-g0594_IMP-25%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AGTGACGCAAATATAGAAGCTTGGCCAAAGTCCGCCAAATTATTAAAGTCCAAATATGGTAAGGCAAAACTGGTTGTTCCAGGTCACAGTGAAGTTGGAGACGCATCACTCTTGAAACTTACATTAGAGCAGGCGGTTAAAGGGTTAAACGAAAGTAAAAAACCATCAAAACCAAGCAACTAA</v>
      </c>
      <c r="O562" s="26">
        <f t="shared" si="54"/>
        <v>741</v>
      </c>
      <c r="P562" s="26"/>
      <c r="Q562" s="26">
        <f t="shared" si="59"/>
        <v>1</v>
      </c>
      <c r="R562" s="26">
        <f t="shared" si="55"/>
        <v>1</v>
      </c>
      <c r="S562" s="26">
        <f t="shared" si="57"/>
        <v>2</v>
      </c>
      <c r="T562" s="26"/>
    </row>
    <row r="563" spans="1:20" x14ac:dyDescent="0.25">
      <c r="A563" s="26">
        <v>480</v>
      </c>
      <c r="B563" s="2" t="s">
        <v>7629</v>
      </c>
      <c r="C563" s="3" t="s">
        <v>1116</v>
      </c>
      <c r="D563" s="4" t="s">
        <v>1183</v>
      </c>
      <c r="E563" s="4" t="s">
        <v>1183</v>
      </c>
      <c r="F563" s="4" t="s">
        <v>1184</v>
      </c>
      <c r="G563" s="4" t="s">
        <v>1185</v>
      </c>
      <c r="H563" s="4"/>
      <c r="I563" s="4" t="s">
        <v>10936</v>
      </c>
      <c r="J563" s="3"/>
      <c r="K563" s="3" t="s">
        <v>7630</v>
      </c>
      <c r="L563" s="5" t="s">
        <v>15</v>
      </c>
      <c r="M563" s="2" t="str">
        <f t="shared" si="56"/>
        <v>&gt;betaL-g0595_IMP-26%ATGAGCAAGTTATCTGTATTCTTTATATTTTTGTTTTGTAGCATTGCTACCGCAGCAGAGCCTTTGCCAGATTTAAAAATTGAAAAACTTGATGAAGGCGTTTATGTTCATACTTCGTTTGAAGAAGTTAACGGGTGGGGCGTTT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AGTCACAGTGAAGCTGGAGACGCATCACTCTTGAAACTTACATTAGAGCAGGCGGTTAAAGGGTTAAACGAAAGTAAAAAACCATCAAAACTAAGCAACTAA</v>
      </c>
      <c r="O563" s="26">
        <f t="shared" si="54"/>
        <v>741</v>
      </c>
      <c r="P563" s="26"/>
      <c r="Q563" s="26">
        <f t="shared" si="59"/>
        <v>1</v>
      </c>
      <c r="R563" s="26">
        <f t="shared" si="55"/>
        <v>1</v>
      </c>
      <c r="S563" s="26">
        <f t="shared" si="57"/>
        <v>2</v>
      </c>
      <c r="T563" s="26"/>
    </row>
    <row r="564" spans="1:20" x14ac:dyDescent="0.25">
      <c r="A564" s="26">
        <v>481</v>
      </c>
      <c r="B564" s="2" t="s">
        <v>7631</v>
      </c>
      <c r="C564" s="3" t="s">
        <v>1116</v>
      </c>
      <c r="D564" s="4" t="s">
        <v>1186</v>
      </c>
      <c r="E564" s="4" t="s">
        <v>1186</v>
      </c>
      <c r="F564" s="4" t="s">
        <v>1187</v>
      </c>
      <c r="G564" s="4" t="s">
        <v>1188</v>
      </c>
      <c r="H564" s="4"/>
      <c r="I564" s="4" t="s">
        <v>10936</v>
      </c>
      <c r="J564" s="3"/>
      <c r="K564" s="3" t="s">
        <v>7632</v>
      </c>
      <c r="L564" s="5" t="s">
        <v>15</v>
      </c>
      <c r="M564" s="2" t="str">
        <f t="shared" si="56"/>
        <v>&gt;betaL-g0596_IMP-27%ATGAAAAAATTATTTGTTTTATGTGTCTTTGTCTTTTGTAGTATTACTGTCGCAGGTGAGACTTTGCCTAATTTGAGAGTTGAAAAGCTTGAAGAAGGTGTTTATGTTCATACATCGTATGAAGAAGTTAAAGGTTGGGGTGTTGTTACTAAACACGGTTTGGTGGTTCTCATAGGCGCTGACGCCTATCTGATTGATACTCCATTTACTGCTAAAGATACTGAAAAGTTAGTCAATTGGTTTGTGGAGCGCGGCTATAAAATAAAAGGCACTGTTTCCTCACATTTCCATAGCGACAGTACGGGGGGAATAGAGTGGCTTAACTCTCAGTCTATCCCCACGTATGCGTCTGAATTAACGAATGAACTTCTGAAAAAAGACGGTAAGGTTCAAGCCAAAAACTCATTTGACGGGGTTAGTTATTGGCTGGCGAAAGATAAAATAGAAGTGTTTTATCCTGGCCCTGGCCACACTCAAGACAACGTAGTAGTTTGGCTGCCTGAAAAGGAAATATTATTTGGCGGTTGCTTTGTTAAGCCTCACGGCCTTGGTAATTTGGGTGACGCAAATTTAGAGGCTTGGCCAGAGTCCGCCAAAATATTGATGGAAAAATATGGTAAAGCAAAGCTGGTTGTTTCAGGTCATAGCGAAACCGGAGACGCGACACACTTGAAGCGTACCTGGGAGCAGGCTGTTAAAGGACTTAAAGAAAGTAAAAAGACATTGCAGCCAAGCAACTAA</v>
      </c>
      <c r="O564" s="26">
        <f t="shared" si="54"/>
        <v>741</v>
      </c>
      <c r="P564" s="26"/>
      <c r="Q564" s="26">
        <f t="shared" si="59"/>
        <v>1</v>
      </c>
      <c r="R564" s="26">
        <f t="shared" si="55"/>
        <v>1</v>
      </c>
      <c r="S564" s="26">
        <f t="shared" si="57"/>
        <v>2</v>
      </c>
      <c r="T564" s="26"/>
    </row>
    <row r="565" spans="1:20" x14ac:dyDescent="0.25">
      <c r="A565" s="26">
        <v>482</v>
      </c>
      <c r="B565" s="2" t="s">
        <v>7633</v>
      </c>
      <c r="C565" s="3" t="s">
        <v>1116</v>
      </c>
      <c r="D565" s="4" t="s">
        <v>1189</v>
      </c>
      <c r="E565" s="4" t="s">
        <v>1189</v>
      </c>
      <c r="F565" s="4" t="s">
        <v>1190</v>
      </c>
      <c r="G565" s="4" t="s">
        <v>1191</v>
      </c>
      <c r="H565" s="4"/>
      <c r="I565" s="4" t="s">
        <v>10936</v>
      </c>
      <c r="J565" s="3"/>
      <c r="K565" s="3" t="s">
        <v>7634</v>
      </c>
      <c r="L565" s="5" t="s">
        <v>15</v>
      </c>
      <c r="M565" s="2" t="str">
        <f t="shared" si="56"/>
        <v>&gt;betaL-g0597_IMP-28%ATGAGCAAGTTATTTGTATTCTTTATGTTTTTGTTTTGTAGCATTACTGCCGCAGCAGAGTCTTTGCCAGATTTAAAAATTGAGAGGCTTGATGAAGGCGTTTATGTTCATACTTCGTTTGAAGAAGTTAACGGTTGGGGTGTTGTTCCTAAACACGGCTTGGTGGTTCTTGTAAATACTGAGGCCTATCTGATTGACACTCCATTTACGGCTAAAGATACTGAAAAGTTAGTCACTTGGTTTGTGGGACGCGGCTATAAAATAAAAGGCAGTATTTCCTCTCATTTTCATAGCGACAGCACGGGCGGAATAGAGTGGCTTAATTCTCAATCTATCCCCACGTATGCATCTGAATTAACAAATGAACTTCTTAAAAAAGACGGTAAGGTACAAGCTAAAAATTCATTTGGCGGAGTTAGCTATTGGCTAGTTAAGAATAAGATTGAAGTTTTTTATCCTGGTCCAGGGCACACTCCAGATAACGTAGTGGTTTGGCTACCTGAAAATAGAGTTTTGTTCGGTGGTTGTTTTGTTAAACCGTACGGTCTTGGTAATTTGGGTGACGCAAATTTAGAAGCTTGGCCAAAGTCCGCCAAATTATTAATGTCCAAATATGGTAAGGCAAAACTGGTTGTTCCAAGTCACAGTGAAGTTGGAGACGCATCACTCTTGAAGCGAACATTAGAACATGCGGTTAAAGGGTTAAATGAAAGTAAAAAACCATCAAAACCAAGTAACTAA</v>
      </c>
      <c r="O565" s="26">
        <f t="shared" si="54"/>
        <v>741</v>
      </c>
      <c r="P565" s="26"/>
      <c r="Q565" s="26">
        <f t="shared" si="59"/>
        <v>1</v>
      </c>
      <c r="R565" s="26">
        <f t="shared" si="55"/>
        <v>1</v>
      </c>
      <c r="S565" s="26">
        <f t="shared" si="57"/>
        <v>2</v>
      </c>
      <c r="T565" s="26"/>
    </row>
    <row r="566" spans="1:20" x14ac:dyDescent="0.25">
      <c r="A566" s="26">
        <v>483</v>
      </c>
      <c r="B566" s="2" t="s">
        <v>7635</v>
      </c>
      <c r="C566" s="3" t="s">
        <v>1116</v>
      </c>
      <c r="D566" s="4" t="s">
        <v>1192</v>
      </c>
      <c r="E566" s="4" t="s">
        <v>1192</v>
      </c>
      <c r="F566" s="4" t="s">
        <v>1193</v>
      </c>
      <c r="G566" s="4" t="s">
        <v>1194</v>
      </c>
      <c r="H566" s="4"/>
      <c r="I566" s="4" t="s">
        <v>10936</v>
      </c>
      <c r="J566" s="3"/>
      <c r="K566" s="3" t="s">
        <v>7636</v>
      </c>
      <c r="L566" s="5" t="s">
        <v>15</v>
      </c>
      <c r="M566" s="2" t="str">
        <f t="shared" si="56"/>
        <v>&gt;betaL-g0598_IMP-29%ATGAGCAAGTTATTTGTATTCCTTATTTTTTTGTTTTGTAGCATTACTGCCGCAGCAGAGTCTTTGCCAGATTTAAAAATTGAGAAGCTCGACGAAGGCGTTTATGTTCATACTTCGTTTGAAGAAGTTAACGGTTGGGGTGTTGTTCCTAAACATGGCTTGGTGGTTCTTGTAAATACTGAGGCCTATCTGATTGACACTCCATTTACGGCTAAAGATACTGAAAAGTTAGTCACTTGGTTTGTGGAACGCGGCTATAAAATAAAAGGCAGTATTTCCTCTCATTTTCATAGCGACAGCACAGGCGGAATAGAGTGGCTTAATTCTCAATCTATCCCCACGTATGCATCTGAATTAACAAATGAACTTCTTAAAAAAGGCGGTAAAGTACAAGCTAAAAATTCATTTAGCGGAGTTAGCTATTGGCTAGTTAAGAAAAAGATTGAAGTTTTTTATCCTGGTCCAGGGCACACTCCAGATAACGTAGTGGTTTGGCTACCTGAAAATAGAGTTTTGTTCGGTGGTTGTTTTGTTAAACCGTACGGTCTTGGAAATCTCGATGACGCAAATGTTGAAGCATGGCCACATTCTGCTGAAATATTAATGTCTAGGTATGGTAATGCAAAACTGGTTGTTCCAAGCCATAGTGACATCGGAAATGCGTCGCTCTTGAAGCTTACATGGGAGCAGGCTGTTAAAGGGCTAAAAGAAAGTAAAAAACCATCACAGCCAAGTAACTAA</v>
      </c>
      <c r="O566" s="26">
        <f t="shared" si="54"/>
        <v>741</v>
      </c>
      <c r="P566" s="26"/>
      <c r="Q566" s="26">
        <f t="shared" si="59"/>
        <v>1</v>
      </c>
      <c r="R566" s="26">
        <f t="shared" si="55"/>
        <v>1</v>
      </c>
      <c r="S566" s="26">
        <f t="shared" si="57"/>
        <v>2</v>
      </c>
      <c r="T566" s="26"/>
    </row>
    <row r="567" spans="1:20" x14ac:dyDescent="0.25">
      <c r="A567" s="26">
        <v>459</v>
      </c>
      <c r="B567" s="2" t="s">
        <v>7589</v>
      </c>
      <c r="C567" s="3" t="s">
        <v>1116</v>
      </c>
      <c r="D567" s="4" t="s">
        <v>1123</v>
      </c>
      <c r="E567" s="4" t="s">
        <v>1123</v>
      </c>
      <c r="F567" s="4" t="s">
        <v>1124</v>
      </c>
      <c r="G567" s="4" t="s">
        <v>1125</v>
      </c>
      <c r="H567" s="4"/>
      <c r="I567" s="4" t="s">
        <v>10936</v>
      </c>
      <c r="J567" s="3"/>
      <c r="K567" s="3" t="s">
        <v>7590</v>
      </c>
      <c r="L567" s="5" t="s">
        <v>15</v>
      </c>
      <c r="M567" s="2" t="str">
        <f t="shared" si="56"/>
        <v>&gt;betaL-g0599_IMP-3%ATGAGCAAGTTATCTGTATTCTTTATATTTTTGTTTTGCAGCATTGCTACCGCAGCAGAGTCTTTGCCAGATTTAAAAATTGAAAAGCTTGATGAAGGCGTTTATGTTCATACTTCGTTTGAAGAAGTTAACGGGTGGGGCGTTGTTCCTAAACATGGTTTGGTGGTTCTTGTAAATGCTGAGGCTTATTTAATTGACACTCCATTTACGGCTAAAGATACTGAAAAGTTAGTCACTTGGTTTGTGGAGCGTGGCTATAAAATAAAAGGCAGTATTTCCTCTCATTTTCATAGCGACAGCACGGGCGGAATAGGGTGGCTTAATTCTCGATCTATCCCCACGTATGCATCTGAATTAACAAATGAACTGCTTAAAAAAGACGGTAAGGTTCAAGCCACAAATTCATTTAGCGGAGTTAACTATTGGCTAGTTAAAAATAAAATTGAAGTTTTTTATCCAGGCCCGGGACACACTCCAGATAACGTAGTGGTTTGGCTGCCTGAAAGGAAAATATTATTCGGTGGTTGTTTTATTAAACCGTACGGTTTAGGCAATTTGGGTGACGCAAATATAGAAGCTTGGCCAAAGTCCGCCAAATTATTAAAGTCCAAATATGGTAAGGCAAAACTGGTTGTTCCAGGTCACAGTGAAGTTGGAGACGCATCACTCTTGAAACTTACATTAGAGCAGGCGGTTAAAGGATTAAACGAAAGTAAAAAACCATCAAAACCAAGCAACTAA</v>
      </c>
      <c r="O567" s="26">
        <f t="shared" si="54"/>
        <v>741</v>
      </c>
      <c r="P567" s="26"/>
      <c r="Q567" s="26">
        <f t="shared" si="59"/>
        <v>1</v>
      </c>
      <c r="R567" s="26">
        <f t="shared" si="55"/>
        <v>1</v>
      </c>
      <c r="S567" s="26">
        <f t="shared" si="57"/>
        <v>2</v>
      </c>
      <c r="T567" s="26"/>
    </row>
    <row r="568" spans="1:20" x14ac:dyDescent="0.25">
      <c r="A568" s="26">
        <v>484</v>
      </c>
      <c r="B568" s="2" t="s">
        <v>7637</v>
      </c>
      <c r="C568" s="3" t="s">
        <v>1116</v>
      </c>
      <c r="D568" s="4" t="s">
        <v>1195</v>
      </c>
      <c r="E568" s="4" t="s">
        <v>1195</v>
      </c>
      <c r="F568" s="4" t="s">
        <v>1196</v>
      </c>
      <c r="G568" s="4" t="s">
        <v>1197</v>
      </c>
      <c r="H568" s="4"/>
      <c r="I568" s="4" t="s">
        <v>10936</v>
      </c>
      <c r="J568" s="3"/>
      <c r="K568" s="3" t="s">
        <v>7638</v>
      </c>
      <c r="L568" s="5" t="s">
        <v>15</v>
      </c>
      <c r="M568" s="2" t="str">
        <f t="shared" si="56"/>
        <v>&gt;betaL-g0600_IMP-30%ATGAGCAAGTTATCTGTATTCTTTATATTTTTGTTTTGCAGCATTGCTACCGCAGCAGAGTCTTTGCCAGATTTAAAAATTGAAAAGCTTGATGAAGGCGTTTATGTTCATACTTCGTTTA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v>
      </c>
      <c r="O568" s="26">
        <f t="shared" si="54"/>
        <v>741</v>
      </c>
      <c r="P568" s="26"/>
      <c r="Q568" s="26">
        <f t="shared" si="59"/>
        <v>1</v>
      </c>
      <c r="R568" s="26">
        <f t="shared" si="55"/>
        <v>1</v>
      </c>
      <c r="S568" s="26">
        <f t="shared" si="57"/>
        <v>2</v>
      </c>
      <c r="T568" s="26"/>
    </row>
    <row r="569" spans="1:20" x14ac:dyDescent="0.25">
      <c r="A569">
        <v>485</v>
      </c>
      <c r="B569" s="2" t="s">
        <v>7639</v>
      </c>
      <c r="C569" s="3" t="s">
        <v>1116</v>
      </c>
      <c r="D569" s="4" t="s">
        <v>1198</v>
      </c>
      <c r="E569" s="4" t="s">
        <v>1198</v>
      </c>
      <c r="F569" s="4" t="s">
        <v>1199</v>
      </c>
      <c r="G569" s="4" t="s">
        <v>1200</v>
      </c>
      <c r="H569" s="4"/>
      <c r="I569" s="4" t="s">
        <v>10936</v>
      </c>
      <c r="J569" s="3"/>
      <c r="K569" s="3" t="s">
        <v>7640</v>
      </c>
      <c r="L569" s="5" t="s">
        <v>15</v>
      </c>
      <c r="M569" s="2" t="str">
        <f t="shared" si="56"/>
        <v>&gt;betaL-g0601_IMP-31%ATGAAAAAAATATTTGTGTTATTTGTATTTTTGTTTTGCAGTATTACTGCCGCCGGAGAGTCTTTGCCTGATATAAAAATTGAGAAACTTGACGAAGATGTTTATGTTCATACTTCTTTTGAAAAGATAACCGGCTGGGGTGTTATTACTAAACACGGCTTGGTGGTTCTTGTAAATACTGATGCCTATATAATTGACACTCCATTTACAGCTAAAGATACTGAAAAATTAGTCCGCTGGTTTGTGGGGCGTGGTTATAAAATCAAAGGCAGTATTTCCTCACATTTTCATAGCGATAGCGCAGGTGGAATTGAGTGGCTTAATTCTCAATCTATCCCCACATATGCATCTAAATTAACAAATGAGCTTCTTAAAAAGAACGGTAATGCGCAAGCCGAAAACTCATTTAGTGGCGTTAGCTATTGGCTAGTTAAACATAAAATTGAAGTTTTCTATCCAGGACCAGGGCACACTCAGGATAATGTAGTGGTTTGGTTGCCTGAAAAGAAAATTTTATTTGGCGGTTGTTTTATTAAGCCGGACGGTCTTGGTTATTTGGGAGACGCAAATCTAGAAGCATGGCCTAAGTCCGCAGAAACATTAATGTCTAAGTATGGTAATGCAAAACTGGTTGTTTCGAGTCATAGTGAAATTGGGGGCGCATCACTATTGAAGCGCACTTGGGAGCAGGCTGTTAAGGGGCTAAAAGAAAGTAAAAACCATCACAGCCCCAAATAA</v>
      </c>
      <c r="O569" s="26">
        <f t="shared" si="54"/>
        <v>738</v>
      </c>
      <c r="P569" s="26"/>
      <c r="Q569" s="26">
        <f t="shared" si="59"/>
        <v>1</v>
      </c>
      <c r="R569" s="26">
        <f t="shared" si="55"/>
        <v>1</v>
      </c>
      <c r="S569" s="26">
        <f t="shared" si="57"/>
        <v>2</v>
      </c>
      <c r="T569" s="26"/>
    </row>
    <row r="570" spans="1:20" x14ac:dyDescent="0.25">
      <c r="A570">
        <v>486</v>
      </c>
      <c r="B570" s="2" t="s">
        <v>7641</v>
      </c>
      <c r="C570" s="3" t="s">
        <v>1116</v>
      </c>
      <c r="D570" s="4" t="s">
        <v>1201</v>
      </c>
      <c r="E570" s="4" t="s">
        <v>1201</v>
      </c>
      <c r="F570" s="4" t="s">
        <v>1202</v>
      </c>
      <c r="G570" s="4" t="s">
        <v>1203</v>
      </c>
      <c r="H570" s="4"/>
      <c r="I570" s="4" t="s">
        <v>10936</v>
      </c>
      <c r="J570" s="3"/>
      <c r="K570" s="3" t="s">
        <v>7642</v>
      </c>
      <c r="L570" s="5" t="s">
        <v>15</v>
      </c>
      <c r="M570" s="2" t="str">
        <f t="shared" si="56"/>
        <v>&gt;betaL-g0602_IMP-32%ATGAAAAAATTATTTGTTTTATGTGTATTCTTCTTCTGCAACATTGCAGTTGCAGAAGAATCTTTGCCTGATTTAAAAATTGAGAAGCTTGAAGAAGGCGTTTATGTTCATACTTCGTTTGAAGAAGTTAAAGGTTGGAGTGTGGTCACTAAACACGGTTTGGTGGTTCTTGTGAAAAATGACGCCTATCTGATTGATACTCCAATTACTGCTAAAGATACTGAAAAATTAGTCAATTGGTTTGTTGAGCGGGGCTATAAAATCAAAGGCAGTATTTCCACACATTTCCATGGTGACAGTACGGCTGGAATAGAGTGGCTTAATTCTCAATCTATCCCCACATATGCTTCTGAATTAACAAATGAACTTCTTAAAAAAGACAATAAGGTACAAGCTAAACACTCTTTTTATGGGGTTAGTTATTCACTAATA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v>
      </c>
      <c r="O570" s="26">
        <f t="shared" si="54"/>
        <v>741</v>
      </c>
      <c r="P570" s="26"/>
      <c r="Q570" s="26">
        <f t="shared" si="59"/>
        <v>1</v>
      </c>
      <c r="R570" s="26">
        <f t="shared" si="55"/>
        <v>1</v>
      </c>
      <c r="S570" s="26">
        <f t="shared" si="57"/>
        <v>2</v>
      </c>
      <c r="T570" s="26"/>
    </row>
    <row r="571" spans="1:20" x14ac:dyDescent="0.25">
      <c r="A571">
        <v>487</v>
      </c>
      <c r="B571" s="2" t="s">
        <v>7643</v>
      </c>
      <c r="C571" s="3" t="s">
        <v>1116</v>
      </c>
      <c r="D571" s="4" t="s">
        <v>1204</v>
      </c>
      <c r="E571" s="4" t="s">
        <v>1204</v>
      </c>
      <c r="F571" s="4" t="s">
        <v>1205</v>
      </c>
      <c r="G571" s="4" t="s">
        <v>1206</v>
      </c>
      <c r="H571" s="4"/>
      <c r="I571" s="4" t="s">
        <v>10936</v>
      </c>
      <c r="J571" s="3"/>
      <c r="K571" s="3" t="s">
        <v>7644</v>
      </c>
      <c r="L571" s="5" t="s">
        <v>15</v>
      </c>
      <c r="M571" s="2" t="str">
        <f t="shared" si="56"/>
        <v>&gt;betaL-g0603_IMP-33%ATGAAGAAATTATTTGTTTTATGTGTATGCTTCTTTTGTAGCATTACTGCCGCAGGATCGTCTTTACCTGATTTAAAAATTGAGAAGCTTGAAGAAGGTGTTTTTGTTCATACATCGTTCGAAGAAGTTAACGGTTGGGGGGTTGTTACTAAACACGGTTTGGTGGTGCTTGTAAACACAGACGCCTATCTAATTGACACTCCATTTACTGCTACAGACACTGAAAAATTAGTCAATTGGTTTGTGGAGCGCGGCTATAAAATCAAAGGCACTATTTCATCACATTTCCATAGCGACAGCACAGGAGGAATAGAGTGGCTTAATTCTCAATCTATTCCCACGTATGCATCTGAATTAACAAATGAACTTTTGAAAAAATCCGGTAAGGTACAAGCTAAATATTCATTTAGCGAAGTTAGCTATTGGCTAGTTAAAAATAAAATTGAAGTTTTTTATCCTGGCCCAGGTCACACTCAAGATAACCTAGTGGTTTGGTTGCCTGAAAGTAAAATTTTATTCGGTGGTTGCTTTGTTAAACCTCACGGTCTTGGCAATTTAGGTGACGCAAATTTAGAAGCTTGGCCAAAGTCCGCCAAAATATTAATGTCTAAATATGGCAAAGCAAAGCTTGTTGTTTCAAGTCATAGTGAGAAAGGGGACGCATCACTATTGAAACGTACATGGGAACAAGCTCTTAAAGGGCTTAAAGAAAGTAAAAAAACATCATCACCAAGTAACTAA</v>
      </c>
      <c r="O571" s="26">
        <f t="shared" si="54"/>
        <v>741</v>
      </c>
      <c r="P571" s="26"/>
      <c r="Q571" s="26">
        <f t="shared" si="59"/>
        <v>1</v>
      </c>
      <c r="R571" s="26">
        <f t="shared" si="55"/>
        <v>1</v>
      </c>
      <c r="S571" s="26">
        <f t="shared" si="57"/>
        <v>2</v>
      </c>
      <c r="T571" s="26"/>
    </row>
    <row r="572" spans="1:20" x14ac:dyDescent="0.25">
      <c r="A572">
        <v>488</v>
      </c>
      <c r="B572" s="2" t="s">
        <v>7645</v>
      </c>
      <c r="C572" s="3" t="s">
        <v>1116</v>
      </c>
      <c r="D572" s="4" t="s">
        <v>1207</v>
      </c>
      <c r="E572" s="4" t="s">
        <v>1207</v>
      </c>
      <c r="F572" s="4" t="s">
        <v>1208</v>
      </c>
      <c r="G572" s="4" t="s">
        <v>1209</v>
      </c>
      <c r="H572" s="4"/>
      <c r="I572" s="4" t="s">
        <v>10936</v>
      </c>
      <c r="J572" s="3"/>
      <c r="K572" s="3" t="s">
        <v>7646</v>
      </c>
      <c r="L572" s="5" t="s">
        <v>15</v>
      </c>
      <c r="M572" s="2" t="str">
        <f t="shared" si="56"/>
        <v>&gt;betaL-g0604_IMP-34%ATGAGCAAGTTATCTGTATTCTTTATATTTTTGTTTTGCAGCATTGCTACCGCAGCAGAGTCTTTGCCAGATTTAAAAATTGAAAAGCTTGATGAAGGCGTTTATGTTCATACTTCGTTTGAAGAAGTTAACGGGTGGGGCGTTGTTCCTAAACATGGTTTGGTGGTTCTTGTAAATGCTGAGGCTTATTTAATTGACACTCCATTTACGGCTAAAGATACTGAAAAGTTAGTCACTTGGTTTGTGGAGCGTGGCTATAAAATAAAAGGCAGTATTTCCTCTCATTTTCATAGCGACAGCACGGGCGGAATAGGGTGGCTTAATTCTCGATCTATCCCCACGTATGCATCTGAATTAACAAATGAACTGCTTAAAAAAGACGGTAAGGTTCAAGCCACAAATTCATTTAGCGGAGTTAACTATTGGCTAGTTAAAAATAAAATTGAAGTTTTTTATCCAGGCCCGGGACACACTCCAGATAACGTAGTGGTTTGGCTGCCTGAAAGGAAAATATTATTCGGTGGTTGTTTTATTAAACCGTACGGTTTAGGCAATTTGGGTGACGCAAATATAGAAGCTTGGCCAAAGTCCGCCAAATTATTAAAGTCCAAATATGGTAAGGCAAAACTGGTTGTTCCAAGTCACAGTGAAGTTGGAGACGCATCACTCTTGAAACTTACATTAGAGCAGGCGGTTAAAGGATTAAACGAAAGTAAAAAACCATCAAAACCAAGCAACTAA</v>
      </c>
      <c r="O572" s="26">
        <f t="shared" si="54"/>
        <v>741</v>
      </c>
      <c r="P572" s="26"/>
      <c r="Q572" s="26">
        <f t="shared" si="59"/>
        <v>1</v>
      </c>
      <c r="R572" s="26">
        <f t="shared" si="55"/>
        <v>1</v>
      </c>
      <c r="S572" s="26">
        <f t="shared" si="57"/>
        <v>2</v>
      </c>
      <c r="T572" s="26"/>
    </row>
    <row r="573" spans="1:20" x14ac:dyDescent="0.25">
      <c r="A573">
        <v>489</v>
      </c>
      <c r="B573" s="2" t="s">
        <v>7647</v>
      </c>
      <c r="C573" s="3" t="s">
        <v>1116</v>
      </c>
      <c r="D573" s="4" t="s">
        <v>1210</v>
      </c>
      <c r="E573" s="4" t="s">
        <v>1210</v>
      </c>
      <c r="F573" s="4" t="s">
        <v>1211</v>
      </c>
      <c r="G573" s="4" t="s">
        <v>1212</v>
      </c>
      <c r="H573" s="4"/>
      <c r="I573" s="4" t="s">
        <v>10936</v>
      </c>
      <c r="J573" s="3"/>
      <c r="K573" s="3" t="s">
        <v>7648</v>
      </c>
      <c r="L573" s="5" t="s">
        <v>15</v>
      </c>
      <c r="M573" s="2" t="str">
        <f t="shared" si="56"/>
        <v>&gt;betaL-g0605_IMP-35%ATGAAAAAAATATTTGTGTTATTTGTATTTTTGTTTTGCAGTATTACTGCCGCCGGAGAGTCTTTGCCTGATATAAAAATTGAGAAACTTGACGAAGATGTTTATGTTCATACTTCTTTTGAAGAAGATAACGGCTGGGGTGTTATTACTAAACACGGCTTGGTGGTTCTTGTAAATACTGATGCCTATATAATTGACACTCCATTTACAGCTAAAGATACTGAAAAATTAGTCCGCTGGTTTGTGGGGCGTGGTTATAAAATCAAAGGCAGTATTTCCTCACATTTTCATAGCGATAGCGCAGGTGGAATTGAGTGGCTTAATTCTCAATCTATCCCCACATATGCATCTAAATTAACAAATGAGCTTCTTAAAAAGAACGGTAATGCGCAAGCCGAAAACTCATTTAGTGGCGTTAGCTATTGGCTAGTTAAACATAAAATTGAAGTTTTCTATCCAGGACCAGGGCACACTCAGGATAATGTAGTGGTTTGGTTGCCTGAAAAGAAAATTTTATTTGGCGGTTGTTTTATTAAGCCGGACGGTCTTGGTTATTTGGGAGACGCAAATCTAGAAGCATGGCCTAAGTCCGCAGAAACATTAATGTCTAAGTATGGTAATGCAAAACTGGTTGTTTCGAGTCATAGTGAAATTGGGGGCGCATCACTATTGAAGCGCACTTGGGAGCAGGCTGTTAAGGGGCTAAAAGAAAGTAAAAAACCATCACAGCCAAATAACTAA</v>
      </c>
      <c r="O573" s="26">
        <f t="shared" si="54"/>
        <v>741</v>
      </c>
      <c r="P573" s="26"/>
      <c r="Q573" s="26">
        <f t="shared" si="59"/>
        <v>1</v>
      </c>
      <c r="R573" s="26">
        <f t="shared" si="55"/>
        <v>1</v>
      </c>
      <c r="S573" s="26">
        <f t="shared" si="57"/>
        <v>2</v>
      </c>
      <c r="T573" s="26"/>
    </row>
    <row r="574" spans="1:20" x14ac:dyDescent="0.25">
      <c r="A574">
        <v>490</v>
      </c>
      <c r="B574" s="2" t="s">
        <v>7649</v>
      </c>
      <c r="C574" s="3" t="s">
        <v>1116</v>
      </c>
      <c r="D574" s="4" t="s">
        <v>1213</v>
      </c>
      <c r="E574" s="4" t="s">
        <v>1213</v>
      </c>
      <c r="F574" s="4" t="s">
        <v>1214</v>
      </c>
      <c r="G574" s="4" t="s">
        <v>1215</v>
      </c>
      <c r="H574" s="4"/>
      <c r="I574" s="4" t="s">
        <v>10936</v>
      </c>
      <c r="J574" s="3"/>
      <c r="K574" s="3" t="s">
        <v>7650</v>
      </c>
      <c r="L574" s="5" t="s">
        <v>15</v>
      </c>
      <c r="M574" s="2" t="str">
        <f t="shared" si="56"/>
        <v>&gt;betaL-g0606_IMP-37%ATGAAGAAATTATTTGTTTTATGTGTATGCTTCTTTTGTAGCATTACTGCCGCAGGAGCGGCTTTACCTGATTTAAAAATCGAGAAGCTTGAAGAAGGTGTTTTTGTTCATACATCGTTCGAAGAGGTTAACGGTTGGGGGGTTGTTACTAAACACGGTTTAGTGGTGCTTGTAAACACAGACGCCTATCTAATTGACACTCCATTTACTGCTACAGACACTGAAAAATTAGTCAATTGGTTTGTGGAGCGCGGCTATGAAATCAAAGGCACTATTTCATCACATTTCCATAGCGACAGCACAGGAGGAATAGAGTGGCTTAATTCTCAATCTATTCCCACGTATGCATCTGAATTAACAAATGAACTTTTGAAAAAATCCGGTAAGGTACAAGCTAAATATTCATTTAGCGAAGTTAGCTATTGGCTAGTTAAAAATAAAATTGAAGTTTTCTACCCTGGCCCAGGTCACACTCAAGATAACCTAGTGGTTTGGTTGCCTGAAAGTAAAATTTTATTCGGTGGTTGCTTTATTAAACCTCACGGTCTTGGCAATTTAGGTGACGCAAATTTAGAAGCTTGGCCAAAGTCCGCCAAAATATTAATGTCTAAATATGGCAAAGCAAAGCTTGTTGTTTCAAGTCATAGTGAAAAAGGGGACGCATCACTAATGAAACGTACATGGGAACAAGCCCTTAAAGGGCTTAAAGAAAGTAAAAAAACATCATCACAAAGTACAGCATCGTGA</v>
      </c>
      <c r="O574" s="26">
        <f t="shared" si="54"/>
        <v>747</v>
      </c>
      <c r="P574" s="26"/>
      <c r="Q574" s="26">
        <f t="shared" si="59"/>
        <v>1</v>
      </c>
      <c r="R574" s="26">
        <f t="shared" si="55"/>
        <v>1</v>
      </c>
      <c r="S574" s="26">
        <f t="shared" si="57"/>
        <v>2</v>
      </c>
      <c r="T574" s="26"/>
    </row>
    <row r="575" spans="1:20" x14ac:dyDescent="0.25">
      <c r="A575">
        <v>491</v>
      </c>
      <c r="B575" s="2" t="s">
        <v>7651</v>
      </c>
      <c r="C575" s="3" t="s">
        <v>1116</v>
      </c>
      <c r="D575" s="4" t="s">
        <v>1216</v>
      </c>
      <c r="E575" s="4" t="s">
        <v>1216</v>
      </c>
      <c r="F575" s="4" t="s">
        <v>1217</v>
      </c>
      <c r="G575" s="4" t="s">
        <v>1218</v>
      </c>
      <c r="H575" s="4"/>
      <c r="I575" s="4" t="s">
        <v>10936</v>
      </c>
      <c r="J575" s="3"/>
      <c r="K575" s="3" t="s">
        <v>7652</v>
      </c>
      <c r="L575" s="5" t="s">
        <v>15</v>
      </c>
      <c r="M575" s="2" t="str">
        <f t="shared" si="56"/>
        <v>&gt;betaL-g0607_IMP-38%ATGAGCAAGTTATCTGTATTCTTTATATTTTTGTTTTGTAGCATTGCTACCGCAGCAGAGCCTTTGCCAGATTTAAAAATTGAAAAACTTGATGAAGGCGTTTATGTTCATACTTCGTTTGAAGAAGTTAACGGGTGGGGCGTTG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GGTCACAGTGAAGCTGGAGACGCATCACTCTTGAAACTTACATTAGAGCAGGCGGTTAAAGGGTTAAACGAAAGTAAAAAACCATCAAAACTAAGCAACTAA</v>
      </c>
      <c r="O575" s="26">
        <f t="shared" si="54"/>
        <v>741</v>
      </c>
      <c r="P575" s="26"/>
      <c r="Q575" s="26">
        <f t="shared" si="59"/>
        <v>1</v>
      </c>
      <c r="R575" s="26">
        <f t="shared" si="55"/>
        <v>1</v>
      </c>
      <c r="S575" s="26">
        <f t="shared" si="57"/>
        <v>2</v>
      </c>
      <c r="T575" s="26"/>
    </row>
    <row r="576" spans="1:20" x14ac:dyDescent="0.25">
      <c r="A576">
        <v>460</v>
      </c>
      <c r="B576" s="2" t="s">
        <v>7591</v>
      </c>
      <c r="C576" s="3" t="s">
        <v>1116</v>
      </c>
      <c r="D576" s="4" t="s">
        <v>1126</v>
      </c>
      <c r="E576" s="4" t="s">
        <v>1126</v>
      </c>
      <c r="F576" s="4" t="s">
        <v>1127</v>
      </c>
      <c r="G576" s="4" t="s">
        <v>1128</v>
      </c>
      <c r="H576" s="4"/>
      <c r="I576" s="4" t="s">
        <v>10936</v>
      </c>
      <c r="J576" s="3"/>
      <c r="K576" s="3" t="s">
        <v>7592</v>
      </c>
      <c r="L576" s="5" t="s">
        <v>15</v>
      </c>
      <c r="M576" s="2" t="str">
        <f t="shared" si="56"/>
        <v>&gt;betaL-g0608_IMP-4%ATGAGCAAGTTATCTGTATTCTTTATATTTTTGTTTTGTAGCATTGCTACCGCAGCAGAGCCTTTGCCAGATTTAAAAATTGAAAAACTTGATGAAGGCGTTTATGTTCATACTTCGTTTGAAGAAGTTAACGGGTGGGGCGTTGTTCCTAAACATGGTTTGGTTGTTCTTGTAGATGCTGAAGCTTATCTAATTGACACTCCATTTACGGCTAAAGATACTGAAAAGTTAGTCACTTGGTTTGTGGAACGTGGCTATAAAATAAAAGGCAGTATTTCCTCTCATTTTCATAGTGACAGCACGGGCGGAATAGAGTGGCTTAATTCTCAATCCATCCCCACGTATGCGTCTGAATTAACTAATGAGCTGCTTAAAAAAGACGGTAAGGTTCAAGCTAAAAATTCATTTGGCGGGGTTAACTATTGGCTAGTTAAAAATAAAATTGAAGTTTTTTATCCAGGCCCAGGACACACTCCAGATAACCTAGTAGTTTGGCTGCCTGAAAGGAAAATATTATTCGGTGGTTGTTTTATTAAACCGTACGGTCTAGGTAATTTGGGTGACGCAAATTTAGAAGCTTGGCCAAAGTCCGCTAAATTATTAATATCCAAATATGGTAAGGCAAAACTGGTTGTTCCAAGTCACAGTGAAGCTGGAGACGCATCACTCTTGAAACTTACATTAGAGCAGGCGGTTAAAGGGTTAAACGAAAGTAAAAAACCATCAAAACTAAGCAACTAA</v>
      </c>
      <c r="O576" s="26">
        <f t="shared" si="54"/>
        <v>741</v>
      </c>
      <c r="P576" s="26"/>
      <c r="Q576" s="26">
        <f t="shared" si="59"/>
        <v>1</v>
      </c>
      <c r="R576" s="26">
        <f t="shared" si="55"/>
        <v>1</v>
      </c>
      <c r="S576" s="26">
        <f t="shared" si="57"/>
        <v>2</v>
      </c>
      <c r="T576" s="26"/>
    </row>
    <row r="577" spans="1:20" x14ac:dyDescent="0.25">
      <c r="A577">
        <v>492</v>
      </c>
      <c r="B577" s="2" t="s">
        <v>7653</v>
      </c>
      <c r="C577" s="3" t="s">
        <v>1116</v>
      </c>
      <c r="D577" s="4" t="s">
        <v>1219</v>
      </c>
      <c r="E577" s="4" t="s">
        <v>1219</v>
      </c>
      <c r="F577" s="4" t="s">
        <v>1220</v>
      </c>
      <c r="G577" s="4" t="s">
        <v>1221</v>
      </c>
      <c r="H577" s="4"/>
      <c r="I577" s="4" t="s">
        <v>10936</v>
      </c>
      <c r="J577" s="3"/>
      <c r="K577" s="3" t="s">
        <v>7654</v>
      </c>
      <c r="L577" s="5" t="s">
        <v>15</v>
      </c>
      <c r="M577" s="2" t="str">
        <f t="shared" si="56"/>
        <v>&gt;betaL-g0609_IMP-40%ATGAGCAAGTTATCTGTATTCTTTATATTTTTGTTTTGCAGCATTGCTACCGCAGCAGAGTCTTTGCCAGATTTAAAAATTGAAAAGCTTGATGAAGGCGTTTATGTTCATACTTCGTTTGAAGAAGTTAACGGGTGGGGCGTTTTTCCTAAACATGGTTTGGTGGTTCTTGTAAATGCTGAGGCTTACCTAATTGACACTCCATC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v>
      </c>
      <c r="O577" s="26">
        <f t="shared" ref="O577:O640" si="60">LEN(G577)</f>
        <v>741</v>
      </c>
      <c r="P577" s="26"/>
      <c r="Q577" s="26">
        <f t="shared" si="59"/>
        <v>1</v>
      </c>
      <c r="R577" s="26">
        <f t="shared" ref="R577:R640" si="61">IF(OR(RIGHT(G577,3)="TAG",RIGHT(G577,3)="TAA",RIGHT(G577,3)="TGA"),1,"bad")</f>
        <v>1</v>
      </c>
      <c r="S577" s="26">
        <f t="shared" si="57"/>
        <v>2</v>
      </c>
      <c r="T577" s="26"/>
    </row>
    <row r="578" spans="1:20" x14ac:dyDescent="0.25">
      <c r="A578">
        <v>493</v>
      </c>
      <c r="B578" s="2" t="s">
        <v>7655</v>
      </c>
      <c r="C578" s="3" t="s">
        <v>1116</v>
      </c>
      <c r="D578" s="4" t="s">
        <v>1222</v>
      </c>
      <c r="E578" s="4" t="s">
        <v>1222</v>
      </c>
      <c r="F578" s="4" t="s">
        <v>1223</v>
      </c>
      <c r="G578" s="4" t="s">
        <v>1224</v>
      </c>
      <c r="H578" s="4"/>
      <c r="I578" s="4" t="s">
        <v>10936</v>
      </c>
      <c r="J578" s="3"/>
      <c r="K578" s="3" t="s">
        <v>7656</v>
      </c>
      <c r="L578" s="5" t="s">
        <v>15</v>
      </c>
      <c r="M578" s="2" t="str">
        <f t="shared" ref="M578:M641" si="62">"&gt;"&amp;K578&amp;IF(J578="yes","_Chr","")&amp;"%"&amp;G578</f>
        <v>&gt;betaL-g0610_IMP-41%ATGAAAAAACTATTTGTTTTATGTATATTTTTGTTTTGTAGCATTACTGCCGCAGGAGCGTCTTTGCCTGATTTAAAAATTGAGAAGCTTGAAGAGGGTGTTTATGTTCATACATCGTTTGAAGAAGTTAACGGCTGGGGTGTTTTTTCTAAACACGGTTTGGTGGTTCTTGTAAATACTGACGCCTATCTGATTGACACTCCATT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v>
      </c>
      <c r="O578" s="26">
        <f t="shared" si="60"/>
        <v>738</v>
      </c>
      <c r="P578" s="26"/>
      <c r="Q578" s="26">
        <f t="shared" si="59"/>
        <v>1</v>
      </c>
      <c r="R578" s="26">
        <f t="shared" si="61"/>
        <v>1</v>
      </c>
      <c r="S578" s="26">
        <f t="shared" ref="S578:S641" si="63">IF(MID(G578,10,3)="ATG",1,2)</f>
        <v>2</v>
      </c>
      <c r="T578" s="26"/>
    </row>
    <row r="579" spans="1:20" x14ac:dyDescent="0.25">
      <c r="A579">
        <v>494</v>
      </c>
      <c r="B579" s="2" t="s">
        <v>7657</v>
      </c>
      <c r="C579" s="3" t="s">
        <v>1116</v>
      </c>
      <c r="D579" s="4" t="s">
        <v>1225</v>
      </c>
      <c r="E579" s="4" t="s">
        <v>1225</v>
      </c>
      <c r="F579" s="4" t="s">
        <v>1226</v>
      </c>
      <c r="G579" s="4" t="s">
        <v>1227</v>
      </c>
      <c r="H579" s="4"/>
      <c r="I579" s="4" t="s">
        <v>10936</v>
      </c>
      <c r="J579" s="3"/>
      <c r="K579" s="3" t="s">
        <v>7658</v>
      </c>
      <c r="L579" s="5" t="s">
        <v>15</v>
      </c>
      <c r="M579" s="2" t="str">
        <f t="shared" si="62"/>
        <v>&gt;betaL-g0611_IMP-42%ATGAGCAAGTTATCTGTATTCTTTATATTTTTGTTTTGCAGCATTGCTACCGCAGCAGAGTCTTTGCCAGATTTAAAAATTGAAAAGCTTGATGAAGGCGTTTATGTTCATACTTCGTTTGAAGAAGTTAACA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AGTCACAGTGAAGTTGGAGACGCATCACTCTTGAAACTTACATTAGAGCAGGCGGTTAAAGGGTTAAACGAAAGTAAAAAACCATCAAAACCAAGCAACTAA</v>
      </c>
      <c r="O579" s="26">
        <f t="shared" si="60"/>
        <v>741</v>
      </c>
      <c r="P579" s="26"/>
      <c r="Q579" s="26">
        <f t="shared" si="59"/>
        <v>1</v>
      </c>
      <c r="R579" s="26">
        <f t="shared" si="61"/>
        <v>1</v>
      </c>
      <c r="S579" s="26">
        <f t="shared" si="63"/>
        <v>2</v>
      </c>
      <c r="T579" s="26"/>
    </row>
    <row r="580" spans="1:20" x14ac:dyDescent="0.25">
      <c r="A580">
        <v>495</v>
      </c>
      <c r="B580" s="2" t="s">
        <v>7659</v>
      </c>
      <c r="C580" s="3" t="s">
        <v>1116</v>
      </c>
      <c r="D580" s="4" t="s">
        <v>1228</v>
      </c>
      <c r="E580" s="4" t="s">
        <v>1228</v>
      </c>
      <c r="F580" s="4" t="s">
        <v>1229</v>
      </c>
      <c r="G580" s="4" t="s">
        <v>1230</v>
      </c>
      <c r="H580" s="4"/>
      <c r="I580" s="4" t="s">
        <v>10936</v>
      </c>
      <c r="J580" s="3"/>
      <c r="K580" s="3" t="s">
        <v>7660</v>
      </c>
      <c r="L580" s="5" t="s">
        <v>15</v>
      </c>
      <c r="M580" s="2" t="str">
        <f t="shared" si="62"/>
        <v>&gt;betaL-g0612_IMP-43%ATGAAAAAGTTATCAGTATTCTTTATGTTTTTGTTTTGTAGCATTGCTGCCTCAGGAGAGGCTTTGCCAGATTTAAAAATTGAGAAGCTTGACGAAGGCGTTTATGTTCATACTTCGTTTGAGGAAGTTAACGGCTGGGGCGTGT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AGTCACAGTGAAGTTGGAGATGCATCACTCTTGAAACGTACATTAGAACAGGCTGTTAAAGGATTAAACGAAAGTAAAAAGCTATCAAAACCAAGTAACTAA</v>
      </c>
      <c r="O580" s="26">
        <f t="shared" si="60"/>
        <v>741</v>
      </c>
      <c r="P580" s="26"/>
      <c r="Q580" s="26">
        <f t="shared" si="59"/>
        <v>1</v>
      </c>
      <c r="R580" s="26">
        <f t="shared" si="61"/>
        <v>1</v>
      </c>
      <c r="S580" s="26">
        <f t="shared" si="63"/>
        <v>2</v>
      </c>
      <c r="T580" s="26"/>
    </row>
    <row r="581" spans="1:20" x14ac:dyDescent="0.25">
      <c r="A581">
        <v>496</v>
      </c>
      <c r="B581" s="2" t="s">
        <v>7661</v>
      </c>
      <c r="C581" s="3" t="s">
        <v>1116</v>
      </c>
      <c r="D581" s="4" t="s">
        <v>1231</v>
      </c>
      <c r="E581" s="4" t="s">
        <v>1231</v>
      </c>
      <c r="F581" s="4" t="s">
        <v>1232</v>
      </c>
      <c r="G581" s="4" t="s">
        <v>1233</v>
      </c>
      <c r="H581" s="4"/>
      <c r="I581" s="4" t="s">
        <v>10936</v>
      </c>
      <c r="J581" s="3"/>
      <c r="K581" s="3" t="s">
        <v>7662</v>
      </c>
      <c r="L581" s="5" t="s">
        <v>15</v>
      </c>
      <c r="M581" s="2" t="str">
        <f t="shared" si="62"/>
        <v>&gt;betaL-g0613_IMP-44%ATGAAAAAACTATTTGTTTTATGTATATTTTTGTTTTGTAGCATTACTGCCGCAGGAGCGTCTTTGCCTGATTTAAAAATTGAGAAGCTTGAAGAGGGTGTTTATGTTCATACATCGTTTGAAGAAGTTAACGGCTGGGGTGTTTTTTCTAAACACGGTTTGGTGGTTCTTGTAAATACTGACGCCTATCTGATTGACACTCCATCTACTGCTAAAGATACTGAAAAGTTAGTCAATTGGTTTGTGGAGCGCGGCTATAAAATCAAAGGCAGTATTTCCTCACATTTCCATAGCGACAGCACGGGTGGAATAGAGTGGCTTAATTCTCAATCTATTCCCACGTATGCATCTGTATTAACAAATGAACTTCTCAAAAAAGACGGTAAGGTGCAAGCTAAAAACTCATTTAGCGGAGTTAGCTATTGGCTAGTTAAAAATAAAATTGAAGTTTTTTATCCAGGCCCAGGGCACACTCAAGATAACGTAGTGGTTTGGCTACCTAAAAATAAAATCTTATTTGGTGGTTGTTTTGTTAAACCATATGGTCTTGGTAATCTAGATGACGCAAATGTTGAAGCATGGCCACATTCGGCTGAAAAATTAATATCTAAGTATGGTAATGCAAAACTGGTTGTTCCAAGCCATAGTGACATAGGAGATGCGTCGCTCTTGAAGCTTACGTGGGAACAGGCGGTAAAAGGGCTTAATGAAAGCAAAAAAAGTAACACTGTTCATTAA</v>
      </c>
      <c r="O581" s="26">
        <f t="shared" si="60"/>
        <v>738</v>
      </c>
      <c r="P581" s="26"/>
      <c r="Q581" s="26">
        <f t="shared" si="59"/>
        <v>1</v>
      </c>
      <c r="R581" s="26">
        <f t="shared" si="61"/>
        <v>1</v>
      </c>
      <c r="S581" s="26">
        <f t="shared" si="63"/>
        <v>2</v>
      </c>
      <c r="T581" s="26"/>
    </row>
    <row r="582" spans="1:20" x14ac:dyDescent="0.25">
      <c r="A582">
        <v>461</v>
      </c>
      <c r="B582" s="2" t="s">
        <v>7593</v>
      </c>
      <c r="C582" s="3" t="s">
        <v>1116</v>
      </c>
      <c r="D582" s="4" t="s">
        <v>1129</v>
      </c>
      <c r="E582" s="4" t="s">
        <v>1129</v>
      </c>
      <c r="F582" s="4" t="s">
        <v>1130</v>
      </c>
      <c r="G582" s="4" t="s">
        <v>1131</v>
      </c>
      <c r="H582" s="4"/>
      <c r="I582" s="4" t="s">
        <v>10936</v>
      </c>
      <c r="J582" s="3"/>
      <c r="K582" s="3" t="s">
        <v>7594</v>
      </c>
      <c r="L582" s="5" t="s">
        <v>15</v>
      </c>
      <c r="M582" s="2" t="str">
        <f t="shared" si="62"/>
        <v>&gt;betaL-g0614_IMP-5%ATGAGCAAGTTATTTGTATTCTTTATGTTTTTGTTTTGTAGCATTACTGCCGCAGCAGAGTCTTTGCCAGATTTAAAAATTGAGAAGCTTGACGAAGGCGTTTATGTTCATACTTCGTTTGAAGAAGTTAACGGTTGGGGTGTTGTTCCTAAACACGGCTTGGTGGTTCTTGTAAATACTGAGGCCTATCTGATTGACACTCCATTTACGGCTAAAGATACTGAAAAGTTAGTCACTTGGTTTGTGGAACGCGGCTATAAAATAAAAGGCAGTATTTCCTCTCATTTTCATAGCGACAGCACGGGCGGAATAGAGTGGCTTAATTCTCAATCTATCCCCACGTATGCATCTGAATTAACAAATGAACTTCTTAAAAAAGACGGTAAAGTACAAGCTAAAAATTCATTTAGCGGAGCTAGCTATTGGCTAGTTAAGAAAAAGATTGAAGTTTTTTATCCTGGTCCAGGGCACACTCCAGATAACGTAGTGGTTTGGCTACCTGAAAATAGAGTTTTGTTCGGTGGTTGTTTTGTTAAACCGTACGGTCTAGGTAATTTGGGTGACGCAAATGTAGAAGCTTGGCCAAAGTCCGCCAAATTATTAATGTCCAAATATGGTAAGGCAAAACTGGTAGTTCCAAGTCACAGTGAAGTTGGAGACGCATCACTCTTGAAACGTACGTTAGAACAGGCGGTTAAAGGGTTAAACGAAAGTAAAAAACCATCAAAACCAAGTAACTAA</v>
      </c>
      <c r="O582" s="26">
        <f t="shared" si="60"/>
        <v>741</v>
      </c>
      <c r="P582" s="26"/>
      <c r="Q582" s="26">
        <f t="shared" si="59"/>
        <v>1</v>
      </c>
      <c r="R582" s="26">
        <f t="shared" si="61"/>
        <v>1</v>
      </c>
      <c r="S582" s="26">
        <f t="shared" si="63"/>
        <v>2</v>
      </c>
      <c r="T582" s="26"/>
    </row>
    <row r="583" spans="1:20" x14ac:dyDescent="0.25">
      <c r="A583">
        <v>462</v>
      </c>
      <c r="B583" s="2" t="s">
        <v>7595</v>
      </c>
      <c r="C583" s="3" t="s">
        <v>1116</v>
      </c>
      <c r="D583" s="4" t="s">
        <v>1132</v>
      </c>
      <c r="E583" s="4" t="s">
        <v>1132</v>
      </c>
      <c r="F583" s="4" t="s">
        <v>1133</v>
      </c>
      <c r="G583" s="4" t="s">
        <v>1134</v>
      </c>
      <c r="H583" s="4"/>
      <c r="I583" s="4" t="s">
        <v>10936</v>
      </c>
      <c r="J583" s="3"/>
      <c r="K583" s="3" t="s">
        <v>7596</v>
      </c>
      <c r="L583" s="5" t="s">
        <v>15</v>
      </c>
      <c r="M583" s="2" t="str">
        <f t="shared" si="62"/>
        <v>&gt;betaL-g0615_IMP-6%ATGAGCAAGTTATCTGTATTCTTTATATTTTTGTTTTGCAGCATTGCTACCGCAGCAGAGTCTTTGCCAGATTTAAAAATTGAAAAGCTTGATGAAGGCGTTTATGTTCATACTTCGTTTGAAGAAGTTAACGGGTGGGGCGTTGTTCCTAAACATGGTTTGGTGGTTCTTGTAAATGCTGAGGCTTACCTAATTGACACTCCATTTACGGCTAAAGATACTGAAAAGTTAGTCACTTGGTTTGTGGAGCGTGGCTATAAAATAAAAGGCAGCATTTCCTCTCATTTTCATAGCGACAGCACGGGCGGAATAGAGTGGCTTAATTCTCGATCTATCCCCACGTATGCATCTGAATTAACAAATGAACTGCTTAAAAAAGACGGTAAGGTTCAAGCCACAAATTCATTTAGCGGAGTTAACTATTGGCTAGTTAAAAATAAAATTGAAGTTTTTTATCCAGGCCCGGGACACACTCCAGATAACGTAGTGGTTTGGTTGCCTGAAAGGAAAATATTATTCGGTGGTTGTTTTATTAAACCGTACGGTTTAGGCAATTTGGGTGACGCAAATATAGAAGCTTGGCCAAAGTCCGCCAAATTATTAAAGTCCAAATATGGTAAGGCAAAACTGGTTGTTCCAGGTCACAGTGAAGTTGGAGACGCATCACTCTTGAAACTTACATTAGAGCAGGCGGTTAAAGGGTTAAACGAAAGTAAAAAACCATCAAAACCAAGCAACTAA</v>
      </c>
      <c r="O583" s="26">
        <f t="shared" si="60"/>
        <v>741</v>
      </c>
      <c r="P583" s="26"/>
      <c r="Q583" s="26">
        <f t="shared" si="59"/>
        <v>1</v>
      </c>
      <c r="R583" s="26">
        <f t="shared" si="61"/>
        <v>1</v>
      </c>
      <c r="S583" s="26">
        <f t="shared" si="63"/>
        <v>2</v>
      </c>
      <c r="T583" s="26"/>
    </row>
    <row r="584" spans="1:20" x14ac:dyDescent="0.25">
      <c r="A584">
        <v>463</v>
      </c>
      <c r="B584" s="2" t="s">
        <v>7597</v>
      </c>
      <c r="C584" s="3" t="s">
        <v>1116</v>
      </c>
      <c r="D584" s="4" t="s">
        <v>1135</v>
      </c>
      <c r="E584" s="4" t="s">
        <v>1135</v>
      </c>
      <c r="F584" s="4" t="s">
        <v>1136</v>
      </c>
      <c r="G584" s="4" t="s">
        <v>1137</v>
      </c>
      <c r="H584" s="4"/>
      <c r="I584" s="4" t="s">
        <v>10936</v>
      </c>
      <c r="J584" s="3"/>
      <c r="K584" s="3" t="s">
        <v>7598</v>
      </c>
      <c r="L584" s="5" t="s">
        <v>15</v>
      </c>
      <c r="M584" s="2" t="str">
        <f t="shared" si="62"/>
        <v>&gt;betaL-g0616_IMP-7%ATGAAAAAGTTATCAGTATTCTTTATGTTTTTGTTTTGTAGCATTGCTGCCTCAGGAGAGGCTTTGCCAGATTTAAAAATTGAGAAGCTTGACGAAGGCGTTTATGTTCATACTTCGTTTGAGGAAGTTAACGGCTGGGGCGTGG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AGTCACAGTGAAGTTGGAGATGCATCACTCTTGAAACGTACATTAGAACAGGCTGTTAAAGGATTAAACGAAAGTAAAAAGCTATCAAAACCAAGTAACTAA</v>
      </c>
      <c r="O584" s="26">
        <f t="shared" si="60"/>
        <v>741</v>
      </c>
      <c r="P584" s="26"/>
      <c r="Q584" s="26">
        <f t="shared" si="59"/>
        <v>1</v>
      </c>
      <c r="R584" s="26">
        <f t="shared" si="61"/>
        <v>1</v>
      </c>
      <c r="S584" s="26">
        <f t="shared" si="63"/>
        <v>2</v>
      </c>
      <c r="T584" s="26"/>
    </row>
    <row r="585" spans="1:20" x14ac:dyDescent="0.25">
      <c r="A585">
        <v>464</v>
      </c>
      <c r="B585" s="2" t="s">
        <v>7599</v>
      </c>
      <c r="C585" s="3" t="s">
        <v>1116</v>
      </c>
      <c r="D585" s="4" t="s">
        <v>1138</v>
      </c>
      <c r="E585" s="4" t="s">
        <v>1138</v>
      </c>
      <c r="F585" s="4" t="s">
        <v>1139</v>
      </c>
      <c r="G585" s="4" t="s">
        <v>1140</v>
      </c>
      <c r="H585" s="4"/>
      <c r="I585" s="4" t="s">
        <v>10936</v>
      </c>
      <c r="J585" s="3"/>
      <c r="K585" s="3" t="s">
        <v>7600</v>
      </c>
      <c r="L585" s="5" t="s">
        <v>15</v>
      </c>
      <c r="M585" s="2" t="str">
        <f t="shared" si="62"/>
        <v>&gt;betaL-g0617_IMP-8%ATGAAGAAATTATTTGTTTTATGTGTATGCTTCCTTTGTAGCATTACTGCCGCAGGAGCGGCTTTGCCTGATTTAAAAATCGAGAAGCTTGAAGAAGGTGTTTATGTTCATACATCGTTCGAAGAAGTTAACGGTTGGGGTGTTGTTTCTAAACACGGTTTGGTGGTTCTTGTAAACACTGACGCCTATCTGATTGACACTCCATTTACTGCTACAGATACTGAAAAGTTAGTCAATTGGTTTGTGGAGCGCGGCTATAAAATCAAAGGCACTATTTCCTCACATTTCCATAGCGACAGCACAGGGGGAATAGAGTGGCTTAATTCTCAATCTATTCCCACGTATGCATCTGAATTAACAAATGAACTTCTTAAAAAAGACGGTAAGGTGCAAGCTAAAAACTCATTTAGCGGAGTTAGTTATTGGCTAGTTAAAAATAAAATTGAAGTTTTTTATCCCGGCCCGGGGCACACTCAAGATAACGTAGTGGTTTGGTTACCTGAAAAGAAAATTTTATTCGGTGGTTGTTTTGTTAAACCGGACGGTCTTGGTAATTTGGGTGACGCAAATTTAGAAGCTTGGCCAAAGTCCGCCAAAATATTAATGTCTAAATATGGTAAAGCAAAACTGGTTGTTTCAAGTCATAGTGAAATTGGGGACGCATCACTCTTGAAACGTACATGGGAACAGGCTGTTAAAGGGCTAAATGAAAGTAAAAAACCATCACAGCCAAGTAACTAA</v>
      </c>
      <c r="O585" s="26">
        <f t="shared" si="60"/>
        <v>741</v>
      </c>
      <c r="P585" s="26"/>
      <c r="Q585" s="26">
        <f t="shared" si="59"/>
        <v>1</v>
      </c>
      <c r="R585" s="26">
        <f t="shared" si="61"/>
        <v>1</v>
      </c>
      <c r="S585" s="26">
        <f t="shared" si="63"/>
        <v>2</v>
      </c>
      <c r="T585" s="26"/>
    </row>
    <row r="586" spans="1:20" x14ac:dyDescent="0.25">
      <c r="A586" s="3">
        <v>465</v>
      </c>
      <c r="B586" s="2" t="s">
        <v>10285</v>
      </c>
      <c r="C586" s="3" t="s">
        <v>1116</v>
      </c>
      <c r="D586" s="4" t="s">
        <v>5562</v>
      </c>
      <c r="E586" s="4" t="s">
        <v>5562</v>
      </c>
      <c r="F586" s="4" t="s">
        <v>5563</v>
      </c>
      <c r="G586" s="4" t="s">
        <v>5564</v>
      </c>
      <c r="H586" s="4"/>
      <c r="I586" s="4" t="s">
        <v>10936</v>
      </c>
      <c r="J586" s="3"/>
      <c r="K586" s="3" t="s">
        <v>5565</v>
      </c>
      <c r="L586" s="13" t="s">
        <v>5493</v>
      </c>
      <c r="M586" s="2" t="str">
        <f t="shared" si="62"/>
        <v>&gt;betaL-g0618_IMP-9%ATGAGCAAGTTATTTGTATTCTTTATGTTTTTGTTTTGTAGCATTACTGCCGCAGGAGAGTCTTTGCCAGATTTAAAAATTGAGAAGCTTGACGAAGGCGTTTATGTTCATACTTCGTTTGAAGAAGTTAACGGTTGGGGTGTTATTCCTAAACACGGCTTGGTGGTTCTTGTAAATACTGATGCCTATCTGATAGACACTCCATTTACTGCTAAAGATACTGAAAATTTAGTTAATTGGTTTGTTGAGCGCGGCTATAGAATAAAAGGCAGTATTTCCTCACATTTCCATAGCGACAGCACGGGTGGAATAGAGTGGCTTAATTCTCAATCTATCCCCACGTATGCATCTGAATTAACAAATGAACTTCTTAAAAAAGACGGTAAGGTACAAGCTAAATATTCATTTAGCGGAGTTAGCTATTGGCTAGTTAAGAAAAAGATTGAAGTTTTTTATCCTGGTCCAGGGCACGCTCCAGATAACGTAGTGGTTTGGCTGCCTGAAAATAGAGTTTTGTTCGGTGGTTGTTTTGTTAAACCCTACGGTCTAGGTAATTTGGGTGACGCAAATTTAGAAGCTTGGCCAAAATCCGCCAAATTATTAATGTCAAAATATAGTAAGGCAAAACTGGTTGTACCAAGTCATAGTGACATAGGAGATTCGTCGCTCTTGAAGCTTACATGGGAGCAGACGGTAAAAGGATTCAATGAAAGCAAAAAAAGTACCACTGCACATTAA</v>
      </c>
      <c r="O586" s="26">
        <f t="shared" si="60"/>
        <v>738</v>
      </c>
      <c r="P586" s="26"/>
      <c r="Q586" s="26">
        <f t="shared" si="59"/>
        <v>1</v>
      </c>
      <c r="R586" s="26">
        <f t="shared" si="61"/>
        <v>1</v>
      </c>
      <c r="S586" s="26">
        <f t="shared" si="63"/>
        <v>2</v>
      </c>
      <c r="T586" s="26"/>
    </row>
    <row r="587" spans="1:20" x14ac:dyDescent="0.25">
      <c r="A587">
        <v>500</v>
      </c>
      <c r="B587" s="2" t="s">
        <v>7663</v>
      </c>
      <c r="C587" s="3" t="s">
        <v>1234</v>
      </c>
      <c r="D587" s="4" t="s">
        <v>1235</v>
      </c>
      <c r="E587" s="4" t="s">
        <v>1235</v>
      </c>
      <c r="F587" s="4" t="s">
        <v>1236</v>
      </c>
      <c r="G587" s="4" t="s">
        <v>1237</v>
      </c>
      <c r="H587" s="4"/>
      <c r="I587" s="4" t="s">
        <v>10936</v>
      </c>
      <c r="J587" s="3"/>
      <c r="K587" s="3" t="s">
        <v>7664</v>
      </c>
      <c r="L587" s="5" t="s">
        <v>15</v>
      </c>
      <c r="M587" s="2" t="str">
        <f t="shared" si="62"/>
        <v>&gt;betaL-g0619_IND-1%ATGAAAAAAAGCATCCGTTTTTTTATTGTTTCGATATTGTTGAGCCCTTTTGCAAGTGCACAGGTAAAAGATTTTGTAATAGAACCACCCATCAAAAATAACCTGCATATTTATAAAACTTTTGGAGTATTTGGTGGTAAAGAATATTCTGCAAATTCAATGTATCTGGTTACTAAAAAAGGAGTTGTTCTCTTTGATGTTCCATGGGAAAAAATACAGTACCAAAGCCTCATGGATACCATTAAAAAACGTCATAATTTACCGGTTGTAGCGGTATTTGCCACACACTCCCATGATGACCGCGCCGGTGACCTTAGTTTTTTCAATAATAAAGGGATTAAAACATATGCAACTGCCAAAACCAACGAGTTCTTGAAAAAAGACGGAAAAGCAACATCCACAGAAATCATCAAAACCGGAAAACCGTACCGCATTGGCGGAGAAGAATTTGTGGTAGATTTTCTTGGTGAAGGGCATACTGCTGATAATGTAGTGGTATGGTTCCCTAAATACAATGTATTGGATGGTGGCTGTCTTGTAAAAAGTAATTCAGCTACTGATTTAGGATATATTAAGGAAGCCAATGTAGAACAGTGGCCCAAAACTATAAATAAATTAAAAGCCAAATATTCTAAAGCAACATTAATTATTCCGGGACATGATGAATGGAAAGGCGGTGGACATGTTGAACACACTTTAGAACTTCTGAATAAAAAATAG</v>
      </c>
      <c r="O587" s="26">
        <f t="shared" si="60"/>
        <v>720</v>
      </c>
      <c r="P587" s="26"/>
      <c r="Q587" s="26">
        <f t="shared" si="59"/>
        <v>1</v>
      </c>
      <c r="R587" s="26">
        <f t="shared" si="61"/>
        <v>1</v>
      </c>
      <c r="S587" s="26">
        <f t="shared" si="63"/>
        <v>2</v>
      </c>
      <c r="T587" s="26"/>
    </row>
    <row r="588" spans="1:20" x14ac:dyDescent="0.25">
      <c r="A588" s="3">
        <v>510</v>
      </c>
      <c r="B588" s="2" t="s">
        <v>10324</v>
      </c>
      <c r="C588" s="3" t="s">
        <v>1234</v>
      </c>
      <c r="D588" s="4" t="s">
        <v>5718</v>
      </c>
      <c r="E588" s="4" t="s">
        <v>5718</v>
      </c>
      <c r="F588" s="4" t="s">
        <v>5719</v>
      </c>
      <c r="G588" s="4" t="s">
        <v>5720</v>
      </c>
      <c r="H588" s="4"/>
      <c r="I588" s="4" t="s">
        <v>10936</v>
      </c>
      <c r="J588" s="3"/>
      <c r="K588" s="3" t="s">
        <v>5721</v>
      </c>
      <c r="L588" s="16" t="s">
        <v>5646</v>
      </c>
      <c r="M588" s="2" t="str">
        <f t="shared" si="62"/>
        <v>&gt;betaL-g0620a_IND-10%ATGAAAAAAAGCATTCAATTTTTTATTGTTTCCATGTTGTTGAGCCCTTTTGCCAATGCACAGGTAAAAGATTTTGTAATTGAGCCACCTATTAAATCCAATCTATATATTTACAAGACTTTTGGAGTATTCGGAGGTAAAGAATATTCTGCCAATGCAGCCTATCTTAAGACTAAAAAAGGTGTAATTCTGTTTGATGTACCCTGGGAAAAAGTACAGTATCAAAGCCTGATGGATACCATCAAAAAACGTCATAACTTACCGGTAATTGCCGTATTTGCTACGCATTCCCATGATGACCGTGCAGGAGACTTAAGCTTTTTCAATAATAAAGGCATTAAGAAGTATGCTACCCTGAAAACCAATGAGTTTCTGAAGAAAGATGGAAAAGCAACATCCACAGAGATCATCCAAACCGGAAAACCTTATCACATTGGCGGAGAAGAATTTGTGGTCGATTTTCTTGGTGAAGGACATACTGCTGATAATGTAGTGGTATGGTTTCCAAAATATAATGTTTTGGATGGCGGATGTCTTGTAAAAAGTAATTCTGCTACTGACTTAGGATACATTAAAGAAGCCAATGTAGAACAATGGCCCAAGACGATGAATAAATTAAAAACCAAATATTCAAAAGCCACATTAATTATTCCCGGGCATGATGAATGGAAAGGGGGTGGACATGTTGAACACACTTTAGAGCTTTTGAACAAAAAATAA</v>
      </c>
      <c r="O588" s="26">
        <f t="shared" si="60"/>
        <v>720</v>
      </c>
      <c r="P588" s="26"/>
      <c r="Q588" s="26">
        <f t="shared" si="59"/>
        <v>1</v>
      </c>
      <c r="R588" s="26">
        <f t="shared" si="61"/>
        <v>1</v>
      </c>
      <c r="S588" s="26">
        <f t="shared" si="63"/>
        <v>2</v>
      </c>
      <c r="T588" s="26"/>
    </row>
    <row r="589" spans="1:20" x14ac:dyDescent="0.25">
      <c r="A589" s="26">
        <v>511</v>
      </c>
      <c r="B589" s="2" t="s">
        <v>7681</v>
      </c>
      <c r="C589" s="3" t="s">
        <v>1234</v>
      </c>
      <c r="D589" s="4" t="s">
        <v>1262</v>
      </c>
      <c r="E589" s="4" t="s">
        <v>1262</v>
      </c>
      <c r="F589" s="4" t="s">
        <v>1263</v>
      </c>
      <c r="G589" s="4" t="s">
        <v>1264</v>
      </c>
      <c r="H589" s="4"/>
      <c r="I589" s="4" t="s">
        <v>10936</v>
      </c>
      <c r="J589" s="3"/>
      <c r="K589" s="3" t="s">
        <v>7682</v>
      </c>
      <c r="L589" s="5" t="s">
        <v>15</v>
      </c>
      <c r="M589" s="2" t="str">
        <f t="shared" si="62"/>
        <v>&gt;betaL-g0621_IND-11%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TGATCTAAGCTTTTACAATCAAAAAGGAATTAAAACATATGCGACCGCCAAGACCAATGAACTGTTGAAAAAAGACGGAAAAGCAACCTCAACCGAAATTATAAAAACAGGAAAACCTTACAAAATTGGTGGTGAAGAATTTATGGTAGACTTTCTTGGAGAAGGACATACAGTTGATAATGTTGTTGTATGGTTCCCCAAATATAAAGTACTGGACGGAGGATGTCTTGTAAAAAGCAGGACAGCCACTGACCTGGGATATACCGGTGAAGCAAATGTAAAACAATGGCCGGAAACCATGCGAAAACTAAAAACGAAATATGCTCATGCCACTCTGGTAATCCCGGGACACGACGAATGGAAAGGCGGTGGCCATGTACAGCATACTCTGGATCTTCTGGATAAGAATAAAAAGCCGGAATAA</v>
      </c>
      <c r="O589" s="26">
        <f t="shared" si="60"/>
        <v>732</v>
      </c>
      <c r="P589" s="26"/>
      <c r="Q589" s="26">
        <f t="shared" si="59"/>
        <v>1</v>
      </c>
      <c r="R589" s="26">
        <f t="shared" si="61"/>
        <v>1</v>
      </c>
      <c r="S589" s="26">
        <f t="shared" si="63"/>
        <v>2</v>
      </c>
      <c r="T589" s="26"/>
    </row>
    <row r="590" spans="1:20" x14ac:dyDescent="0.25">
      <c r="A590">
        <v>512</v>
      </c>
      <c r="B590" s="2" t="s">
        <v>7683</v>
      </c>
      <c r="C590" s="3" t="s">
        <v>1234</v>
      </c>
      <c r="D590" s="4" t="s">
        <v>1265</v>
      </c>
      <c r="E590" s="4" t="s">
        <v>1265</v>
      </c>
      <c r="F590" s="4" t="s">
        <v>1266</v>
      </c>
      <c r="G590" s="4" t="s">
        <v>1267</v>
      </c>
      <c r="H590" s="4"/>
      <c r="I590" s="4" t="s">
        <v>10936</v>
      </c>
      <c r="J590" s="3"/>
      <c r="K590" s="3" t="s">
        <v>7684</v>
      </c>
      <c r="L590" s="5" t="s">
        <v>15</v>
      </c>
      <c r="M590" s="2" t="str">
        <f t="shared" si="62"/>
        <v>&gt;betaL-g0622_IND-12%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TGATCTAAGCTTTTACAATCAAAAAGGAATTAAAACATATGCGACCGCCAAGACCAATGAACTGTTGAAAAAAGACGGAAAAGCAACCTCAACCGAAATTATAAAAACAGGAAAACCTTACAAAATTGGTGGTGAAGAATTTATGGTAGACTTTCTTGGAGAAGGACATACAGTTGATAATGTTGTTGTATGGTTCCCCAAATATAAAGTACTGGACGGAGGATGTCTTGTAAAAAGCAGGACAGCCACTGACCTGGGATATACCGGTGAAGCAAATGTAAAACAATGGCCGGAAACCATGCGAAAACTAAAAACGAAATATGCTCAGGCCACTCTGGTAATCCCGGGACACGACGAATGGAAAGGCGGTGGCCATGTACAGCATTCTCTGGATCTTCTGGATAAGAATAAAAAGCCGGAATAA</v>
      </c>
      <c r="O590" s="26">
        <f t="shared" si="60"/>
        <v>732</v>
      </c>
      <c r="P590" s="26"/>
      <c r="Q590" s="26">
        <f t="shared" si="59"/>
        <v>1</v>
      </c>
      <c r="R590" s="26">
        <f t="shared" si="61"/>
        <v>1</v>
      </c>
      <c r="S590" s="26">
        <f t="shared" si="63"/>
        <v>2</v>
      </c>
      <c r="T590" s="26"/>
    </row>
    <row r="591" spans="1:20" x14ac:dyDescent="0.25">
      <c r="A591">
        <v>513</v>
      </c>
      <c r="B591" s="2" t="s">
        <v>7685</v>
      </c>
      <c r="C591" s="3" t="s">
        <v>1234</v>
      </c>
      <c r="D591" s="4" t="s">
        <v>1268</v>
      </c>
      <c r="E591" s="4" t="s">
        <v>1268</v>
      </c>
      <c r="F591" s="4" t="s">
        <v>1269</v>
      </c>
      <c r="G591" s="4" t="s">
        <v>1270</v>
      </c>
      <c r="H591" s="4"/>
      <c r="I591" s="4" t="s">
        <v>10936</v>
      </c>
      <c r="J591" s="3"/>
      <c r="K591" s="3" t="s">
        <v>7686</v>
      </c>
      <c r="L591" s="5" t="s">
        <v>15</v>
      </c>
      <c r="M591" s="2" t="str">
        <f t="shared" si="62"/>
        <v>&gt;betaL-g0623_IND-14%ATGAAAAAAAGAATTCAGTTCTTTATGGTTTCAATGATGCTAAGTCCATTATTCAGTGCCCAGGTAAAAGATTTTGTCATCGAACCACCGATTAAAAAGAATTTACATATTTACAAAACTTTTGGTGTATTCGGAGGTAAAGAATATTCTGCCAATTCAGTATATCTTGTTACCCAAAAAGGAGTTGTCTTATTTGATGTTCCGTGGGAAAAGGTACAGTACCAAAGCCTGATGGATACCATCCAAAAACGCCACAATTTACCCGTAATAGCGGTGTTTGCCACTCACTCCCATGATGACCGTGCCGGAGATCTGAGCTTTTTTAACAACAAAGGAATTAAAACCTACGCTACTGCCAAAACCAATGAGTTCCTGAAAAAAGACGGAAAAGCAACATCCACAGAGATCATTAAGACCGGAAAACCTTATCGCATAGGAGGTGAGGAATTTGTGGTTGATTTTCTTGGAGAAGGGCATACTGCTGATAATGTAGTGGTATGGTTTCCCAAATATAACGTCCTGGATGGCGGATGCCTTGTAAAAAGTAAAGCTGCAACCGATCTTGGATATATTAAGGAAGCCAATGTAGAGCAATGGCCCAAGACCATCAATAAACTGAAATCCAAATATTCAAAAGCAAGCCTGGTTATTCCCGGACATGATGAATGGAAAGGTGGAGGCCATATAGAGCATACTCTTGAACTTCTTAACAAAAAATAA</v>
      </c>
      <c r="O591" s="26">
        <f t="shared" si="60"/>
        <v>720</v>
      </c>
      <c r="P591" s="26"/>
      <c r="Q591" s="26">
        <f t="shared" si="59"/>
        <v>1</v>
      </c>
      <c r="R591" s="26">
        <f t="shared" si="61"/>
        <v>1</v>
      </c>
      <c r="S591" s="26">
        <f t="shared" si="63"/>
        <v>2</v>
      </c>
      <c r="T591" s="26"/>
    </row>
    <row r="592" spans="1:20" x14ac:dyDescent="0.25">
      <c r="A592">
        <v>514</v>
      </c>
      <c r="B592" s="2" t="s">
        <v>7687</v>
      </c>
      <c r="C592" s="3" t="s">
        <v>1234</v>
      </c>
      <c r="D592" s="4" t="s">
        <v>1271</v>
      </c>
      <c r="E592" s="4" t="s">
        <v>1271</v>
      </c>
      <c r="F592" s="4" t="s">
        <v>1272</v>
      </c>
      <c r="G592" s="4" t="s">
        <v>1273</v>
      </c>
      <c r="H592" s="4"/>
      <c r="I592" s="4" t="s">
        <v>10936</v>
      </c>
      <c r="J592" s="3"/>
      <c r="K592" s="3" t="s">
        <v>7688</v>
      </c>
      <c r="L592" s="5" t="s">
        <v>15</v>
      </c>
      <c r="M592" s="2" t="str">
        <f t="shared" si="62"/>
        <v>&gt;betaL-g0624_IND-15%ATGAAAAAAAGTATTCAGCTTTTGATGATGTCAATGTTTTTAAGCCCATTGATCAATGCCCAGGTTAAAGATTTTGTAATTGAGCCGCCTGTTAAACCCAACCTGTATCTTTATAAAAGTTTCGGAGTTTTCGGGGGTAAAGAATATTCTGCCAATGCTGTATATCTTACCACTAAGAAAGGAGTGGTCTTATTTGATGTCCCATGGCAAAAGGAACAATATCAAACCCTTATGGACACTATACAAAAGCGTCATCACCTTCCTGTAATTGCTGTATTTGCCACCCACTCTCATGATGACAGAGCGGGCGATCTAAGCTTTTACAATCAAAAAGGAATTAAAACATATGCGACCGCCAAGACCAATGAACTGTTGAAAAAAGACGGAAAAGCAACCTCAACCGAAATTATAAAAACAGGAAAACCTTACAAAATTGGTGGTGAAGAATTTATGGTAGACTTTCTTGGAGAAGGACATACAGTTGATAATGTTGTTGTACGGTTCCCCAAATATAAAGTACTGGACGGAGGATGTCTTGTAAAAAGCAGGACAGCCACTGACCTGGGATATACCGGTGAAGCAAACGTAAAACAATGGCCGGAAACCATGCGAAAACTAAAAATGAAATATGCTCAGGCTACTCTGGTAATCCCGGGACACGACGAATGGAAAGGCGGTGGTCATGTACAGCATACTCTGGATCTTCTGGATAAGAATAAAAAGCCGGAATAA</v>
      </c>
      <c r="O592" s="26">
        <f t="shared" si="60"/>
        <v>732</v>
      </c>
      <c r="P592" s="26"/>
      <c r="Q592" s="26">
        <f t="shared" si="59"/>
        <v>1</v>
      </c>
      <c r="R592" s="26">
        <f t="shared" si="61"/>
        <v>1</v>
      </c>
      <c r="S592" s="26">
        <f t="shared" si="63"/>
        <v>2</v>
      </c>
      <c r="T592" s="26"/>
    </row>
    <row r="593" spans="1:20" x14ac:dyDescent="0.25">
      <c r="A593">
        <v>501</v>
      </c>
      <c r="B593" s="2" t="s">
        <v>7665</v>
      </c>
      <c r="C593" s="3" t="s">
        <v>1234</v>
      </c>
      <c r="D593" s="4" t="s">
        <v>1238</v>
      </c>
      <c r="E593" s="4" t="s">
        <v>1238</v>
      </c>
      <c r="F593" s="4" t="s">
        <v>1239</v>
      </c>
      <c r="G593" s="4" t="s">
        <v>1240</v>
      </c>
      <c r="H593" s="4"/>
      <c r="I593" s="4" t="s">
        <v>10936</v>
      </c>
      <c r="J593" s="3"/>
      <c r="K593" s="3" t="s">
        <v>7666</v>
      </c>
      <c r="L593" s="5" t="s">
        <v>15</v>
      </c>
      <c r="M593" s="2" t="str">
        <f t="shared" si="62"/>
        <v>&gt;betaL-g0625_IND-2%ATGAAAAAAAGTATTCAGCTTTTGATGATGTCAATGTTTTTAAGCCCATTGATCAATGCCCAGGTTAAAGATTTTGTAATTGAGCCGCCTGTTAAACCCAACCTGTATCTTTATAAAAGTTTCGGAGTTTTCGGGGGTAAAGAATATTCTGCCAATGCTGTATATCTTACCACTAAGAAAGGAGTTGTCTTATTTGATGTCCCATGGCAAAAGGAACAATATCAAACCCTTATGGACACCATACAAAAGCGTCATCACCTTCCTGTAATTGCTGTATTTGCCACCCACTCTCATGATGACAGAGCGGGCGATCTAAGCTTTTACAATCAAAAAGGAATTAAAACATATGCGACCGCCAAGACCAATGAACTGTTGAAAAAAGACGGAAAAGCAACCTCAACCGAAATTATAAAAACAGGAAAACCTTACAAAATTGGTGGTGAAGAATTTATGGTAGACTTTCTTGGAGAAGGACATACAGTTGATAATGTTGTTGTATGGTTCCCCAAATATAAAGTACTGGACGGAGGATGTCTTGTAAAAAGCAGGACAGCCACTGACCTGGGATATACAGGTGAAGCAAACGTAAAACAATGGCCGGAAACCATGCGAAAACTAAAAACGAAATATGCTCAGGCCACTCTGGTAATCCCGGGACACGACGAATGGAAAGGCGGTGGCCATGTACAGCATACTCTGGATCTTCTGGATAAGAATAAAAAGCCGGAATAA</v>
      </c>
      <c r="O593" s="26">
        <f t="shared" si="60"/>
        <v>732</v>
      </c>
      <c r="P593" s="26"/>
      <c r="Q593" s="26">
        <f t="shared" si="59"/>
        <v>1</v>
      </c>
      <c r="R593" s="26">
        <f t="shared" si="61"/>
        <v>1</v>
      </c>
      <c r="S593" s="26">
        <f t="shared" si="63"/>
        <v>2</v>
      </c>
      <c r="T593" s="26"/>
    </row>
    <row r="594" spans="1:20" x14ac:dyDescent="0.25">
      <c r="A594">
        <v>502</v>
      </c>
      <c r="B594" s="2" t="s">
        <v>7667</v>
      </c>
      <c r="C594" s="3" t="s">
        <v>1234</v>
      </c>
      <c r="D594" s="4" t="s">
        <v>1241</v>
      </c>
      <c r="E594" s="4" t="s">
        <v>1241</v>
      </c>
      <c r="F594" s="4" t="s">
        <v>1242</v>
      </c>
      <c r="G594" s="4" t="s">
        <v>1243</v>
      </c>
      <c r="H594" s="4"/>
      <c r="I594" s="4" t="s">
        <v>10936</v>
      </c>
      <c r="J594" s="3"/>
      <c r="K594" s="3" t="s">
        <v>7668</v>
      </c>
      <c r="L594" s="5" t="s">
        <v>15</v>
      </c>
      <c r="M594" s="2" t="str">
        <f t="shared" si="62"/>
        <v>&gt;betaL-g0626_IND-2a%ATGAAAAAAAGTATTCAGCTTTTGATGATGTCAATGTTTTTAAGCCCATTGATCAATGCCCAGGTTAAAGATTTTGTAATTGAGCCGCCTGTTAAACCCAACCTGTATCTTTATAAAAGTTTCGGAGTTTTCGGGGGTAAAGAATATTCTGCCAATGCTGTATATCTTACCACTAAGAAAGGAGTTGTCTTATTTGATGTCCCATGGCAAAAGGAACAATATCAAACCCTTATGGACACTATACAAAAGCGTCATCACCTTCCTGTAATTGCTGTATTTGCCACCCACTCTCATGATGACAGAGCGGGCGATCTAAGCTTTTACAATCAAAAAGGAATTAAAACATATGCGACCGCCAAGACCAATGAACTGTTGAAAAAAGACGGAAAAGCAACCTCAACCGAAATTATAAAAACAGGAAAACCTTACAAAATTGGTGGTGAAGAATTTATGGTAGACTTTCTTGGAGAAGGACATACAGTTGATAATGTTGTTGTATGGTTCCCCAAATATAAAGTACTGGACGGAGGATGTCTTGTAAAAAGCAGGACAGCCACTGACCTGGGATATACCGGTGAAGCAAACGTAAAACAATGGCCGGAAACCATGCGAAAACTAAAAACGAAATATGCTCAGGCCACTCTGGTAATCCCGGGACACGAGGAATGGAAAGGCGGTGGCCATGTACAGCATACTCTGGATCTTCTGGATAAGAATAAAAAGCCGGAATAA</v>
      </c>
      <c r="O594" s="26">
        <f t="shared" si="60"/>
        <v>732</v>
      </c>
      <c r="P594" s="26"/>
      <c r="Q594" s="26">
        <f t="shared" si="59"/>
        <v>1</v>
      </c>
      <c r="R594" s="26">
        <f t="shared" si="61"/>
        <v>1</v>
      </c>
      <c r="S594" s="26">
        <f t="shared" si="63"/>
        <v>2</v>
      </c>
      <c r="T594" s="26"/>
    </row>
    <row r="595" spans="1:20" x14ac:dyDescent="0.25">
      <c r="A595">
        <v>503</v>
      </c>
      <c r="B595" s="2" t="s">
        <v>7669</v>
      </c>
      <c r="C595" s="3" t="s">
        <v>1234</v>
      </c>
      <c r="D595" s="4" t="s">
        <v>1244</v>
      </c>
      <c r="E595" s="4" t="s">
        <v>1244</v>
      </c>
      <c r="F595" s="4" t="s">
        <v>1245</v>
      </c>
      <c r="G595" s="4" t="s">
        <v>1246</v>
      </c>
      <c r="H595" s="4"/>
      <c r="I595" s="4" t="s">
        <v>10936</v>
      </c>
      <c r="J595" s="3"/>
      <c r="K595" s="3" t="s">
        <v>7670</v>
      </c>
      <c r="L595" s="5" t="s">
        <v>15</v>
      </c>
      <c r="M595" s="2" t="str">
        <f t="shared" si="62"/>
        <v>&gt;betaL-g0627_IND-3%ATGAAAAAAAGAATTCAGTTCTTTATGGTTTCAATGATGCTAAGTTCATTATTCAGTGCCCAGGTAAAAGATTTTGTCATCGAACCACCGATTAAAAAGAATTTACATATTTACAAAACTTTTGGTGTATTCGGAGGTAAAGAATATTCTGCCAATTCAGTATATCTTGTTACCCAAAAAGGAGTTGTCTTATTTGACGTCCCGTGGGAAAAGGTACAGTACCAAAGCCTGATGGATACCATCCAAAAACGCCACAATTTACCCGTAATAGCTGTGTTTGCCACTCACTCCCATGATGACCGTGCCGGAGATCTGAGCTTTTTTAACAACAAAGGAATTAAAACCTACGCTACTTCCAAAACCAATGAATTCCTGAAAAAAGACGGAAAAGCAACATCCACAGAGATCATTAAGACCGGAAAGCCATATCGCATAGGAGGTGAGGAATTTGTGGTTGATTTTCTTGGAGAAGGGCATACTGCTGATAATGTAGTGGTATGGTTTCCCAAATACAACGTCCTGGATGGCGGATGCCTTGTAAAAAGTAAAGCTGCAACCGATCTTGGATATATTAAGGAAGCCAATGTAGAGCAATGGCCCAAGACCATCAATAAACTGAAATCCAAATATTCAAAAGCAAGCCTGGTTATTCCCGGACATGATGAATGGAAAGGTGGAGGCCATGTAAAACATACTCTTGAACTTCTTAACAAAAAATAA</v>
      </c>
      <c r="O595" s="26">
        <f t="shared" si="60"/>
        <v>720</v>
      </c>
      <c r="P595" s="26"/>
      <c r="Q595" s="26">
        <f t="shared" si="59"/>
        <v>1</v>
      </c>
      <c r="R595" s="26">
        <f t="shared" si="61"/>
        <v>1</v>
      </c>
      <c r="S595" s="26">
        <f t="shared" si="63"/>
        <v>2</v>
      </c>
      <c r="T595" s="26"/>
    </row>
    <row r="596" spans="1:20" x14ac:dyDescent="0.25">
      <c r="A596">
        <v>504</v>
      </c>
      <c r="B596" s="2" t="s">
        <v>7671</v>
      </c>
      <c r="C596" s="3" t="s">
        <v>1234</v>
      </c>
      <c r="D596" s="4" t="s">
        <v>1247</v>
      </c>
      <c r="E596" s="4" t="s">
        <v>1247</v>
      </c>
      <c r="F596" s="4" t="s">
        <v>1248</v>
      </c>
      <c r="G596" s="4" t="s">
        <v>1249</v>
      </c>
      <c r="H596" s="4"/>
      <c r="I596" s="4" t="s">
        <v>10936</v>
      </c>
      <c r="J596" s="3"/>
      <c r="K596" s="3" t="s">
        <v>7672</v>
      </c>
      <c r="L596" s="5" t="s">
        <v>15</v>
      </c>
      <c r="M596" s="2" t="str">
        <f t="shared" si="62"/>
        <v>&gt;betaL-g0628_IND-4%ATGAGGAAAAATGTTAGGATTTTTACTGTGTTGTCTCTGTTCTTAATTAATTTTTTTAATGCGCAGGCCCGTGACTTTGTAATTGAGCAGCCTTTTGGCAAACAACTTTATCTGTATAAAACCTTCGGAGTTTTTGACGGCAAAGAATATTCAACCAATGCGCTTTATCTGGTCACTAAAAAAGGAGTAGTCCTTTTTGATGTCCCATGGCAGAAAACCCAGTATCAAAGTCTTATGGATACGATAAAGAAACGTCATAACTTACCGGTGATCGCTGTATTTGCAACACATTCACACTCAGACAGAGCCGGAGACCTGAGTTTTTACAATAAAAAAGGCATCCCGACCTATGCCACGGCCAAAACCAATGAACTGCTGAAGAAAGAAGGAAAAGCAACTTCCAGTAAATTAACAAAGATTGGAAAGAAATATAAAATAGGCGGTGAAGAATTCACTGTAGACTTCTTAGGTGAAGGTCACACAGCAGATAACGTGGTGGTTTGGTTTCCAAAATATAACGTCCTGGACGGTGGCTGCTTAGTGAAAAGCAGTGCAGCAGTTGATCTTGGATATACAGGAGAAGCTAATGTAGAACAATGGCCGGCAACCATGAAAAAGCTGCAGGCTAAATACCCCTCCACTGCAAAGGTAATTCCGGGACACGACGAGTGGAAAGGCAACGACCATGTAAAACATACACTGGAGCTTTTAGATCAACAAAAACAGTAG</v>
      </c>
      <c r="O596" s="26">
        <f t="shared" si="60"/>
        <v>729</v>
      </c>
      <c r="P596" s="26"/>
      <c r="Q596" s="26">
        <f t="shared" si="59"/>
        <v>1</v>
      </c>
      <c r="R596" s="26">
        <f t="shared" si="61"/>
        <v>1</v>
      </c>
      <c r="S596" s="26">
        <f t="shared" si="63"/>
        <v>2</v>
      </c>
      <c r="T596" s="26"/>
    </row>
    <row r="597" spans="1:20" x14ac:dyDescent="0.25">
      <c r="A597">
        <v>505</v>
      </c>
      <c r="B597" s="2" t="s">
        <v>7673</v>
      </c>
      <c r="C597" s="3" t="s">
        <v>1234</v>
      </c>
      <c r="D597" s="4" t="s">
        <v>1250</v>
      </c>
      <c r="E597" s="4" t="s">
        <v>1250</v>
      </c>
      <c r="F597" s="4" t="s">
        <v>1251</v>
      </c>
      <c r="G597" s="4" t="s">
        <v>1252</v>
      </c>
      <c r="H597" s="4"/>
      <c r="I597" s="4" t="s">
        <v>10936</v>
      </c>
      <c r="J597" s="3"/>
      <c r="K597" s="3" t="s">
        <v>7674</v>
      </c>
      <c r="L597" s="5" t="s">
        <v>15</v>
      </c>
      <c r="M597" s="2" t="str">
        <f t="shared" si="62"/>
        <v>&gt;betaL-g0629_IND-5%ATGAAAAAAAGAATTCAGTTCTTTATGGTTTCAATGATGCTTGCTCCAATGTTTAATGCGCAGGTAAAGGATTTTGTAATTGAGCCACCCATTAAAAATAACTTACATATTTATAAAACATTTGGAGTATTTGGTGGTAAAGAATATTCTGCCAACTCAGTATATCTTGTCACTAAAAAAGGAGTCGTTTTATTTGATGTTCCCTGGGAAAAAGCACAATACCAAAGCCTGATGGATACAATCAAAAAACGTCATAACCTACCGGTTATTGCTGTATTTGCTACGCATTCCCATGATGACCGCGCTGGAGATCTAAGCTTTTTCAATAATAAAGGGATTAAAACCTATGCTACCAGCAAAACCAATGAGTTTTTGAAAAAAGACGGAAAAGCAACATCCACTGAAATCATAAAAACAGGAAAGCCTTACCGCATTGGAGGCGAAGAATTTACTGTTGATTTTCTGGGTGAAGGGCATACTGCTGATAATGTAGTGGTATGGTTTCCAAAATACAATGTACTGGATGGTGGTTGTCTGGTAAAAAGTAATTCAGCTACTGATTTAGGATATATTAAAGAAGCCAATGTGGAACAATGGCCAATAACCATAGATAAACTGAAGGCTAAATATTCAAAGGCAACATTGATTATTCCAGGACATGATGACTGGAAAGGCGGAGGACATGTTGAGCACACTCTTGAACTTCTTAACAAAAAATAA</v>
      </c>
      <c r="O597" s="26">
        <f t="shared" si="60"/>
        <v>720</v>
      </c>
      <c r="P597" s="26"/>
      <c r="Q597" s="26">
        <f t="shared" ref="Q597:Q618" si="64">IF(OR(LEFT(G597,3)="ATG",LEFT(G597,3)="GTG",LEFT(G597,3)="TTG"),1,"bad")</f>
        <v>1</v>
      </c>
      <c r="R597" s="26">
        <f t="shared" si="61"/>
        <v>1</v>
      </c>
      <c r="S597" s="26">
        <f t="shared" si="63"/>
        <v>2</v>
      </c>
      <c r="T597" s="26"/>
    </row>
    <row r="598" spans="1:20" x14ac:dyDescent="0.25">
      <c r="A598" s="3">
        <v>506</v>
      </c>
      <c r="B598" s="2" t="s">
        <v>10309</v>
      </c>
      <c r="C598" s="3" t="s">
        <v>1234</v>
      </c>
      <c r="D598" s="4" t="s">
        <v>5659</v>
      </c>
      <c r="E598" s="4" t="s">
        <v>5659</v>
      </c>
      <c r="F598" s="4" t="s">
        <v>5660</v>
      </c>
      <c r="G598" s="4" t="s">
        <v>5661</v>
      </c>
      <c r="H598" s="4"/>
      <c r="I598" s="4" t="s">
        <v>10936</v>
      </c>
      <c r="J598" s="3"/>
      <c r="K598" s="3" t="s">
        <v>5662</v>
      </c>
      <c r="L598" s="16" t="s">
        <v>5646</v>
      </c>
      <c r="M598" s="2" t="str">
        <f t="shared" si="62"/>
        <v>&gt;betaL-g0630a_IND-6%ATGAAAAGAAGAATTCAGTTCTTTATGGTTTCAATGATGCTTACCCCATTATTCAGTGCCCAGGTAAAAGATTTTGTAATTGAACCGCCAATAAAAAAGAACTTATATATTTATAAAACTTTCGGAGTGTTCGGGGGAAAAGAATATTCTGCCAATTCAGTGTATCTTGTCACCAAAACCGGGGTTGTTTTATTTGATGTTCCCTGGGAAAAAGCGCAATACCAAAGCCTGATGGATACCATCAAAAAACGTCATAATTTACCTGTTGTTGCGGTATTTGCGACACATTCCCATGATGACCGGGCAGGAGATTTAAGCTTTTTCAATAATAAAGGAATTAAAACCTATGCTACTCCTAAAACCAATCAATTTCTGAAAAGAGACGGAAAGGCTACTTCTACAGAGCTCATTAAGCCCGGAAAACCTTACCGCTTTGGCGGAGAGGAATTTGTAGTGGATTTTCTTGGTGAAGGGCATACTGCCGATAATGTAGTGGTATGGTTTCCAAAATATAAAGTGCTGGATGGCGGCTGCCTTGTAAAAAGCAATTCAGCTACCGATTTAGGGTATATCAAAGAAGCTAATCTAGAGCAATGGCCTAAAACCATGCATAAACTGAAAACAAAATATTCAGAAGCAGTATTAATTATTCCCGGACATGATGAATGGAAAGGCGGCGGGCACGTTGAACATACTTTGGAGCTGCTGGATAAGAAATAA</v>
      </c>
      <c r="O598" s="26">
        <f t="shared" si="60"/>
        <v>720</v>
      </c>
      <c r="P598" s="26"/>
      <c r="Q598" s="26">
        <f t="shared" si="64"/>
        <v>1</v>
      </c>
      <c r="R598" s="26">
        <f t="shared" si="61"/>
        <v>1</v>
      </c>
      <c r="S598" s="26">
        <f t="shared" si="63"/>
        <v>2</v>
      </c>
      <c r="T598" s="26"/>
    </row>
    <row r="599" spans="1:20" x14ac:dyDescent="0.25">
      <c r="A599">
        <v>507</v>
      </c>
      <c r="B599" s="2" t="s">
        <v>7675</v>
      </c>
      <c r="C599" s="3" t="s">
        <v>1234</v>
      </c>
      <c r="D599" s="4" t="s">
        <v>1253</v>
      </c>
      <c r="E599" s="4" t="s">
        <v>1253</v>
      </c>
      <c r="F599" s="4" t="s">
        <v>1254</v>
      </c>
      <c r="G599" s="4" t="s">
        <v>1255</v>
      </c>
      <c r="H599" s="4"/>
      <c r="I599" s="4" t="s">
        <v>10936</v>
      </c>
      <c r="J599" s="3"/>
      <c r="K599" s="3" t="s">
        <v>7676</v>
      </c>
      <c r="L599" s="5" t="s">
        <v>15</v>
      </c>
      <c r="M599" s="2" t="str">
        <f t="shared" si="62"/>
        <v>&gt;betaL-g0631_IND-7%ATGAAAAAAAGCATCCGTTTTTTTATTGTTTCGATATTGTTGAGCCCTTTTGCAAGTGCGCAGGTAAAAGATTTTGTAATAGAACCACCCATCAAAAATAACCTGCATATTTATAAAACTTTTGGAGTATTTGGTGGTAAAGAATATTCTGCAAATTCAATGTATCTGGTTACTAAAAAAGGAGTTGTTCTCTTTGACGTTCCATGGGAAAAAGTACAGTACCAAAGCCTCATGGATACCATTAAAAAACGTCATAATTTACCGGTTGTAGCGGTATTTGCCACACACTCCCATGATGACCGCGCCGGTGACCTTAGCTTTTTCAATAATAAAGGGATTAAAACATATGCAACTGCCAAAACCAACGAGTTCTTGAAAAAAGACGGAAAAGCAACATCCACAGAAATCATCAAAACCGGAAAACCGTACCGCATTGGCGGAGAAGAATTTGTGGTAGATTTTCTTGGTGAAGGGCATACTGCTGATAATGTAGTGGTATGGTTCCCTAAATACAATGTATTGGATGGTGGCTGTCTTGTAAAAAGTAATTCAGCTACTGATTTAGGATATATTAAGGAAGCCAATGTAGAACAGTGGCCCAAAACTATAAATAAATTAAAAGCCAAATATTCTAAAGCAACATTAATTATTCCGGGACATGATGAATGGAAAGGCGGTGGACATGTTGAACACACTTTAGAACTTCTGAATAAAAAATAG</v>
      </c>
      <c r="O599" s="26">
        <f t="shared" si="60"/>
        <v>720</v>
      </c>
      <c r="P599" s="26"/>
      <c r="Q599" s="26">
        <f t="shared" si="64"/>
        <v>1</v>
      </c>
      <c r="R599" s="26">
        <f t="shared" si="61"/>
        <v>1</v>
      </c>
      <c r="S599" s="26">
        <f t="shared" si="63"/>
        <v>2</v>
      </c>
      <c r="T599" s="26"/>
    </row>
    <row r="600" spans="1:20" x14ac:dyDescent="0.25">
      <c r="A600">
        <v>508</v>
      </c>
      <c r="B600" s="2" t="s">
        <v>7677</v>
      </c>
      <c r="C600" s="3" t="s">
        <v>1234</v>
      </c>
      <c r="D600" s="4" t="s">
        <v>1256</v>
      </c>
      <c r="E600" s="4" t="s">
        <v>1256</v>
      </c>
      <c r="F600" s="4" t="s">
        <v>1257</v>
      </c>
      <c r="G600" s="4" t="s">
        <v>1258</v>
      </c>
      <c r="H600" s="4"/>
      <c r="I600" s="4" t="s">
        <v>10936</v>
      </c>
      <c r="J600" s="3"/>
      <c r="K600" s="3" t="s">
        <v>7678</v>
      </c>
      <c r="L600" s="5" t="s">
        <v>15</v>
      </c>
      <c r="M600" s="2" t="str">
        <f t="shared" si="62"/>
        <v>&gt;betaL-g0632_IND-8%ATGAAAAAAAGCATTCAATTTTTTATTGTTTCCATGTTGTTGAGCCCTTTTGCCAATTCACAGGTAAAAGATTTTGTAATTGAGCCACCTATTAAATCCAATCTATATATTTACAAGACTTTTGGAGTATTCGGAGGTAAAGAATATTCTGCCAATGCAGCCTATCTTAAGACTAAAAAAGGTGTAATTCTGTTTGATGTACCCTGGGAAAAAGTACAGTATCAAAGCCTGATGGATACCATCAAAAAACGTCATAACTTACCGGTAATTGCCGTATTTGCTACGCATTCCCATGATGACCGTGCAGGAGACTTAAGCTTTTTCAATAATAAAGGCATTAAGACGTATGCTACCCTGAAAACCAATGAGTTTCTGAAGAAAGATGGAAAAGCAACATCCACAGAGATCATCCAAACCGGAAAACCTTATCACATTGGCGGAGAAGAATTTGTGGTCGATTTTCTTGGTGAAGGACATACTGCTGATAATGTAGTGGTATGGTTTCCAAAATATAATGTTTTGGATGGCGGATGTCTTGTAAAAAGTAATTCTGCTACTGACTTAGGATACATTAAAGAAGCCAATGTAGAACAATGGCCCAAGACGATGAATAAATTAAAAACCAAATATTCAAAAGCCACATTAATTATTCCCGGGCATGATGAATGGAAAGGGGGTGGACATGTTGAACACACTTTAGAGCTTTTGAACAAAAAATAA</v>
      </c>
      <c r="O600" s="26">
        <f t="shared" si="60"/>
        <v>720</v>
      </c>
      <c r="P600" s="26"/>
      <c r="Q600" s="26">
        <f t="shared" si="64"/>
        <v>1</v>
      </c>
      <c r="R600" s="26">
        <f t="shared" si="61"/>
        <v>1</v>
      </c>
      <c r="S600" s="26">
        <f t="shared" si="63"/>
        <v>2</v>
      </c>
      <c r="T600" s="26"/>
    </row>
    <row r="601" spans="1:20" x14ac:dyDescent="0.25">
      <c r="A601">
        <v>509</v>
      </c>
      <c r="B601" s="2" t="s">
        <v>7679</v>
      </c>
      <c r="C601" s="3" t="s">
        <v>1234</v>
      </c>
      <c r="D601" s="4" t="s">
        <v>1259</v>
      </c>
      <c r="E601" s="4" t="s">
        <v>1259</v>
      </c>
      <c r="F601" s="4" t="s">
        <v>1260</v>
      </c>
      <c r="G601" s="4" t="s">
        <v>1261</v>
      </c>
      <c r="H601" s="4"/>
      <c r="I601" s="4" t="s">
        <v>10936</v>
      </c>
      <c r="J601" s="3"/>
      <c r="K601" s="3" t="s">
        <v>7680</v>
      </c>
      <c r="L601" s="5" t="s">
        <v>15</v>
      </c>
      <c r="M601" s="2" t="str">
        <f t="shared" si="62"/>
        <v>&gt;betaL-g0633_IND-9%ATGAAAAAAAGCATACAGTTTTTTATTGTTTCCCTATTATTAAGTCCGTTTGCTAATGCTCAGGTAAAGGATTTTGTAATAGAACCTCCTATCAGCAAGAACTTATATATTTATAAAACTTTTGGTGTATTCGGAGGAAAAGAATATTCTGCCAACGCTGTTTACCTTGTCACAAAAAAAGGAGTAGTCCTGTTTGATGTTCCCTGGGAAAAAGTTCAGTACCAAAGCTTGATGGATACCATAAAAAAACGTCATAATTTACCTGTAGTGGCAGTATTTGCTACCCATTCTCATGATGACAGAGCCGGAGATTTAAGCTTCTTCAACAAAAAAGGGATTAAGACCTATGCCACGGCAAAAACCAATGAGTTATTGAAAAAAGAAGGTAAAGCGGTGTCCAGCAATATTATAAATACAGGGAAAGCTTATCATATAGGCGGAGAAGAATTTGTGGTTGATTTTATTGGAGAAGGACATACCGTAGATAATGTAGTGGTATGGTTTCCAAAATATAAAGTTCTTGATGGCGGCTGCTTAGTAAAAAGTACTTCTGCAACAGATTTAGGATATATCAAGGAAGCAAACGTTGAACAATGGCCACAAACTATGAATACTTTAAAATCCAAATACTCTCAGGCAACCTTAATCATTCCGGGACATGACGAATGGAAAGGCGGCGGACATGTAGAACATACATTAGAGCTTTTGAATAAAAAATAA</v>
      </c>
      <c r="O601" s="26">
        <f t="shared" si="60"/>
        <v>720</v>
      </c>
      <c r="P601" s="26"/>
      <c r="Q601" s="26">
        <f t="shared" si="64"/>
        <v>1</v>
      </c>
      <c r="R601" s="26">
        <f t="shared" si="61"/>
        <v>1</v>
      </c>
      <c r="S601" s="26">
        <f t="shared" si="63"/>
        <v>2</v>
      </c>
      <c r="T601" s="26"/>
    </row>
    <row r="602" spans="1:20" x14ac:dyDescent="0.25">
      <c r="A602">
        <v>515</v>
      </c>
      <c r="B602" s="2" t="s">
        <v>7689</v>
      </c>
      <c r="C602" s="3" t="s">
        <v>1274</v>
      </c>
      <c r="D602" s="4" t="s">
        <v>1275</v>
      </c>
      <c r="E602" s="4" t="s">
        <v>1275</v>
      </c>
      <c r="F602" s="4" t="s">
        <v>1276</v>
      </c>
      <c r="G602" s="4" t="s">
        <v>1277</v>
      </c>
      <c r="H602" s="4"/>
      <c r="I602" s="4" t="s">
        <v>10936</v>
      </c>
      <c r="J602" s="3"/>
      <c r="K602" s="3" t="s">
        <v>7690</v>
      </c>
      <c r="L602" s="5" t="s">
        <v>15</v>
      </c>
      <c r="M602" s="2" t="str">
        <f t="shared" si="62"/>
        <v>&gt;betaL-g0634_JOHN-1%ATGCGAAAATTAGCTTCGATAATTTTATTCTTAGCCGCGGTTTCAAATAGTTTGGGACAATCTAAGAATTCGCCATTACAAATAAGTCATCTTACAGGTGACTTTTATGTTTATAGAACTTTTAATGATTACAAAGGAACTAAGATTTCTGCCAATGCTATGTATGTTGTTACAGATAAAGGCGTTGTGCTTTTTGATGCGCCTTGGGATAAAACACAGTTTCAGCCGTTATTAGACAGCATAAAAGCAAAACACAATAAAGAGGTTGTGATGCTTTTTGGCACGCATTCTCATGAAGATCGTGCAGGAGGATTTGATTTTTACAAGAAAAAAGGAATCAAAACGTACTCAATTAAACTGACTGATGATATTCTTAAAAAGAATAAGGAACCAAGAGCAGAATTTATAATTTCAAATGATACAACATTTACTGTTGGAAATCATACTTTTGAAGTTTATTACCCAGGAAAAGGACATGCTCCTGATAATATTGTAGCATGGTTTAAAAAAGAGAAAATTCTTTACGGAGGCTGTTTTGTAAAAAGTGCAGAAGCATTAGATTTAGGTTATCTGGGTGATGCTGATGTTAAAGAATGGCAGAAATCTATAAAAAAAGTGCAGGCAAAATTCAAAAAACCGGATTATATAATTTCGGGACATGATGACTGGACTAGTAAAGAATCTTTAAATCATACTTTGAAATTGGTTGACGAGTATTTGGCTCAAAAATCTGCCGGAAAAAAGTAA</v>
      </c>
      <c r="O602" s="26">
        <f t="shared" si="60"/>
        <v>747</v>
      </c>
      <c r="P602" s="26"/>
      <c r="Q602" s="26">
        <f t="shared" si="64"/>
        <v>1</v>
      </c>
      <c r="R602" s="26">
        <f t="shared" si="61"/>
        <v>1</v>
      </c>
      <c r="S602" s="26">
        <f t="shared" si="63"/>
        <v>2</v>
      </c>
      <c r="T602" s="26"/>
    </row>
    <row r="603" spans="1:20" x14ac:dyDescent="0.25">
      <c r="A603">
        <v>46</v>
      </c>
      <c r="B603" s="2" t="s">
        <v>6921</v>
      </c>
      <c r="C603" s="3" t="s">
        <v>83</v>
      </c>
      <c r="D603" s="4" t="s">
        <v>84</v>
      </c>
      <c r="E603" s="4" t="s">
        <v>84</v>
      </c>
      <c r="F603" s="4" t="s">
        <v>85</v>
      </c>
      <c r="G603" s="4" t="s">
        <v>86</v>
      </c>
      <c r="H603" s="4"/>
      <c r="I603" s="4" t="s">
        <v>10936</v>
      </c>
      <c r="J603" s="3"/>
      <c r="K603" s="3" t="s">
        <v>6922</v>
      </c>
      <c r="L603" s="5" t="s">
        <v>15</v>
      </c>
      <c r="M603" s="2" t="str">
        <f t="shared" si="62"/>
        <v>&gt;betaL-g0635_KHM-1%ATGAAAATAGCTCTTGTTATATCGTTTGGTCTGCTGTTGTTTACCAATATGGTATGCGCTGACGATTCATTACCAGAACTAGATATCCAAAAAATAGAAGACGGCGTTTATCTGTACACCGCTTACGAAAAAATCGAAGGCTGGGGGCTTGTTGGCTCTAACGGATTAGTCGTGCTTGATAACAAAAATGCTTATCTGATTGATACGCCCATTTCAGCCACAGATACTGAAAAATTAGTGAAGTGGATTGACGCGCAGGGCTTTACGGCCAAGGCAAGTATTTCTACCCATTTCCACACCGACAGTACAGGCGGTATTGCATTTCTCAACTCCAAGTCCATTCCAACCTATGCCTCCAAGCTAACTAACCAGCTGCTTAAAAATAAAGGCGAAGAGCAGGCTACGCATTCGTTCGGTAAGAATCCTTATTGGCTATTAAAAAATAAAATCGAAGCCTTTTATCCGGGTGCGGGTCACACACCTGATAATTTAGTAGTGTGGCTGCCGAAACAGAAAATTTTATTTGGTGGCTGTTTTGTCAAACCCGAAGGCCTTGGCAATCTTAGCCATGCGGTAATTGCAGAATGGCCAGCTTCCGCCGAAAAACTTATCGCCCGTTATAGCAATGCAACAATGGTAGTTCCCGGTCACGGAAAAGTTGGCGACGCATCGCTGCTGGAAAAAACCAGGCAGCGCGCAGTTGAAGCGCTTGCAGCTAAAAAGTGA</v>
      </c>
      <c r="O603" s="26">
        <f t="shared" si="60"/>
        <v>726</v>
      </c>
      <c r="P603" s="26"/>
      <c r="Q603" s="26">
        <f t="shared" si="64"/>
        <v>1</v>
      </c>
      <c r="R603" s="26">
        <f t="shared" si="61"/>
        <v>1</v>
      </c>
      <c r="S603" s="26">
        <f t="shared" si="63"/>
        <v>2</v>
      </c>
      <c r="T603" s="26"/>
    </row>
    <row r="604" spans="1:20" x14ac:dyDescent="0.25">
      <c r="A604">
        <v>535</v>
      </c>
      <c r="B604" s="2" t="s">
        <v>7719</v>
      </c>
      <c r="C604" s="3" t="s">
        <v>1321</v>
      </c>
      <c r="D604" s="4" t="s">
        <v>1322</v>
      </c>
      <c r="E604" s="4" t="s">
        <v>1322</v>
      </c>
      <c r="F604" s="4" t="s">
        <v>1323</v>
      </c>
      <c r="G604" s="4" t="s">
        <v>1324</v>
      </c>
      <c r="H604" s="4"/>
      <c r="I604" s="4" t="s">
        <v>10936</v>
      </c>
      <c r="J604" s="3"/>
      <c r="K604" s="3" t="s">
        <v>7720</v>
      </c>
      <c r="L604" s="5" t="s">
        <v>15</v>
      </c>
      <c r="M604" s="2" t="str">
        <f t="shared" si="62"/>
        <v>&gt;betaL-g0637_KLUC-2%ATGGTTAAAAAATCATTACGCCAGTTTGCGCTGTTGGCCGCGACGGTTTTTCCGCTGCTGGCAGGCAGCGTATCGCTACAGGCACAAACGCTAAGCGTAGAGCAGAAACTTGCGGCTTTAGAGCAGCGTTCAGGGGGACGGCTTGGGGTCGCGTTGATAGATACTGCGGATGGTTCGCAAATTCTCTATCGTGGCGATGAGCGTTTCGCGATGTGTAGTACCAGCAAAGTGATGGCCGCTGCCGCGGTGCTAAAGCAAAGTGAAAGTCAGCACGATCTTTTAAATCAGCGCATTGAGATCAAAAAGGGTGACCTGACTAACTATAACCCGATTGCGGAAAAACATGTCGGTAGGTCGATGTCGTTGTCTGAGCTCAGCGCCGCGGCCTTGCAGTACAGCGATAACGTGGCGATGAATAAGCTTATCGCTCAACTGGGTGGCCCGCAGGGGGTTACCGCGTTTGCCCGTAAGATTGGGGATGAGACGTTTCGTCTCGATCGCACGGAACCGACGCTGAACACTGCAATTCCCGGCGATCCACGCGATACCACATCACCACGGGCTATGGCACAAACGCTGCGCAACCTGACGCTGGGAAAAGCGCTTGGTGACGCTCAAAGGGCGCAGTTGGTGACCTGGATGAAAGGGAATACGACTGGAACGGCCAGTATTCAGGCTGGACTACCGGCTTCGTGGGTGGTGGGCGATAAAACCGGCAGCGGTGATTACGGCACCACCAACGACATTGCGGTGATTTGGCCGAAAGATCGTGCACCATTGGTTTTGGTTACCTACTTCACGCAGCCTCAGCCTGAGGCGGAAAGCCGTCGTGATGTATTAGCCTCGGCGGCGAAAATCGTCACTGAGGGATTATAG</v>
      </c>
      <c r="O604" s="26">
        <f t="shared" si="60"/>
        <v>876</v>
      </c>
      <c r="P604" s="26"/>
      <c r="Q604" s="26">
        <f t="shared" si="64"/>
        <v>1</v>
      </c>
      <c r="R604" s="26">
        <f t="shared" si="61"/>
        <v>1</v>
      </c>
      <c r="S604" s="26">
        <f t="shared" si="63"/>
        <v>2</v>
      </c>
      <c r="T604" s="26"/>
    </row>
    <row r="605" spans="1:20" x14ac:dyDescent="0.25">
      <c r="A605">
        <v>536</v>
      </c>
      <c r="B605" s="2" t="s">
        <v>7721</v>
      </c>
      <c r="C605" s="3" t="s">
        <v>1325</v>
      </c>
      <c r="D605" s="4" t="s">
        <v>1326</v>
      </c>
      <c r="E605" s="4" t="s">
        <v>1326</v>
      </c>
      <c r="F605" s="4" t="s">
        <v>1327</v>
      </c>
      <c r="G605" s="4" t="s">
        <v>1328</v>
      </c>
      <c r="H605" s="4"/>
      <c r="I605" s="4" t="s">
        <v>10936</v>
      </c>
      <c r="J605" s="3"/>
      <c r="K605" s="3" t="s">
        <v>7722</v>
      </c>
      <c r="L605" s="5" t="s">
        <v>15</v>
      </c>
      <c r="M605" s="2" t="str">
        <f t="shared" si="62"/>
        <v>&gt;betaL-g0638_KLUG-1%ATGATGAGACATCGCGTTAAGCGGGTAATGCTAATGACAACGACCTGTATTTCGCTGTTGCTGGGGAGTGCGCCGCTGTATGCGCAGGCGAACGACGTTCAGCAAAAGCTGGCGGCGCTGGAGAAAAGCAGCGGGGGGCGGTTGGGAGTGGCGCTGATTGACACCGCCGATAACGCACAGACGCTCTACCGCGCCGATGAGCGCTTTGCCATGTGCAGCACCAGTAAGGTGATGGCGGCAGCGGCGGTGCTCAAGCAAAGTGAAACGCAAAAGAAGGTGTTGAGTCAGAAGGTTGAGATTAAATCTTCAGACCTGATTAACTACAATCCCATCACTGAAAAACACGTCAACGGCACGATGACGCTGGCGGAATTGAGCGCCGCGGCGTTGCAGTACAGCGACAATACGGCCATGAACAAACTGATTGCCCATCTTGGGGGGCCGGATAAAGTGACGGCGTTTGCCCGTGCGATTGGGGATAACACCTTCCGGCTCGATCGTACTGAGCCGACGCTCAACACCGCGATCCCCGGCGACCCGCGCGATACCACCACGCCATTAGCGATGGCGCAGACGCTTCGCAATCTGACGTTGGGCAGTGCCTTAGGTGAAACTCAGCGTGCGCAACTGGTGACGTGGCTGAAAGGCAATACCACCGGCGCTGCCAGCATTCAGGCTGGGCTACCCACATCGTGGGTTGTCGGGGATAAAACCGGCAGCGGTGATTATGGTACGACGAATGACATCGCCGTTATCTGGCCGGAAGGGCGTGCGCCGCTTATTCTGGTCACTTACTTCACCCAACCGGAGCAGAAGGCAGAAAGTCGTCGTGACGTACTCGCTGCTGCCGCGAAAATCGTCACTGACGGTAATTAG</v>
      </c>
      <c r="O605" s="26">
        <f t="shared" si="60"/>
        <v>876</v>
      </c>
      <c r="P605" s="26"/>
      <c r="Q605" s="26">
        <f t="shared" si="64"/>
        <v>1</v>
      </c>
      <c r="R605" s="26">
        <f t="shared" si="61"/>
        <v>1</v>
      </c>
      <c r="S605" s="26">
        <f t="shared" si="63"/>
        <v>2</v>
      </c>
      <c r="T605" s="26"/>
    </row>
    <row r="606" spans="1:20" x14ac:dyDescent="0.25">
      <c r="A606">
        <v>524</v>
      </c>
      <c r="B606" s="2" t="s">
        <v>7705</v>
      </c>
      <c r="C606" s="3" t="s">
        <v>1278</v>
      </c>
      <c r="D606" s="4" t="s">
        <v>1300</v>
      </c>
      <c r="E606" s="4" t="s">
        <v>1300</v>
      </c>
      <c r="F606" s="4" t="s">
        <v>1301</v>
      </c>
      <c r="G606" s="4" t="s">
        <v>1302</v>
      </c>
      <c r="H606" s="4"/>
      <c r="I606" s="4" t="s">
        <v>10936</v>
      </c>
      <c r="J606" s="3"/>
      <c r="K606" s="3" t="s">
        <v>7706</v>
      </c>
      <c r="L606" s="5" t="s">
        <v>15</v>
      </c>
      <c r="M606" s="2" t="str">
        <f t="shared" si="62"/>
        <v>&gt;betaL-g0639_KPC-10%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v>
      </c>
      <c r="O606" s="26">
        <f t="shared" si="60"/>
        <v>882</v>
      </c>
      <c r="P606" s="26"/>
      <c r="Q606" s="26">
        <f t="shared" si="64"/>
        <v>1</v>
      </c>
      <c r="R606" s="26">
        <f t="shared" si="61"/>
        <v>1</v>
      </c>
      <c r="S606" s="26">
        <f t="shared" si="63"/>
        <v>2</v>
      </c>
      <c r="T606" s="26"/>
    </row>
    <row r="607" spans="1:20" x14ac:dyDescent="0.25">
      <c r="A607">
        <v>525</v>
      </c>
      <c r="B607" s="2" t="s">
        <v>7707</v>
      </c>
      <c r="C607" s="3" t="s">
        <v>1278</v>
      </c>
      <c r="D607" s="4" t="s">
        <v>1303</v>
      </c>
      <c r="E607" s="4" t="s">
        <v>1303</v>
      </c>
      <c r="F607" s="4" t="s">
        <v>1304</v>
      </c>
      <c r="G607" s="4" t="s">
        <v>1305</v>
      </c>
      <c r="H607" s="4"/>
      <c r="I607" s="4" t="s">
        <v>10936</v>
      </c>
      <c r="J607" s="3"/>
      <c r="K607" s="3" t="s">
        <v>7708</v>
      </c>
      <c r="L607" s="5" t="s">
        <v>15</v>
      </c>
      <c r="M607" s="2" t="str">
        <f t="shared" si="62"/>
        <v>&gt;betaL-g0640_KPC-11%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T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607" s="26">
        <f t="shared" si="60"/>
        <v>882</v>
      </c>
      <c r="P607" s="26"/>
      <c r="Q607" s="26">
        <f t="shared" si="64"/>
        <v>1</v>
      </c>
      <c r="R607" s="26">
        <f t="shared" si="61"/>
        <v>1</v>
      </c>
      <c r="S607" s="26">
        <f t="shared" si="63"/>
        <v>2</v>
      </c>
      <c r="T607" s="26"/>
    </row>
    <row r="608" spans="1:20" x14ac:dyDescent="0.25">
      <c r="A608">
        <v>527</v>
      </c>
      <c r="B608" s="2" t="s">
        <v>7709</v>
      </c>
      <c r="C608" s="3" t="s">
        <v>1278</v>
      </c>
      <c r="D608" s="4" t="s">
        <v>1306</v>
      </c>
      <c r="E608" s="4" t="s">
        <v>1306</v>
      </c>
      <c r="F608" s="4" t="s">
        <v>1307</v>
      </c>
      <c r="G608" s="4" t="s">
        <v>1308</v>
      </c>
      <c r="H608" s="4"/>
      <c r="I608" s="4" t="s">
        <v>10936</v>
      </c>
      <c r="J608" s="3"/>
      <c r="K608" s="3" t="s">
        <v>7710</v>
      </c>
      <c r="L608" s="5" t="s">
        <v>15</v>
      </c>
      <c r="M608" s="2" t="str">
        <f t="shared" si="62"/>
        <v>&gt;betaL-g0641_KPC-12%ATGTCACTGTATCGCCGTCTAGTTCTGCTGTCTTGTCTCTCATGGCCGCTGGCTGGCTTTTCTGCCACCGCGCTGACCAACCTCGTCGCGGAACCATTCGCTAAACTCGAACAGGACTTTGGCGGCTCCATCGGTGTGTACGCGATGGATACCGGCTCAGGCGCAACTGTAAGTTACCGCGCTGAGGAGCGCTTCCCACTGTGCAGCTCATTCAAGGGCTTTCTTGCTGCCGCTGTGCTGGCTCGCAGCCAGCAGCAGGCCGGCTTGCTGGGCACACCCATCCGTTACGGCAAAAATGCGCTGGTTCCGTGGTCACCCATCTCGGAAAAATATCTGACAACAGGCATGACGGTGGCGGAGCTGTCCGCGGCCGCCGTGCAATACAGTGATAACGCCGCCGCCAATTTGTTGCTGAAGGAGTTGGGCGGCCCGGCCGGGCTGACGGCCTTCATGCGCTCTATCGGCGATACCACGTTCCGTCTGGACCGCTGGGAGCTGGAGCTGAACTCCGCT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v>
      </c>
      <c r="O608" s="26">
        <f t="shared" si="60"/>
        <v>882</v>
      </c>
      <c r="P608" s="26"/>
      <c r="Q608" s="26">
        <f t="shared" si="64"/>
        <v>1</v>
      </c>
      <c r="R608" s="26">
        <f t="shared" si="61"/>
        <v>1</v>
      </c>
      <c r="S608" s="26">
        <f t="shared" si="63"/>
        <v>2</v>
      </c>
      <c r="T608" s="26"/>
    </row>
    <row r="609" spans="1:20" x14ac:dyDescent="0.25">
      <c r="A609">
        <v>528</v>
      </c>
      <c r="B609" s="2" t="s">
        <v>7711</v>
      </c>
      <c r="C609" s="3" t="s">
        <v>1278</v>
      </c>
      <c r="D609" s="4" t="s">
        <v>1309</v>
      </c>
      <c r="E609" s="4" t="s">
        <v>1309</v>
      </c>
      <c r="F609" s="4" t="s">
        <v>1310</v>
      </c>
      <c r="G609" s="4" t="s">
        <v>1311</v>
      </c>
      <c r="H609" s="4"/>
      <c r="I609" s="4" t="s">
        <v>10936</v>
      </c>
      <c r="J609" s="3"/>
      <c r="K609" s="3" t="s">
        <v>7712</v>
      </c>
      <c r="L609" s="5" t="s">
        <v>15</v>
      </c>
      <c r="M609" s="2" t="str">
        <f t="shared" si="62"/>
        <v>&gt;betaL-g0643_KPC-14%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CAAATGACTATGCCGTCGTCTGGCCCACTGGGCGCGCACCTATTGTGTTGGCCGTCTACACCCGGGCGCCTAACAAGGATGACAAGCACAGCGAGGCCGTCATCGCCGCTGCGGCTAGACTCGCGCTCGAGGGATTGGGCGTCAACGGGCAGTAA</v>
      </c>
      <c r="O609" s="26">
        <f t="shared" si="60"/>
        <v>876</v>
      </c>
      <c r="P609" s="26"/>
      <c r="Q609" s="26">
        <f t="shared" si="64"/>
        <v>1</v>
      </c>
      <c r="R609" s="26">
        <f t="shared" si="61"/>
        <v>1</v>
      </c>
      <c r="S609" s="26">
        <f t="shared" si="63"/>
        <v>2</v>
      </c>
      <c r="T609" s="26"/>
    </row>
    <row r="610" spans="1:20" x14ac:dyDescent="0.25">
      <c r="A610">
        <v>529</v>
      </c>
      <c r="B610" s="2" t="s">
        <v>7713</v>
      </c>
      <c r="C610" s="3" t="s">
        <v>1278</v>
      </c>
      <c r="D610" s="4" t="s">
        <v>1312</v>
      </c>
      <c r="E610" s="4" t="s">
        <v>1312</v>
      </c>
      <c r="F610" s="4" t="s">
        <v>1313</v>
      </c>
      <c r="G610" s="4" t="s">
        <v>1314</v>
      </c>
      <c r="H610" s="4"/>
      <c r="I610" s="4" t="s">
        <v>10936</v>
      </c>
      <c r="J610" s="3"/>
      <c r="K610" s="3" t="s">
        <v>7714</v>
      </c>
      <c r="L610" s="5" t="s">
        <v>15</v>
      </c>
      <c r="M610" s="2" t="str">
        <f t="shared" si="62"/>
        <v>&gt;betaL-g0644_KPC-15%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TTTGGAGCTGTCCGCGGCCGCCGTGCAATACAGTGATAACGCCGCCGCCAATTTGTTGCTGAAGGAGTTGGGCGGCCCGGCCAAA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TACAGCGAGGCCGTCATCGCCGCTGCGGCTAGACTCGCGCTCGAGGGATTGGGCGTCAACGGGCAGTAA</v>
      </c>
      <c r="O610" s="26">
        <f t="shared" si="60"/>
        <v>882</v>
      </c>
      <c r="P610" s="26"/>
      <c r="Q610" s="26">
        <f t="shared" si="64"/>
        <v>1</v>
      </c>
      <c r="R610" s="26">
        <f t="shared" si="61"/>
        <v>1</v>
      </c>
      <c r="S610" s="26">
        <f t="shared" si="63"/>
        <v>2</v>
      </c>
      <c r="T610" s="26"/>
    </row>
    <row r="611" spans="1:20" x14ac:dyDescent="0.25">
      <c r="A611">
        <v>530</v>
      </c>
      <c r="B611" s="2" t="s">
        <v>7715</v>
      </c>
      <c r="C611" s="3" t="s">
        <v>1278</v>
      </c>
      <c r="D611" s="4" t="s">
        <v>1315</v>
      </c>
      <c r="E611" s="4" t="s">
        <v>1315</v>
      </c>
      <c r="F611" s="4" t="s">
        <v>1316</v>
      </c>
      <c r="G611" s="4" t="s">
        <v>1317</v>
      </c>
      <c r="H611" s="4"/>
      <c r="I611" s="4" t="s">
        <v>10936</v>
      </c>
      <c r="J611" s="3"/>
      <c r="K611" s="3" t="s">
        <v>7716</v>
      </c>
      <c r="L611" s="5" t="s">
        <v>15</v>
      </c>
      <c r="M611" s="2" t="str">
        <f t="shared" si="62"/>
        <v>&gt;betaL-g0645_KPC-16%ATGTCACTGTATCGCCGTCTAGTTCTGCTGTCTTGTCTCTCATGGCCGCTGGCTGGCTTTTCTGCCACCGCGCTGACCAACCTCGTCGCGGAACCATTCGCTAAACTCGAACAGGACTTTGGCGGCTCCATCGGTGTGTACGCGATGGATACCGGT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T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611" s="26">
        <f t="shared" si="60"/>
        <v>882</v>
      </c>
      <c r="P611" s="26"/>
      <c r="Q611" s="26">
        <f t="shared" si="64"/>
        <v>1</v>
      </c>
      <c r="R611" s="26">
        <f t="shared" si="61"/>
        <v>1</v>
      </c>
      <c r="S611" s="26">
        <f t="shared" si="63"/>
        <v>2</v>
      </c>
      <c r="T611" s="26"/>
    </row>
    <row r="612" spans="1:20" x14ac:dyDescent="0.25">
      <c r="A612">
        <v>531</v>
      </c>
      <c r="B612" s="2" t="s">
        <v>7717</v>
      </c>
      <c r="C612" s="3" t="s">
        <v>1278</v>
      </c>
      <c r="D612" s="4" t="s">
        <v>1318</v>
      </c>
      <c r="E612" s="4" t="s">
        <v>1318</v>
      </c>
      <c r="F612" s="4" t="s">
        <v>1319</v>
      </c>
      <c r="G612" s="4" t="s">
        <v>1320</v>
      </c>
      <c r="H612" s="4"/>
      <c r="I612" s="4" t="s">
        <v>10936</v>
      </c>
      <c r="J612" s="3"/>
      <c r="K612" s="3" t="s">
        <v>7718</v>
      </c>
      <c r="L612" s="5" t="s">
        <v>15</v>
      </c>
      <c r="M612" s="2" t="str">
        <f t="shared" si="62"/>
        <v>&gt;betaL-g0646_KPC-17%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612" s="26">
        <f t="shared" si="60"/>
        <v>882</v>
      </c>
      <c r="P612" s="26"/>
      <c r="Q612" s="26">
        <f t="shared" si="64"/>
        <v>1</v>
      </c>
      <c r="R612" s="26">
        <f t="shared" si="61"/>
        <v>1</v>
      </c>
      <c r="S612" s="26">
        <f t="shared" si="63"/>
        <v>2</v>
      </c>
      <c r="T612" s="26"/>
    </row>
    <row r="613" spans="1:20" x14ac:dyDescent="0.25">
      <c r="A613">
        <v>516</v>
      </c>
      <c r="B613" s="2" t="s">
        <v>7691</v>
      </c>
      <c r="C613" s="3" t="s">
        <v>1278</v>
      </c>
      <c r="D613" s="4" t="s">
        <v>1279</v>
      </c>
      <c r="E613" s="4" t="s">
        <v>1279</v>
      </c>
      <c r="F613" s="4" t="s">
        <v>1280</v>
      </c>
      <c r="G613" s="4" t="s">
        <v>1281</v>
      </c>
      <c r="H613" s="4"/>
      <c r="I613" s="4" t="s">
        <v>10936</v>
      </c>
      <c r="J613" s="3"/>
      <c r="K613" s="3" t="s">
        <v>7692</v>
      </c>
      <c r="L613" s="5" t="s">
        <v>15</v>
      </c>
      <c r="M613" s="2" t="str">
        <f t="shared" si="62"/>
        <v>&gt;betaL-g0647_KPC-2%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613" s="26">
        <f t="shared" si="60"/>
        <v>882</v>
      </c>
      <c r="P613" s="26"/>
      <c r="Q613" s="26">
        <f t="shared" si="64"/>
        <v>1</v>
      </c>
      <c r="R613" s="26">
        <f t="shared" si="61"/>
        <v>1</v>
      </c>
      <c r="S613" s="26">
        <f t="shared" si="63"/>
        <v>2</v>
      </c>
      <c r="T613" s="26"/>
    </row>
    <row r="614" spans="1:20" x14ac:dyDescent="0.25">
      <c r="A614">
        <v>517</v>
      </c>
      <c r="B614" s="2" t="s">
        <v>7693</v>
      </c>
      <c r="C614" s="3" t="s">
        <v>1278</v>
      </c>
      <c r="D614" s="4" t="s">
        <v>1282</v>
      </c>
      <c r="E614" s="4" t="s">
        <v>1282</v>
      </c>
      <c r="F614" s="4" t="s">
        <v>1283</v>
      </c>
      <c r="G614" s="4" t="s">
        <v>1284</v>
      </c>
      <c r="H614" s="4"/>
      <c r="I614" s="4" t="s">
        <v>10936</v>
      </c>
      <c r="J614" s="3"/>
      <c r="K614" s="3" t="s">
        <v>7694</v>
      </c>
      <c r="L614" s="5" t="s">
        <v>15</v>
      </c>
      <c r="M614" s="2" t="str">
        <f t="shared" si="62"/>
        <v>&gt;betaL-g0648_KPC-3%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v>
      </c>
      <c r="O614" s="26">
        <f t="shared" si="60"/>
        <v>882</v>
      </c>
      <c r="P614" s="26"/>
      <c r="Q614" s="26">
        <f t="shared" si="64"/>
        <v>1</v>
      </c>
      <c r="R614" s="26">
        <f t="shared" si="61"/>
        <v>1</v>
      </c>
      <c r="S614" s="26">
        <f t="shared" si="63"/>
        <v>2</v>
      </c>
      <c r="T614" s="26"/>
    </row>
    <row r="615" spans="1:20" x14ac:dyDescent="0.25">
      <c r="A615">
        <v>519</v>
      </c>
      <c r="B615" s="2" t="s">
        <v>7695</v>
      </c>
      <c r="C615" s="3" t="s">
        <v>1278</v>
      </c>
      <c r="D615" s="4" t="s">
        <v>1285</v>
      </c>
      <c r="E615" s="4" t="s">
        <v>1285</v>
      </c>
      <c r="F615" s="4" t="s">
        <v>1286</v>
      </c>
      <c r="G615" s="4" t="s">
        <v>1287</v>
      </c>
      <c r="H615" s="4"/>
      <c r="I615" s="4" t="s">
        <v>10936</v>
      </c>
      <c r="J615" s="3"/>
      <c r="K615" s="3" t="s">
        <v>7696</v>
      </c>
      <c r="L615" s="5" t="s">
        <v>15</v>
      </c>
      <c r="M615" s="2" t="str">
        <f t="shared" si="62"/>
        <v>&gt;betaL-g0650_KPC-5%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615" s="26">
        <f t="shared" si="60"/>
        <v>882</v>
      </c>
      <c r="P615" s="26"/>
      <c r="Q615" s="26">
        <f t="shared" si="64"/>
        <v>1</v>
      </c>
      <c r="R615" s="26">
        <f t="shared" si="61"/>
        <v>1</v>
      </c>
      <c r="S615" s="26">
        <f t="shared" si="63"/>
        <v>2</v>
      </c>
      <c r="T615" s="26"/>
    </row>
    <row r="616" spans="1:20" x14ac:dyDescent="0.25">
      <c r="A616" s="26">
        <v>520</v>
      </c>
      <c r="B616" s="2" t="s">
        <v>7697</v>
      </c>
      <c r="C616" s="3" t="s">
        <v>1278</v>
      </c>
      <c r="D616" s="4" t="s">
        <v>1288</v>
      </c>
      <c r="E616" s="4" t="s">
        <v>1288</v>
      </c>
      <c r="F616" s="4" t="s">
        <v>1289</v>
      </c>
      <c r="G616" s="4" t="s">
        <v>1290</v>
      </c>
      <c r="H616" s="4"/>
      <c r="I616" s="4" t="s">
        <v>10936</v>
      </c>
      <c r="J616" s="3"/>
      <c r="K616" s="3" t="s">
        <v>7698</v>
      </c>
      <c r="L616" s="5" t="s">
        <v>15</v>
      </c>
      <c r="M616" s="2" t="str">
        <f t="shared" si="62"/>
        <v>&gt;betaL-g0651_KPC-6%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CACAGCGAGGCCGTCATCGCCGCTGCGGCTAGACTCGCGCTCGAGGGATTGGGCGTCAACGGGCAGTAA</v>
      </c>
      <c r="O616" s="26">
        <f t="shared" si="60"/>
        <v>882</v>
      </c>
      <c r="P616" s="26"/>
      <c r="Q616" s="26">
        <f t="shared" si="64"/>
        <v>1</v>
      </c>
      <c r="R616" s="26">
        <f t="shared" si="61"/>
        <v>1</v>
      </c>
      <c r="S616" s="26">
        <f t="shared" si="63"/>
        <v>2</v>
      </c>
      <c r="T616" s="26"/>
    </row>
    <row r="617" spans="1:20" x14ac:dyDescent="0.25">
      <c r="A617">
        <v>521</v>
      </c>
      <c r="B617" s="2" t="s">
        <v>7699</v>
      </c>
      <c r="C617" s="3" t="s">
        <v>1278</v>
      </c>
      <c r="D617" s="4" t="s">
        <v>1291</v>
      </c>
      <c r="E617" s="4" t="s">
        <v>1291</v>
      </c>
      <c r="F617" s="4" t="s">
        <v>1292</v>
      </c>
      <c r="G617" s="4" t="s">
        <v>1293</v>
      </c>
      <c r="H617" s="4"/>
      <c r="I617" s="4" t="s">
        <v>10936</v>
      </c>
      <c r="J617" s="3"/>
      <c r="K617" s="3" t="s">
        <v>7700</v>
      </c>
      <c r="L617" s="5" t="s">
        <v>15</v>
      </c>
      <c r="M617" s="2" t="str">
        <f t="shared" si="62"/>
        <v>&gt;betaL-g0652_KPC-7%ATGTCACTGTATCGCCGTCTAGTTCTGCTGTCTTGTCTCTCATGGCCGCTGGCTGGCTTTTCTGCCACCGCGCTGACCAACCTCGTCGCGGAACCATTCGCTAAACTCGAACAGGACTTTGGCGGCTCCATCGGTGTGTACGCGATA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ACGGGCAGTAA</v>
      </c>
      <c r="O617" s="26">
        <f t="shared" si="60"/>
        <v>882</v>
      </c>
      <c r="P617" s="26"/>
      <c r="Q617" s="26">
        <f t="shared" si="64"/>
        <v>1</v>
      </c>
      <c r="R617" s="26">
        <f t="shared" si="61"/>
        <v>1</v>
      </c>
      <c r="S617" s="26">
        <f t="shared" si="63"/>
        <v>2</v>
      </c>
      <c r="T617" s="26"/>
    </row>
    <row r="618" spans="1:20" x14ac:dyDescent="0.25">
      <c r="A618">
        <v>522</v>
      </c>
      <c r="B618" s="2" t="s">
        <v>7701</v>
      </c>
      <c r="C618" s="3" t="s">
        <v>1278</v>
      </c>
      <c r="D618" s="4" t="s">
        <v>1294</v>
      </c>
      <c r="E618" s="4" t="s">
        <v>1294</v>
      </c>
      <c r="F618" s="4" t="s">
        <v>1295</v>
      </c>
      <c r="G618" s="4" t="s">
        <v>1296</v>
      </c>
      <c r="H618" s="4"/>
      <c r="I618" s="4" t="s">
        <v>10936</v>
      </c>
      <c r="J618" s="3"/>
      <c r="K618" s="3" t="s">
        <v>7702</v>
      </c>
      <c r="L618" s="5" t="s">
        <v>15</v>
      </c>
      <c r="M618" s="2" t="str">
        <f t="shared" si="62"/>
        <v>&gt;betaL-g0653_KPC-8%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TACAGCGAGGCCGTCATCGCCGCTGCGGCTAGACTCGCGCTCGAGGGATTGGGCGTCAACGGGCAGTAA</v>
      </c>
      <c r="O618" s="26">
        <f t="shared" si="60"/>
        <v>882</v>
      </c>
      <c r="P618" s="26"/>
      <c r="Q618" s="26">
        <f t="shared" si="64"/>
        <v>1</v>
      </c>
      <c r="R618" s="26">
        <f t="shared" si="61"/>
        <v>1</v>
      </c>
      <c r="S618" s="26">
        <f t="shared" si="63"/>
        <v>2</v>
      </c>
      <c r="T618" s="26"/>
    </row>
    <row r="619" spans="1:20" x14ac:dyDescent="0.25">
      <c r="A619" s="26">
        <v>523</v>
      </c>
      <c r="B619" s="2" t="s">
        <v>7703</v>
      </c>
      <c r="C619" s="3" t="s">
        <v>1278</v>
      </c>
      <c r="D619" s="4" t="s">
        <v>1297</v>
      </c>
      <c r="E619" s="4" t="s">
        <v>1297</v>
      </c>
      <c r="F619" s="4" t="s">
        <v>1298</v>
      </c>
      <c r="G619" s="4" t="s">
        <v>1299</v>
      </c>
      <c r="H619" s="4"/>
      <c r="I619" s="4" t="s">
        <v>10936</v>
      </c>
      <c r="J619" s="3"/>
      <c r="K619" s="3" t="s">
        <v>7704</v>
      </c>
      <c r="L619" s="5" t="s">
        <v>15</v>
      </c>
      <c r="M619" s="2" t="str">
        <f t="shared" si="62"/>
        <v>&gt;betaL-g0654_KPC-9%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CGTATGGCACGGCAAATGACTATGCCGTCGTCTGGCCCACTGGGCGCGCACCTATTGTGTTGGCCGTCTACACCCGGGCGCCTAACAAGGATGACAAGTACAGCGAGGCCGTCATCGCCGCTGCGGCTAGACTCGCGCTCGAGGGATTGGGC</v>
      </c>
      <c r="O619" s="26">
        <f t="shared" si="60"/>
        <v>854</v>
      </c>
      <c r="P619" s="26" t="s">
        <v>11079</v>
      </c>
      <c r="Q619" s="26" t="str">
        <f t="shared" ref="Q619:Q641" si="65">IF(OR(LEFT(G619,3)="ATG",LEFT(G619,3)="GTG"),1,"bad")</f>
        <v>bad</v>
      </c>
      <c r="R619" s="26" t="str">
        <f t="shared" si="61"/>
        <v>bad</v>
      </c>
      <c r="S619" s="26">
        <f t="shared" si="63"/>
        <v>2</v>
      </c>
      <c r="T619" s="26"/>
    </row>
    <row r="620" spans="1:20" x14ac:dyDescent="0.25">
      <c r="A620" s="26">
        <v>537</v>
      </c>
      <c r="B620" s="2" t="s">
        <v>7723</v>
      </c>
      <c r="C620" s="3" t="s">
        <v>1329</v>
      </c>
      <c r="D620" s="4" t="s">
        <v>1330</v>
      </c>
      <c r="E620" s="4" t="s">
        <v>1330</v>
      </c>
      <c r="F620" s="4" t="s">
        <v>1331</v>
      </c>
      <c r="G620" s="4" t="s">
        <v>1332</v>
      </c>
      <c r="H620" s="4"/>
      <c r="I620" s="4" t="s">
        <v>10936</v>
      </c>
      <c r="J620" s="3"/>
      <c r="K620" s="3" t="s">
        <v>7724</v>
      </c>
      <c r="L620" s="5" t="s">
        <v>15</v>
      </c>
      <c r="M620" s="2" t="str">
        <f t="shared" si="62"/>
        <v>&gt;betaL-g0655_L-1%ATGCGTTCTACCCTGCTCGCCTTCGCCCTCTCGTCGCTCGCCCTGGCCGCCACGCTCTTCACCTTCGACGGCGCCGCCGCCGACGCATCGCTGCCACAGCTGCAGGCCTACACGGTGGACCCTTCCTGGCTGCAAACGATGGCGCCGTTGCAGATTGCCGATCACACCTGGCAGATCGGCACGCATGACCTGACGGCACTGCTGGTCCAGACGGCTGATGGCCTCGTCCTGATCGATGGTGGCATGCCGCAAATGGCCTCTTACCTGCTGACCAACATGAAGGCCAGGGGAACCAATACCGGTCCCCTGCGCATGGTCCTGCTCAGCCACGCGCACACCGATCACGCCGGCCCTGTGGCCGAGATCAAGCGCCGCACGGGGGCGCAGGTGGTCGTGAACGCCGAAACCGCAGTGCTGCTGGCCCGAGGCGGCAGCGACGACCTTCATTTCGGCGACGAAATCACGTTTCCACCGGTCAATGCAGACCGCATCGTCATGGATCGGGAGGTCGTCAAGCTGGGCGGCATCGCGTTCACCGCCCATTTCATGCCCGGGCACACGCCGGGGAGCACCGCCTGGACCTGGACCGATACGCGCGATGGCAAGCCGGTGCGCATCGCCTATGCCGACAGCCTGAGCGCGCCGGGCTACCAGCTGCAGGGCAATGCCCGCTATCCCCGCCTGGTTGAGGACTACCGACGCAGCTTCGCTACGGTGCGCGGCCTGCCCTGCGACCTGTTGCTGACCCCGCATCCGGGCGCCAGCAACTGGAACTATGCTGCTGGCAGCAACGCCAGCGAGAAGGTACTGAGCTGCAAAGCCTACGCGGATGCGGCCGAGAAGAAGTTCGACGCGCAGCTGGCCAAGGAAACGGCCGGGGCCCGCTGA</v>
      </c>
      <c r="O620" s="26">
        <f t="shared" si="60"/>
        <v>888</v>
      </c>
      <c r="P620" s="26"/>
      <c r="Q620" s="26">
        <f t="shared" ref="Q620:Q625" si="66">IF(OR(LEFT(G620,3)="ATG",LEFT(G620,3)="GTG",LEFT(G620,3)="TTG"),1,"bad")</f>
        <v>1</v>
      </c>
      <c r="R620" s="26">
        <f t="shared" si="61"/>
        <v>1</v>
      </c>
      <c r="S620" s="26">
        <f t="shared" si="63"/>
        <v>2</v>
      </c>
      <c r="T620" s="26"/>
    </row>
    <row r="621" spans="1:20" x14ac:dyDescent="0.25">
      <c r="A621" s="26">
        <v>538</v>
      </c>
      <c r="B621" s="2" t="s">
        <v>7725</v>
      </c>
      <c r="C621" s="3" t="s">
        <v>1329</v>
      </c>
      <c r="D621" s="4" t="s">
        <v>1333</v>
      </c>
      <c r="E621" s="4" t="s">
        <v>1333</v>
      </c>
      <c r="F621" s="4" t="s">
        <v>1334</v>
      </c>
      <c r="G621" s="4" t="s">
        <v>1335</v>
      </c>
      <c r="H621" s="4"/>
      <c r="I621" s="4" t="s">
        <v>10936</v>
      </c>
      <c r="J621" s="3"/>
      <c r="K621" s="3" t="s">
        <v>7726</v>
      </c>
      <c r="L621" s="5" t="s">
        <v>15</v>
      </c>
      <c r="M621" s="2" t="str">
        <f t="shared" si="62"/>
        <v>&gt;betaL-g0656_L-2%ATGCTCGCCCGTCGCCGATTCCTGCAGTTCAGTGGTGCTGCCGTTGCTTCCTCGCTGCTTGCCCCGGCGTTGGCGCGAGCTGTTTCCCCATCGTCCGGCATATCCGCCGCGAACGCCGCCATTGCCGGCGCCGCCGATTTCGCCGCGCTGGAGAAAGCCAGTGGTGGCCGTCTGGGCGTCACCGTGCTGAACACCGGTAACGGCCGTCGCATCGGCGGACATCGTCAGGACGAGCGCTTCCCGATGTGCAGCACGTTCAAGTCGATGCTGGTTGCCCATGTGCTGAGCCTTGCCGATGCAGGCCGCGTTTCGCTCGACACACGTGTGCCCATCGCCGAAAAGGATCTGCTGTCCTACGCCCCGGTGGCGCGCCGCCATGTGGGCAAGGACCTGACGGTGCGCGACCTGTGCCGGGGCACGCTGACCACCAGCGACAACACGGCGGCCAACCTGCTGCTGGAGGTGGTGGGCGGGCCGTCGGCGCTGACTGCATTCCTGCGCGGGCAGGGCGACAGCGTTACCCGCAATGACCGCAACGAGCCGGACGTGAATCTGTTCGCGAAGGGAGACCCGCGCGATACCACCAGCCCGGCCGCGATGGCCACCAGCTTGGCCCGCTTCGCGGTGGGCAATGGCCTGCAGCCGGCATCGCGCCAGCAGTTCACTGATTGGCTCATCGACAACCAGACCGGCGATGCCTGCCTGCGCGCCGGGCTGGCCAAGCGCTGGCGGGTGGGGGACAAGACCGGCAGCAACGGTGATGACACGCGCAACGACATTGCCGTGCTGTGGCCGCATGCGGGCGGCGCAGCGTGGGTGGTCACCGCCTATCTGCAGGGCGCGTCGGTCGATGACGATCAGCGCGCAGCGGTGCTTGCACGGGTGGGGGCGCTGGCCGACGCGATGATCGGATGA</v>
      </c>
      <c r="O621" s="26">
        <f t="shared" si="60"/>
        <v>915</v>
      </c>
      <c r="P621" s="26"/>
      <c r="Q621" s="26">
        <f t="shared" si="66"/>
        <v>1</v>
      </c>
      <c r="R621" s="26">
        <f t="shared" si="61"/>
        <v>1</v>
      </c>
      <c r="S621" s="26">
        <f t="shared" si="63"/>
        <v>2</v>
      </c>
      <c r="T621" s="26"/>
    </row>
    <row r="622" spans="1:20" x14ac:dyDescent="0.25">
      <c r="A622" s="26">
        <v>539</v>
      </c>
      <c r="B622" s="2" t="s">
        <v>7727</v>
      </c>
      <c r="C622" s="3" t="s">
        <v>1336</v>
      </c>
      <c r="D622" s="4" t="s">
        <v>1337</v>
      </c>
      <c r="E622" s="4" t="s">
        <v>1337</v>
      </c>
      <c r="F622" s="4" t="s">
        <v>1338</v>
      </c>
      <c r="G622" s="4" t="s">
        <v>1339</v>
      </c>
      <c r="H622" s="4"/>
      <c r="I622" s="4" t="s">
        <v>10936</v>
      </c>
      <c r="J622" s="3"/>
      <c r="K622" s="3" t="s">
        <v>7728</v>
      </c>
      <c r="L622" s="5" t="s">
        <v>15</v>
      </c>
      <c r="M622" s="2" t="str">
        <f t="shared" si="62"/>
        <v>&gt;betaL-g0657_LAP-1%ATGAAAAAGATCCGCCTTATTATAATCTCTTTACTGGCTGGAATGTGTACTCCAGCATTATCTACACCAGTCAATGTTACTGATACAATACAAAGCACAGAAGACCATATCAAAGGTCGGGTTGGTTTTACTGAAATAGACTTTTTATCCGGGAAGGTTCTGAGTAGTCATCGCCGTGAAGAACGTTTTCCTATGATGAGCACATTCAAAGTTTTGTTATGTGGAGCAATATTAGTACGTGTTGATAAAGGGCTTGAACAACTTGAACGCCGAATTACCTATAATAAGCATGACCTGGACGACTATTCTCCACTAACCAGTCAGCACATTGCAGATGGAATGACGGTTTCTGAGTTATGCAATGCTGCCATTACCACCAGTGATAACACTGCTGCAAATTTATTGCTATCAACTATTGGCGGGCCGGAGGGATTAACTCATTTTCTGCGTAGCACTGGTGATAGTTATACAAGGCTTGATCGACACGAACCCAGCCTTAATGAGGCGAAGCCTGGCGATGAGCGTGATACCACCACTCCGGCAGCGATGGCTCAAACGCTACAAAAATTGTTAAACGGAAGTGTACTTACAGAAAAATCTCGAAAAAAATTAATAAGCTGGATGCAGGAAGATAAAGTCGGCGGGCCTCTGTTCCGCTCTGTACTGCCAGCTGGCTGGATGATAGCGGATAAAACAGGAGCAGGTGATCACGGATCTCGGGGCATCGTTGCACTGTTGGGCCCCGGAGGCAAGCCATCTCGTATAGTAGTCCTGTATATTACAAATACTCATTCATCTATGAATGAACTCAACGAGCATATTGCAGGGATCGGAGATTCAGTAATTAAGAACTGGTAA</v>
      </c>
      <c r="O622" s="26">
        <f t="shared" si="60"/>
        <v>858</v>
      </c>
      <c r="P622" s="26"/>
      <c r="Q622" s="26">
        <f t="shared" si="66"/>
        <v>1</v>
      </c>
      <c r="R622" s="26">
        <f t="shared" si="61"/>
        <v>1</v>
      </c>
      <c r="S622" s="26">
        <f t="shared" si="63"/>
        <v>2</v>
      </c>
      <c r="T622" s="26"/>
    </row>
    <row r="623" spans="1:20" x14ac:dyDescent="0.25">
      <c r="A623" s="26">
        <v>540</v>
      </c>
      <c r="B623" s="2" t="s">
        <v>7729</v>
      </c>
      <c r="C623" s="3" t="s">
        <v>1336</v>
      </c>
      <c r="D623" s="4" t="s">
        <v>1340</v>
      </c>
      <c r="E623" s="4" t="s">
        <v>1340</v>
      </c>
      <c r="F623" s="4" t="s">
        <v>1341</v>
      </c>
      <c r="G623" s="4" t="s">
        <v>1342</v>
      </c>
      <c r="H623" s="4"/>
      <c r="I623" s="4" t="s">
        <v>10936</v>
      </c>
      <c r="J623" s="3"/>
      <c r="K623" s="3" t="s">
        <v>7730</v>
      </c>
      <c r="L623" s="5" t="s">
        <v>15</v>
      </c>
      <c r="M623" s="2" t="str">
        <f t="shared" si="62"/>
        <v>&gt;betaL-g0658_LAP-2%ATGAAAAAGATCCGCCTTATTATAATCTCTTTACTGGCTGGAATGTGTACTCCAGCATTATCTACACCAGTCAATGTTACTGATACAATACAAAGCACAGAAGACCATATCAAAGGTCGGGTTGGTTTTACTGAAATAGACTTTTTATCCGGGAAGGTTCTGAGTAGTCATCGCCGTGAAGAACGTTTTCCTATGATGAGCACATTCAAAGTTTTGTTATGTGGAGCAATATTAGTACGTGTTGATAAAGGGCTTGAACAACTTGAACGCCGAATTACCTATAATAAGCATGACCTGGACGACTATTCTCCACTAACCAGTCAGCACATTGCAGATGGAATGACGGTTTCTGAGTTATGCAATGCTGCCATTACCACCAGTGATAACACTGCTGCAAATTTATTGCTATCAACTATTGGCGGGCCGGAGGGATTAACTCATTTTCTGCGTAGCACTGGTGATAGTTATACAAGGCTTGATCGACACGAACCCAGCCTTAATGAGGCGAAGCCTGGCGATGAGCGTGATACCACCACTCCGGCAGCGATGGCTCAAACGCTACAAAAATTGTTAAACGAAAGTGTACTTACAGAAAAATCTCGAAAAAAATTAATAAGCTGGATGCAGGAAGATAAAGTCGGCGGGCCTCTGTTCCGCTCTGTACTGCCAGCTGGCTGGATGATAGCGGATAAAACAGGAGCAGGTGATCACGGATCTCGGGGCATCGTTGCACTGTTGGGCCCCGGAGGCAAGCCATCTCGTATAGTAGTCCTGTATATTACAAATACTCATTCATCTATGAATGAACTCAACGAGCATATTGCAGGGATCGGAGATTCAGTAATTAAGAACTGGTAA</v>
      </c>
      <c r="O623" s="26">
        <f t="shared" si="60"/>
        <v>858</v>
      </c>
      <c r="P623" s="26"/>
      <c r="Q623" s="26">
        <f t="shared" si="66"/>
        <v>1</v>
      </c>
      <c r="R623" s="26">
        <f t="shared" si="61"/>
        <v>1</v>
      </c>
      <c r="S623" s="26">
        <f t="shared" si="63"/>
        <v>2</v>
      </c>
      <c r="T623" s="26"/>
    </row>
    <row r="624" spans="1:20" x14ac:dyDescent="0.25">
      <c r="A624" s="26">
        <v>541</v>
      </c>
      <c r="B624" s="2" t="s">
        <v>7731</v>
      </c>
      <c r="C624" s="3" t="s">
        <v>1343</v>
      </c>
      <c r="D624" s="4" t="s">
        <v>1344</v>
      </c>
      <c r="E624" s="4" t="s">
        <v>1344</v>
      </c>
      <c r="F624" s="4" t="s">
        <v>1345</v>
      </c>
      <c r="G624" s="4" t="s">
        <v>1346</v>
      </c>
      <c r="H624" s="4"/>
      <c r="I624" s="4" t="s">
        <v>10936</v>
      </c>
      <c r="J624" s="3"/>
      <c r="K624" s="3" t="s">
        <v>7732</v>
      </c>
      <c r="L624" s="5" t="s">
        <v>15</v>
      </c>
      <c r="M624" s="2" t="str">
        <f t="shared" si="62"/>
        <v>&gt;betaL-g0659_LAT-1%ATGATGAAAAAATCGTTATGCTCCGCTCTGCTGCTGACAGCCTCTTTCTCCACATTTGCTGCCGCAAAAACAGAACAACAGATTGCCGATATCGTTAACCGCACCATCACCCCGTTGATGCAGGAGCAGGCTATTCCGGGTATGGCCGTTGCCGTTATCTACCAGGGGAAACCCTATTATTTCACCTGGGGTAAAGCCGATATCGCCAATAACCACCCAGTCACGCAGCAAACGCTGTTTGAGCTAGGATCGGTTAGTAAGACGTTTAACGGCGTGTTGGGCGGCGACTGTATCGCCCGCGGCGAAATTAAGCTCAGCGATCCGGTCACGAAATACTGGCCAGAACTGACAGGCAAAAAGTGGCAGGGTATCCGCCTGCTGCACTTAGCCACCTATACGGCAGGCGGCCTACCGCTGCAGATCCCCGATGACGTTAGGGATAAAGCCGCATTACTGCATTTTTATCAAAACTGGCAGCCGCAATGGACTCCGGGCGCTAAGCGACTTTACGCTAACTCCAGCATTGGTCTGTTTGGCGCGCTGGCGGTGAAACCTTCAGGAATGAGTTACGAAGAGGCAATGACCAGACGCGTCCTGCAACCATTAAAACTGGCGCATACCTGGATTACGGTTCCGCAGAACGAACAAAAAGATTATGCCTGGGGCTATCGCGAAGGGAAGCCCGTACACGTTTCTCCGGGACG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624" s="26">
        <f t="shared" si="60"/>
        <v>1146</v>
      </c>
      <c r="P624" s="26" t="s">
        <v>10535</v>
      </c>
      <c r="Q624" s="26">
        <f t="shared" si="66"/>
        <v>1</v>
      </c>
      <c r="R624" s="26">
        <f t="shared" si="61"/>
        <v>1</v>
      </c>
      <c r="S624" s="26">
        <f t="shared" si="63"/>
        <v>2</v>
      </c>
      <c r="T624" s="26"/>
    </row>
    <row r="625" spans="1:20" x14ac:dyDescent="0.25">
      <c r="A625" s="3">
        <v>543</v>
      </c>
      <c r="B625" s="2" t="s">
        <v>10330</v>
      </c>
      <c r="C625" s="3" t="s">
        <v>1347</v>
      </c>
      <c r="D625" s="4" t="s">
        <v>5742</v>
      </c>
      <c r="E625" s="4" t="s">
        <v>5742</v>
      </c>
      <c r="F625" s="4" t="s">
        <v>5743</v>
      </c>
      <c r="G625" s="4" t="s">
        <v>5744</v>
      </c>
      <c r="H625" s="4"/>
      <c r="I625" s="4" t="s">
        <v>10936</v>
      </c>
      <c r="J625" s="3"/>
      <c r="K625" s="3" t="s">
        <v>5745</v>
      </c>
      <c r="L625" s="16" t="s">
        <v>5646</v>
      </c>
      <c r="M625" s="2" t="str">
        <f t="shared" si="62"/>
        <v>&gt;betaL-g0661a_LEN-1%ATGCGTTATGTTCGCCTGTGTGTTATCTCCCTGTTAGCCACCCTGCCACTGGTGGTATACGCCGGTCCACAGCCGCTTGAGCAGATTAAACAAAGCGAAAGCCAGCTGTCGGGCCGCGTGGGGATGGTGGAAATGGATCTGGCCAA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CAGCGCTGA</v>
      </c>
      <c r="O625" s="26">
        <f t="shared" si="60"/>
        <v>840</v>
      </c>
      <c r="P625" s="26"/>
      <c r="Q625" s="26">
        <f t="shared" si="66"/>
        <v>1</v>
      </c>
      <c r="R625" s="26">
        <f t="shared" si="61"/>
        <v>1</v>
      </c>
      <c r="S625" s="26">
        <f t="shared" si="63"/>
        <v>2</v>
      </c>
      <c r="T625" s="26"/>
    </row>
    <row r="626" spans="1:20" x14ac:dyDescent="0.25">
      <c r="A626" s="26">
        <v>552</v>
      </c>
      <c r="B626" s="2" t="s">
        <v>7749</v>
      </c>
      <c r="C626" s="3" t="s">
        <v>1347</v>
      </c>
      <c r="D626" s="4" t="s">
        <v>1372</v>
      </c>
      <c r="E626" s="4" t="s">
        <v>1372</v>
      </c>
      <c r="F626" s="4" t="s">
        <v>1373</v>
      </c>
      <c r="G626" s="4" t="s">
        <v>1374</v>
      </c>
      <c r="H626" s="4"/>
      <c r="I626" s="4" t="s">
        <v>10936</v>
      </c>
      <c r="J626" s="3"/>
      <c r="K626" s="3" t="s">
        <v>7750</v>
      </c>
      <c r="L626" s="5" t="s">
        <v>15</v>
      </c>
      <c r="M626" s="2" t="str">
        <f t="shared" si="62"/>
        <v>&gt;betaL-g0662_LEN-10%GCCACCCTGCCACTGGCGGTAG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</v>
      </c>
      <c r="O626" s="26">
        <f t="shared" si="60"/>
        <v>789</v>
      </c>
      <c r="P626" s="26" t="s">
        <v>11080</v>
      </c>
      <c r="Q626" s="26" t="str">
        <f t="shared" si="65"/>
        <v>bad</v>
      </c>
      <c r="R626" s="26" t="str">
        <f t="shared" si="61"/>
        <v>bad</v>
      </c>
      <c r="S626" s="26">
        <f t="shared" si="63"/>
        <v>2</v>
      </c>
      <c r="T626" s="26"/>
    </row>
    <row r="627" spans="1:20" x14ac:dyDescent="0.25">
      <c r="A627" s="26">
        <v>553</v>
      </c>
      <c r="B627" s="2" t="s">
        <v>7751</v>
      </c>
      <c r="C627" s="3" t="s">
        <v>1347</v>
      </c>
      <c r="D627" s="4" t="s">
        <v>1375</v>
      </c>
      <c r="E627" s="4" t="s">
        <v>1375</v>
      </c>
      <c r="F627" s="4" t="s">
        <v>1376</v>
      </c>
      <c r="G627" s="4" t="s">
        <v>1377</v>
      </c>
      <c r="H627" s="4"/>
      <c r="I627" s="4" t="s">
        <v>10936</v>
      </c>
      <c r="J627" s="3"/>
      <c r="K627" s="3" t="s">
        <v>7752</v>
      </c>
      <c r="L627" s="5" t="s">
        <v>15</v>
      </c>
      <c r="M627" s="2" t="str">
        <f t="shared" si="62"/>
        <v>&gt;betaL-g0663_LEN-11%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</v>
      </c>
      <c r="O627" s="26">
        <f t="shared" si="60"/>
        <v>789</v>
      </c>
      <c r="P627" s="26" t="s">
        <v>11079</v>
      </c>
      <c r="Q627" s="26" t="str">
        <f t="shared" si="65"/>
        <v>bad</v>
      </c>
      <c r="R627" s="26" t="str">
        <f t="shared" si="61"/>
        <v>bad</v>
      </c>
      <c r="S627" s="26">
        <f t="shared" si="63"/>
        <v>2</v>
      </c>
      <c r="T627" s="26"/>
    </row>
    <row r="628" spans="1:20" x14ac:dyDescent="0.25">
      <c r="A628" s="26">
        <v>554</v>
      </c>
      <c r="B628" s="2" t="s">
        <v>7753</v>
      </c>
      <c r="C628" s="3" t="s">
        <v>1347</v>
      </c>
      <c r="D628" s="4" t="s">
        <v>1378</v>
      </c>
      <c r="E628" s="4" t="s">
        <v>1378</v>
      </c>
      <c r="F628" s="4" t="s">
        <v>1379</v>
      </c>
      <c r="G628" s="4" t="s">
        <v>1380</v>
      </c>
      <c r="H628" s="4"/>
      <c r="I628" s="4" t="s">
        <v>10936</v>
      </c>
      <c r="J628" s="3"/>
      <c r="K628" s="3" t="s">
        <v>7754</v>
      </c>
      <c r="L628" s="5" t="s">
        <v>15</v>
      </c>
      <c r="M628" s="2" t="str">
        <f t="shared" si="62"/>
        <v>&gt;betaL-g0664_LEN-12%GCCACCCTGCCACTGGC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</v>
      </c>
      <c r="O628" s="26">
        <f t="shared" si="60"/>
        <v>789</v>
      </c>
      <c r="P628" s="26" t="s">
        <v>11079</v>
      </c>
      <c r="Q628" s="26" t="str">
        <f t="shared" si="65"/>
        <v>bad</v>
      </c>
      <c r="R628" s="26" t="str">
        <f t="shared" si="61"/>
        <v>bad</v>
      </c>
      <c r="S628" s="26">
        <f t="shared" si="63"/>
        <v>2</v>
      </c>
      <c r="T628" s="26"/>
    </row>
    <row r="629" spans="1:20" x14ac:dyDescent="0.25">
      <c r="A629" s="26">
        <v>555</v>
      </c>
      <c r="B629" s="2" t="s">
        <v>7755</v>
      </c>
      <c r="C629" s="3" t="s">
        <v>1347</v>
      </c>
      <c r="D629" s="4" t="s">
        <v>1381</v>
      </c>
      <c r="E629" s="4" t="s">
        <v>1381</v>
      </c>
      <c r="F629" s="4" t="s">
        <v>1382</v>
      </c>
      <c r="G629" s="4" t="s">
        <v>1383</v>
      </c>
      <c r="H629" s="4"/>
      <c r="I629" s="4" t="s">
        <v>10936</v>
      </c>
      <c r="J629" s="3"/>
      <c r="K629" s="3" t="s">
        <v>7756</v>
      </c>
      <c r="L629" s="5" t="s">
        <v>15</v>
      </c>
      <c r="M629" s="2" t="str">
        <f t="shared" si="62"/>
        <v>&gt;betaL-g0665_LEN-13%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</v>
      </c>
      <c r="O629" s="26">
        <f t="shared" si="60"/>
        <v>789</v>
      </c>
      <c r="P629" s="26" t="s">
        <v>11079</v>
      </c>
      <c r="Q629" s="26" t="str">
        <f t="shared" si="65"/>
        <v>bad</v>
      </c>
      <c r="R629" s="26" t="str">
        <f t="shared" si="61"/>
        <v>bad</v>
      </c>
      <c r="S629" s="26">
        <f t="shared" si="63"/>
        <v>2</v>
      </c>
      <c r="T629" s="26"/>
    </row>
    <row r="630" spans="1:20" x14ac:dyDescent="0.25">
      <c r="A630" s="26">
        <v>556</v>
      </c>
      <c r="B630" s="2" t="s">
        <v>7757</v>
      </c>
      <c r="C630" s="3" t="s">
        <v>1347</v>
      </c>
      <c r="D630" s="4" t="s">
        <v>1384</v>
      </c>
      <c r="E630" s="4" t="s">
        <v>1384</v>
      </c>
      <c r="F630" s="4" t="s">
        <v>1385</v>
      </c>
      <c r="G630" s="4" t="s">
        <v>1386</v>
      </c>
      <c r="H630" s="4"/>
      <c r="I630" s="4" t="s">
        <v>10936</v>
      </c>
      <c r="J630" s="3"/>
      <c r="K630" s="3" t="s">
        <v>7758</v>
      </c>
      <c r="L630" s="5" t="s">
        <v>15</v>
      </c>
      <c r="M630" s="2" t="str">
        <f t="shared" si="62"/>
        <v>&gt;betaL-g0666_LEN-14%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TGCGCTGGCAATCTGCTGCTGGCCACCGTCGGCGGCCCCGCGGGATTAACTGCCTTTCTGCGCCAGATCGGTGACAACGTCACCCGTCTTGACCGCTGGGA</v>
      </c>
      <c r="O630" s="26">
        <f t="shared" si="60"/>
        <v>458</v>
      </c>
      <c r="P630" s="26" t="s">
        <v>11079</v>
      </c>
      <c r="Q630" s="26" t="str">
        <f t="shared" si="65"/>
        <v>bad</v>
      </c>
      <c r="R630" s="26" t="str">
        <f t="shared" si="61"/>
        <v>bad</v>
      </c>
      <c r="S630" s="26">
        <f t="shared" si="63"/>
        <v>2</v>
      </c>
      <c r="T630" s="26"/>
    </row>
    <row r="631" spans="1:20" x14ac:dyDescent="0.25">
      <c r="A631">
        <v>557</v>
      </c>
      <c r="B631" s="2" t="s">
        <v>7759</v>
      </c>
      <c r="C631" s="3" t="s">
        <v>1347</v>
      </c>
      <c r="D631" s="4" t="s">
        <v>1387</v>
      </c>
      <c r="E631" s="4" t="s">
        <v>1387</v>
      </c>
      <c r="F631" s="4" t="s">
        <v>1388</v>
      </c>
      <c r="G631" s="4" t="s">
        <v>1389</v>
      </c>
      <c r="H631" s="4"/>
      <c r="I631" s="4" t="s">
        <v>10936</v>
      </c>
      <c r="J631" s="3"/>
      <c r="K631" s="3" t="s">
        <v>7760</v>
      </c>
      <c r="L631" s="5" t="s">
        <v>15</v>
      </c>
      <c r="M631" s="2" t="str">
        <f t="shared" si="62"/>
        <v>&gt;betaL-g0667_LEN-15%ATGCGTTATGTTCGCCTGTGTGTTATCTCCCTGTTA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CCCCGTTCGCAACAGCAACTCCTGCAGTGGATGGTGGACGATCGGGTTGCCGGCCCGCTGATCCGCGCCGTGCTGCCGGCGGGCTGGTTTATCGCCGACAAGACCGGGGCTGGCGAACGGGGTGCGCGCGGCATTGTCGCCCTGCTCGGCCCGGACGGCAAACCGGAGCGCATTGTGGTGATCTATCTGCGGGATACCCCGGCGAGTATGGCCGAGCGTAATCAACATATCGCCGGGATCGGCCAGCGCTGA</v>
      </c>
      <c r="O631" s="26">
        <f t="shared" si="60"/>
        <v>840</v>
      </c>
      <c r="P631" s="26"/>
      <c r="Q631" s="26">
        <f t="shared" ref="Q631:Q640" si="67">IF(OR(LEFT(G631,3)="ATG",LEFT(G631,3)="GTG",LEFT(G631,3)="TTG"),1,"bad")</f>
        <v>1</v>
      </c>
      <c r="R631" s="26">
        <f t="shared" si="61"/>
        <v>1</v>
      </c>
      <c r="S631" s="26">
        <f t="shared" si="63"/>
        <v>2</v>
      </c>
      <c r="T631" s="26"/>
    </row>
    <row r="632" spans="1:20" x14ac:dyDescent="0.25">
      <c r="A632">
        <v>558</v>
      </c>
      <c r="B632" s="2" t="s">
        <v>7761</v>
      </c>
      <c r="C632" s="3" t="s">
        <v>1347</v>
      </c>
      <c r="D632" s="4" t="s">
        <v>1390</v>
      </c>
      <c r="E632" s="4" t="s">
        <v>1390</v>
      </c>
      <c r="F632" s="4" t="s">
        <v>1391</v>
      </c>
      <c r="G632" s="4" t="s">
        <v>1392</v>
      </c>
      <c r="H632" s="4"/>
      <c r="I632" s="4" t="s">
        <v>10936</v>
      </c>
      <c r="J632" s="3"/>
      <c r="K632" s="3" t="s">
        <v>7762</v>
      </c>
      <c r="L632" s="5" t="s">
        <v>15</v>
      </c>
      <c r="M632" s="2" t="str">
        <f t="shared" si="62"/>
        <v>&gt;betaL-g0668_LEN-16%ATGCGTTATGTTCGCCTGTGTGTTATC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v>
      </c>
      <c r="O632" s="26">
        <f t="shared" si="60"/>
        <v>861</v>
      </c>
      <c r="P632" s="26"/>
      <c r="Q632" s="26">
        <f t="shared" si="67"/>
        <v>1</v>
      </c>
      <c r="R632" s="26">
        <f t="shared" si="61"/>
        <v>1</v>
      </c>
      <c r="S632" s="26">
        <f t="shared" si="63"/>
        <v>2</v>
      </c>
      <c r="T632" s="26"/>
    </row>
    <row r="633" spans="1:20" x14ac:dyDescent="0.25">
      <c r="A633">
        <v>559</v>
      </c>
      <c r="B633" s="2" t="s">
        <v>7763</v>
      </c>
      <c r="C633" s="3" t="s">
        <v>1347</v>
      </c>
      <c r="D633" s="4" t="s">
        <v>1393</v>
      </c>
      <c r="E633" s="4" t="s">
        <v>1393</v>
      </c>
      <c r="F633" s="4" t="s">
        <v>1394</v>
      </c>
      <c r="G633" s="4" t="s">
        <v>1395</v>
      </c>
      <c r="H633" s="4"/>
      <c r="I633" s="4" t="s">
        <v>10936</v>
      </c>
      <c r="J633" s="3"/>
      <c r="K633" s="3" t="s">
        <v>7764</v>
      </c>
      <c r="L633" s="5" t="s">
        <v>15</v>
      </c>
      <c r="M633" s="2" t="str">
        <f t="shared" si="62"/>
        <v>&gt;betaL-g0669_LEN-18%ATGCGTTATGTTCGCCTT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ATCGGCGCAGCGCTGATCGAGCACTGGCAACGCTAA</v>
      </c>
      <c r="O633" s="26">
        <f t="shared" si="60"/>
        <v>861</v>
      </c>
      <c r="P633" s="26"/>
      <c r="Q633" s="26">
        <f t="shared" si="67"/>
        <v>1</v>
      </c>
      <c r="R633" s="26">
        <f t="shared" si="61"/>
        <v>1</v>
      </c>
      <c r="S633" s="26">
        <f t="shared" si="63"/>
        <v>2</v>
      </c>
      <c r="T633" s="26"/>
    </row>
    <row r="634" spans="1:20" x14ac:dyDescent="0.25">
      <c r="A634">
        <v>560</v>
      </c>
      <c r="B634" s="2" t="s">
        <v>7765</v>
      </c>
      <c r="C634" s="3" t="s">
        <v>1347</v>
      </c>
      <c r="D634" s="4" t="s">
        <v>1396</v>
      </c>
      <c r="E634" s="4" t="s">
        <v>1396</v>
      </c>
      <c r="F634" s="4" t="s">
        <v>1397</v>
      </c>
      <c r="G634" s="4" t="s">
        <v>1398</v>
      </c>
      <c r="H634" s="4"/>
      <c r="I634" s="4" t="s">
        <v>10936</v>
      </c>
      <c r="J634" s="3"/>
      <c r="K634" s="3" t="s">
        <v>7766</v>
      </c>
      <c r="L634" s="5" t="s">
        <v>15</v>
      </c>
      <c r="M634" s="2" t="str">
        <f t="shared" si="62"/>
        <v>&gt;betaL-g0670_LEN-19%ATGCGTTATGTTCGCCTGTGTGTTATCTCCCTGTTAGCCACCCTGCCACTGGCGGTAT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v>
      </c>
      <c r="O634" s="26">
        <f t="shared" si="60"/>
        <v>861</v>
      </c>
      <c r="P634" s="26"/>
      <c r="Q634" s="26">
        <f t="shared" si="67"/>
        <v>1</v>
      </c>
      <c r="R634" s="26">
        <f t="shared" si="61"/>
        <v>1</v>
      </c>
      <c r="S634" s="26">
        <f t="shared" si="63"/>
        <v>2</v>
      </c>
      <c r="T634" s="26"/>
    </row>
    <row r="635" spans="1:20" x14ac:dyDescent="0.25">
      <c r="A635">
        <v>544</v>
      </c>
      <c r="B635" s="2" t="s">
        <v>7733</v>
      </c>
      <c r="C635" s="3" t="s">
        <v>1347</v>
      </c>
      <c r="D635" s="4" t="s">
        <v>1348</v>
      </c>
      <c r="E635" s="4" t="s">
        <v>1348</v>
      </c>
      <c r="F635" s="4" t="s">
        <v>1349</v>
      </c>
      <c r="G635" s="4" t="s">
        <v>1350</v>
      </c>
      <c r="H635" s="4"/>
      <c r="I635" s="4" t="s">
        <v>10936</v>
      </c>
      <c r="J635" s="3"/>
      <c r="K635" s="3" t="s">
        <v>7734</v>
      </c>
      <c r="L635" s="5" t="s">
        <v>15</v>
      </c>
      <c r="M635" s="2" t="str">
        <f t="shared" si="62"/>
        <v>&gt;betaL-g0671_LEN-2%ATGCGTTATGTTCGCCTGTGTGTTATCTCCCTGTTAGCCACCCTGCCACTGGCGGTAGACGCCGGTCCACAGCCGCTTGAGCAGATTAAACAAAGCGAAAGCCAGCTGTCGGGCCGCGTGGGGATGGTGGAAATGGATCTGGCCAGCGGCCGCACGCTGGCCGCCTGGCGCGCCGATGAACGCTTTCCCATGGTGAGCACCTTTAAAGTGCTGCTGTGCGGCGCGGTGCTGGCGCGGGTGGATGCAGGGGTCGAACAACTGGATCGGCGGATCCACTACCGCCAGCAGGATCTGGTGGACTACTCCCCGGTCAGCGAAAAACACCTTGTCGACGGGATGACGATCGGCGAACTCTGCGCCGCCGCCATCACCCTGAGCGATAACAGCGCTGGCAATCTGCTGCTGGCCACCGTCGGCGGCCCCGCGGGATTAACTGCCTTTT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v>
      </c>
      <c r="O635" s="26">
        <f t="shared" si="60"/>
        <v>861</v>
      </c>
      <c r="P635" s="26"/>
      <c r="Q635" s="26">
        <f t="shared" si="67"/>
        <v>1</v>
      </c>
      <c r="R635" s="26">
        <f t="shared" si="61"/>
        <v>1</v>
      </c>
      <c r="S635" s="26">
        <f t="shared" si="63"/>
        <v>2</v>
      </c>
      <c r="T635" s="26"/>
    </row>
    <row r="636" spans="1:20" x14ac:dyDescent="0.25">
      <c r="A636">
        <v>561</v>
      </c>
      <c r="B636" s="2" t="s">
        <v>7767</v>
      </c>
      <c r="C636" s="3" t="s">
        <v>1347</v>
      </c>
      <c r="D636" s="4" t="s">
        <v>1399</v>
      </c>
      <c r="E636" s="4" t="s">
        <v>1399</v>
      </c>
      <c r="F636" s="4" t="s">
        <v>1400</v>
      </c>
      <c r="G636" s="4" t="s">
        <v>1401</v>
      </c>
      <c r="H636" s="4"/>
      <c r="I636" s="4" t="s">
        <v>10936</v>
      </c>
      <c r="J636" s="3"/>
      <c r="K636" s="3" t="s">
        <v>7768</v>
      </c>
      <c r="L636" s="5" t="s">
        <v>15</v>
      </c>
      <c r="M636" s="2" t="str">
        <f t="shared" si="62"/>
        <v>&gt;betaL-g0672_LEN-20%ATGCGTTATGTTCGCCTG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G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TGAGTATGGCCGAGCGTAATCAACATATCGCCGGGATCGGCGCAGCGCTGATCGAGCACTGGCAACGCTAA</v>
      </c>
      <c r="O636" s="26">
        <f t="shared" si="60"/>
        <v>861</v>
      </c>
      <c r="P636" s="26"/>
      <c r="Q636" s="26">
        <f t="shared" si="67"/>
        <v>1</v>
      </c>
      <c r="R636" s="26">
        <f t="shared" si="61"/>
        <v>1</v>
      </c>
      <c r="S636" s="26">
        <f t="shared" si="63"/>
        <v>2</v>
      </c>
      <c r="T636" s="26"/>
    </row>
    <row r="637" spans="1:20" x14ac:dyDescent="0.25">
      <c r="A637">
        <v>562</v>
      </c>
      <c r="B637" s="2" t="s">
        <v>7769</v>
      </c>
      <c r="C637" s="3" t="s">
        <v>1347</v>
      </c>
      <c r="D637" s="4" t="s">
        <v>1402</v>
      </c>
      <c r="E637" s="4" t="s">
        <v>1402</v>
      </c>
      <c r="F637" s="4" t="s">
        <v>1403</v>
      </c>
      <c r="G637" s="4" t="s">
        <v>1404</v>
      </c>
      <c r="H637" s="4"/>
      <c r="I637" s="4" t="s">
        <v>10936</v>
      </c>
      <c r="J637" s="3"/>
      <c r="K637" s="3" t="s">
        <v>7770</v>
      </c>
      <c r="L637" s="5" t="s">
        <v>15</v>
      </c>
      <c r="M637" s="2" t="str">
        <f t="shared" si="62"/>
        <v>&gt;betaL-g0673_LEN-21%ATGCGTTATGTTCGCCTGTGTGTTATCTCCCTGTTAGCCACCCTGCCACTGGCGGTAGACGCCGGTCCACAGCCGCTTGAGCAGATTAAACAAAGCGAAAGCCAGCTGTCGGGCCGCGTGGGGATGGTGGAAATGGATCTGGCCAGCGGCCGCACGCTGGCCGCCTGGCGCGCCGATGAACGCTTTCCCATGGTGAGCACCTTTAAAGTGCTGCTGTGCGGCGCGGTGCTGGCGCGGGTGGATGCAGGGGTCGAACAACTGGT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GCGGGCTGGTTTATCGCCGACAAAACCGGGGCTGGCGAACGGGGTGCGCGCGGCATTGTCGCCCTGCTCGGCCCGGACGGCAAACCGGAGCGCATTGTGGTGATCTATCTGCGGGATACCCCGGCGAGTATGGCCGAGCGTAATCAACATATCGCCGGGATCGGCGCAGCGCTGATCGAGCACTGGCAACGCTAA</v>
      </c>
      <c r="O637" s="26">
        <f t="shared" si="60"/>
        <v>861</v>
      </c>
      <c r="P637" s="26"/>
      <c r="Q637" s="26">
        <f t="shared" si="67"/>
        <v>1</v>
      </c>
      <c r="R637" s="26">
        <f t="shared" si="61"/>
        <v>1</v>
      </c>
      <c r="S637" s="26">
        <f t="shared" si="63"/>
        <v>2</v>
      </c>
      <c r="T637" s="26"/>
    </row>
    <row r="638" spans="1:20" x14ac:dyDescent="0.25">
      <c r="A638">
        <v>563</v>
      </c>
      <c r="B638" s="2" t="s">
        <v>7771</v>
      </c>
      <c r="C638" s="3" t="s">
        <v>1347</v>
      </c>
      <c r="D638" s="4" t="s">
        <v>1405</v>
      </c>
      <c r="E638" s="4" t="s">
        <v>1405</v>
      </c>
      <c r="F638" s="4" t="s">
        <v>1406</v>
      </c>
      <c r="G638" s="4" t="s">
        <v>1407</v>
      </c>
      <c r="H638" s="4"/>
      <c r="I638" s="4" t="s">
        <v>10936</v>
      </c>
      <c r="J638" s="3"/>
      <c r="K638" s="3" t="s">
        <v>7772</v>
      </c>
      <c r="L638" s="5" t="s">
        <v>15</v>
      </c>
      <c r="M638" s="2" t="str">
        <f t="shared" si="62"/>
        <v>&gt;betaL-g0674_LEN-22%ATGCGTTATGTTCGCCTGTGT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CCCCGTTCGCAACAGCAACTCCTGCAGTGGATGGTGGACGATCGGGTTGCCGGCCCGCTGATCCGCGCCGTGCTGCCGGCGGGCTGGTTTATCGCCGACAAGACCGGGGCTGGCGAACGGGGTGCGCGCGGCATTGTCGCCCTGCTCGGCCCGGACGGCAAACCGGAGCGCATTGTGGTGATCTATCTGCGGGATACCCCGGCGAGTATGGCCGAGCGTAATCAACATATCGCCGGGATCGGCGCAGCGCTGATCGAGCACTGGCAACGCTAA</v>
      </c>
      <c r="O638" s="26">
        <f t="shared" si="60"/>
        <v>861</v>
      </c>
      <c r="P638" s="26"/>
      <c r="Q638" s="26">
        <f t="shared" si="67"/>
        <v>1</v>
      </c>
      <c r="R638" s="26">
        <f t="shared" si="61"/>
        <v>1</v>
      </c>
      <c r="S638" s="26">
        <f t="shared" si="63"/>
        <v>2</v>
      </c>
      <c r="T638" s="26"/>
    </row>
    <row r="639" spans="1:20" x14ac:dyDescent="0.25">
      <c r="A639">
        <v>564</v>
      </c>
      <c r="B639" s="2" t="s">
        <v>7773</v>
      </c>
      <c r="C639" s="3" t="s">
        <v>1347</v>
      </c>
      <c r="D639" s="4" t="s">
        <v>1408</v>
      </c>
      <c r="E639" s="4" t="s">
        <v>1408</v>
      </c>
      <c r="F639" s="4" t="s">
        <v>1409</v>
      </c>
      <c r="G639" s="4" t="s">
        <v>1410</v>
      </c>
      <c r="H639" s="4"/>
      <c r="I639" s="4" t="s">
        <v>10936</v>
      </c>
      <c r="J639" s="3"/>
      <c r="K639" s="3" t="s">
        <v>7774</v>
      </c>
      <c r="L639" s="5" t="s">
        <v>15</v>
      </c>
      <c r="M639" s="2" t="str">
        <f t="shared" si="62"/>
        <v>&gt;betaL-g0675_LEN-23%ATGCGTTATGTTCGCCTGTGTGTTATCTCCCTGTTAGCCACCCTGCCACTGGCGGTATACGCCGGTCCACAGCCGCTTGAGCAGATTAAACAAAGCGAAAGCCAGCTGTCGGGCCGCGTGGGGATGGTGGAAATGGATCTGGCCAGCGGCCGCACGCTGGCGGCCTGGCGCGCCGATGAACGCTTTCCCATGGTGAGCACCTTTAAAGTGCTGCTGTGCGGCGCGGTGCTGGCGCGGGTA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CTCTATCTGCGGGATACCCCGGCGAGTATGGCCGAGCGTAATCAACATATCGCCGGGATCGGCGCAGCGCTGATCGAGCACTGGCAACGCTAA</v>
      </c>
      <c r="O639" s="26">
        <f t="shared" si="60"/>
        <v>861</v>
      </c>
      <c r="P639" s="26"/>
      <c r="Q639" s="26">
        <f t="shared" si="67"/>
        <v>1</v>
      </c>
      <c r="R639" s="26">
        <f t="shared" si="61"/>
        <v>1</v>
      </c>
      <c r="S639" s="26">
        <f t="shared" si="63"/>
        <v>2</v>
      </c>
      <c r="T639" s="26"/>
    </row>
    <row r="640" spans="1:20" x14ac:dyDescent="0.25">
      <c r="A640" s="3">
        <v>565</v>
      </c>
      <c r="B640" s="2" t="s">
        <v>10311</v>
      </c>
      <c r="C640" s="3" t="s">
        <v>1347</v>
      </c>
      <c r="D640" s="4" t="s">
        <v>5667</v>
      </c>
      <c r="E640" s="4" t="s">
        <v>5667</v>
      </c>
      <c r="F640" s="4" t="s">
        <v>5668</v>
      </c>
      <c r="G640" s="4" t="s">
        <v>5669</v>
      </c>
      <c r="H640" s="4"/>
      <c r="I640" s="4" t="s">
        <v>10936</v>
      </c>
      <c r="J640" s="3"/>
      <c r="K640" s="3" t="s">
        <v>5670</v>
      </c>
      <c r="L640" s="16" t="s">
        <v>5646</v>
      </c>
      <c r="M640" s="2" t="str">
        <f t="shared" si="62"/>
        <v>&gt;betaL-g0676a_LEN-24%ATGCGTTATGTTCGCCTGTGTGTTATCTCCCTGTTAGCCAA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v>
      </c>
      <c r="O640" s="26">
        <f t="shared" si="60"/>
        <v>861</v>
      </c>
      <c r="P640" s="26"/>
      <c r="Q640" s="26">
        <f t="shared" si="67"/>
        <v>1</v>
      </c>
      <c r="R640" s="26">
        <f t="shared" si="61"/>
        <v>1</v>
      </c>
      <c r="S640" s="26">
        <f t="shared" si="63"/>
        <v>2</v>
      </c>
      <c r="T640" s="26"/>
    </row>
    <row r="641" spans="1:20" x14ac:dyDescent="0.25">
      <c r="A641">
        <v>545</v>
      </c>
      <c r="B641" s="2" t="s">
        <v>7735</v>
      </c>
      <c r="C641" s="3" t="s">
        <v>1347</v>
      </c>
      <c r="D641" s="4" t="s">
        <v>1351</v>
      </c>
      <c r="E641" s="4" t="s">
        <v>1351</v>
      </c>
      <c r="F641" s="4" t="s">
        <v>1352</v>
      </c>
      <c r="G641" s="4" t="s">
        <v>1353</v>
      </c>
      <c r="H641" s="4"/>
      <c r="I641" s="4" t="s">
        <v>10936</v>
      </c>
      <c r="J641" s="3"/>
      <c r="K641" s="3" t="s">
        <v>7736</v>
      </c>
      <c r="L641" s="5" t="s">
        <v>15</v>
      </c>
      <c r="M641" s="2" t="str">
        <f t="shared" si="62"/>
        <v>&gt;betaL-g0677_LEN-3%GTTATCTCCCTGTTA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AATCGCCGGGATCGGCGCGGCGCTGATC</v>
      </c>
      <c r="O641" s="26">
        <f t="shared" ref="O641:O704" si="68">LEN(G641)</f>
        <v>822</v>
      </c>
      <c r="P641" s="26" t="s">
        <v>11081</v>
      </c>
      <c r="Q641" s="26" t="str">
        <f t="shared" si="65"/>
        <v>bad</v>
      </c>
      <c r="R641" s="26" t="str">
        <f t="shared" ref="R641:R704" si="69">IF(OR(RIGHT(G641,3)="TAG",RIGHT(G641,3)="TAA",RIGHT(G641,3)="TGA"),1,"bad")</f>
        <v>bad</v>
      </c>
      <c r="S641" s="26">
        <f t="shared" si="63"/>
        <v>2</v>
      </c>
      <c r="T641" s="26"/>
    </row>
    <row r="642" spans="1:20" x14ac:dyDescent="0.25">
      <c r="A642">
        <v>546</v>
      </c>
      <c r="B642" s="2" t="s">
        <v>7737</v>
      </c>
      <c r="C642" s="3" t="s">
        <v>1347</v>
      </c>
      <c r="D642" s="4" t="s">
        <v>1354</v>
      </c>
      <c r="E642" s="4" t="s">
        <v>1354</v>
      </c>
      <c r="F642" s="4" t="s">
        <v>1355</v>
      </c>
      <c r="G642" s="4" t="s">
        <v>1356</v>
      </c>
      <c r="H642" s="4"/>
      <c r="I642" s="4" t="s">
        <v>10936</v>
      </c>
      <c r="J642" s="3"/>
      <c r="K642" s="3" t="s">
        <v>7738</v>
      </c>
      <c r="L642" s="5" t="s">
        <v>15</v>
      </c>
      <c r="M642" s="2" t="str">
        <f t="shared" ref="M642:M705" si="70">"&gt;"&amp;K642&amp;IF(J642="yes","_Chr","")&amp;"%"&amp;G642</f>
        <v>&gt;betaL-g0678_LEN-4%G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ACCGACGGGATGACGATCGGCGAACTCTGC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AATCGCCGGGATCGGCGCGGCGCTGATC</v>
      </c>
      <c r="O642" s="26">
        <f t="shared" si="68"/>
        <v>822</v>
      </c>
      <c r="P642" s="26" t="s">
        <v>11081</v>
      </c>
      <c r="Q642" s="26" t="str">
        <f t="shared" ref="Q642:Q647" si="71">IF(OR(LEFT(G642,3)="ATG",LEFT(G642,3)="GTG"),1,"bad")</f>
        <v>bad</v>
      </c>
      <c r="R642" s="26" t="str">
        <f t="shared" si="69"/>
        <v>bad</v>
      </c>
      <c r="S642" s="26">
        <f t="shared" ref="S642:S705" si="72">IF(MID(G642,10,3)="ATG",1,2)</f>
        <v>2</v>
      </c>
      <c r="T642" s="26"/>
    </row>
    <row r="643" spans="1:20" x14ac:dyDescent="0.25">
      <c r="A643">
        <v>547</v>
      </c>
      <c r="B643" s="2" t="s">
        <v>7739</v>
      </c>
      <c r="C643" s="3" t="s">
        <v>1347</v>
      </c>
      <c r="D643" s="4" t="s">
        <v>1357</v>
      </c>
      <c r="E643" s="4" t="s">
        <v>1357</v>
      </c>
      <c r="F643" s="4" t="s">
        <v>1358</v>
      </c>
      <c r="G643" s="4" t="s">
        <v>1359</v>
      </c>
      <c r="H643" s="4"/>
      <c r="I643" s="4" t="s">
        <v>10936</v>
      </c>
      <c r="J643" s="3"/>
      <c r="K643" s="3" t="s">
        <v>7740</v>
      </c>
      <c r="L643" s="5" t="s">
        <v>15</v>
      </c>
      <c r="M643" s="2" t="str">
        <f t="shared" si="70"/>
        <v>&gt;betaL-g0679_LEN-5%ATGCGTTATATTCGCCTGTGTGTTATCTCCCTGTTAGCCACCCTGCCACTGGCGGTATACGCCGGTCCACAGCCGCTTGAGCAGATTAAACAAAGCGAAAGCCAGCTGTCGGGCCGCGTGGGGATGGTGGAAATGGATCTGGCCAGCGGCCGCACGCTGGCGGCCTGGCGCGCCGATGAACGCTTTCCCATGGTGAGCACCTTTAAAGTGCTGCTGTGCGGCGCGGTGCTGGCGCGGGTGGATGCCGGGCTCGAACAACTGGATCGGCGGATCCACTACCGCCAGCAGGATCTGGTGGACTACTCCCCGGTCAGCGAAAAACACCTTACCGACGGGATGACGATCGGCGAACTTTGCGCCGCCGCCATCACCCTGAGCGATAACAGCGCTGGCAATCTGCTGCTGGCCACCGTCGGCGGCCCCGCGGGATTAACTGCCTTTCTGCGCCAGATCGGTGACAACGTCACCCGC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ATCGGCGCAGCGCTGATCGAGCACTGGCAACGCTAA</v>
      </c>
      <c r="O643" s="26">
        <f t="shared" si="68"/>
        <v>861</v>
      </c>
      <c r="P643" s="26"/>
      <c r="Q643" s="26">
        <f t="shared" ref="Q643" si="73">IF(OR(LEFT(G643,3)="ATG",LEFT(G643,3)="GTG",LEFT(G643,3)="TTG"),1,"bad")</f>
        <v>1</v>
      </c>
      <c r="R643" s="26">
        <f t="shared" si="69"/>
        <v>1</v>
      </c>
      <c r="S643" s="26">
        <f t="shared" si="72"/>
        <v>2</v>
      </c>
      <c r="T643" s="26"/>
    </row>
    <row r="644" spans="1:20" x14ac:dyDescent="0.25">
      <c r="A644">
        <v>548</v>
      </c>
      <c r="B644" s="2" t="s">
        <v>7741</v>
      </c>
      <c r="C644" s="3" t="s">
        <v>1347</v>
      </c>
      <c r="D644" s="4" t="s">
        <v>1360</v>
      </c>
      <c r="E644" s="4" t="s">
        <v>1360</v>
      </c>
      <c r="F644" s="4" t="s">
        <v>1361</v>
      </c>
      <c r="G644" s="4" t="s">
        <v>1362</v>
      </c>
      <c r="H644" s="4"/>
      <c r="I644" s="4" t="s">
        <v>10936</v>
      </c>
      <c r="J644" s="3"/>
      <c r="K644" s="3" t="s">
        <v>7742</v>
      </c>
      <c r="L644" s="5" t="s">
        <v>15</v>
      </c>
      <c r="M644" s="2" t="str">
        <f t="shared" si="70"/>
        <v>&gt;betaL-g0680_LEN-6%ATTATCTCCCTGTTAGCCACCCTGCCACTGGCGGTAG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CTTTCTGCGCCAGATCGGTGACAACGTCACCCGTCTTGACCGCTGGGAAACGGAAC</v>
      </c>
      <c r="O644" s="26">
        <f t="shared" si="68"/>
        <v>472</v>
      </c>
      <c r="P644" s="26" t="s">
        <v>11079</v>
      </c>
      <c r="Q644" s="26" t="str">
        <f t="shared" si="71"/>
        <v>bad</v>
      </c>
      <c r="R644" s="26" t="str">
        <f t="shared" si="69"/>
        <v>bad</v>
      </c>
      <c r="S644" s="26">
        <f t="shared" si="72"/>
        <v>2</v>
      </c>
      <c r="T644" s="26"/>
    </row>
    <row r="645" spans="1:20" x14ac:dyDescent="0.25">
      <c r="A645">
        <v>549</v>
      </c>
      <c r="B645" s="2" t="s">
        <v>7743</v>
      </c>
      <c r="C645" s="3" t="s">
        <v>1347</v>
      </c>
      <c r="D645" s="4" t="s">
        <v>1363</v>
      </c>
      <c r="E645" s="4" t="s">
        <v>1363</v>
      </c>
      <c r="F645" s="4" t="s">
        <v>1364</v>
      </c>
      <c r="G645" s="4" t="s">
        <v>1365</v>
      </c>
      <c r="H645" s="4"/>
      <c r="I645" s="4" t="s">
        <v>10936</v>
      </c>
      <c r="J645" s="3"/>
      <c r="K645" s="3" t="s">
        <v>7744</v>
      </c>
      <c r="L645" s="5" t="s">
        <v>15</v>
      </c>
      <c r="M645" s="2" t="str">
        <f t="shared" si="70"/>
        <v>&gt;betaL-g0681_LEN-7%GCCACCCTGCCACTGGCGGTAGACGCCGGTCCACAGCCGCTTGAGCAGATTAAACAAAGCGAAAGCCAGCTGTCGGGCCGCGTGGGGATGGTGGAAATGGATCTGGCCAGCGGCCGCACGCTGGCCGCCTGGCGCGCCGATGAACGCTTTCCCATGGTGAGCACCTTTAAAGTGCTGCTGTGCGGCGCGGTGCTGGCGCGGGTGGATGCAGGGGTCGAACAACTGGATCGGCGGATCCACTACCGCCAGCAGGATCTGGTGGACTACTCCCCGGTCAGCGAAAAACACCTTACCGACGGGATGACGATCGGCGAACTCTGCGCCGCCGCCATCACCCTGAGCGATAACAGCGCTGGCAATCTGCTGCTGGCCACCGTCGGCGGCCCCGCGGGATTAACTGCCTTTCTGCGCCAGATCGGTGACAACGTCACCCGTCTTGACCGCTGGGAAACGGCG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</v>
      </c>
      <c r="O645" s="26">
        <f t="shared" si="68"/>
        <v>789</v>
      </c>
      <c r="P645" s="26" t="s">
        <v>11079</v>
      </c>
      <c r="Q645" s="26" t="str">
        <f t="shared" si="71"/>
        <v>bad</v>
      </c>
      <c r="R645" s="26" t="str">
        <f t="shared" si="69"/>
        <v>bad</v>
      </c>
      <c r="S645" s="26">
        <f t="shared" si="72"/>
        <v>2</v>
      </c>
      <c r="T645" s="26"/>
    </row>
    <row r="646" spans="1:20" x14ac:dyDescent="0.25">
      <c r="A646">
        <v>550</v>
      </c>
      <c r="B646" s="2" t="s">
        <v>7745</v>
      </c>
      <c r="C646" s="3" t="s">
        <v>1347</v>
      </c>
      <c r="D646" s="4" t="s">
        <v>1366</v>
      </c>
      <c r="E646" s="4" t="s">
        <v>1366</v>
      </c>
      <c r="F646" s="4" t="s">
        <v>1367</v>
      </c>
      <c r="G646" s="4" t="s">
        <v>1368</v>
      </c>
      <c r="H646" s="4"/>
      <c r="I646" s="4" t="s">
        <v>10936</v>
      </c>
      <c r="J646" s="3"/>
      <c r="K646" s="3" t="s">
        <v>7746</v>
      </c>
      <c r="L646" s="5" t="s">
        <v>15</v>
      </c>
      <c r="M646" s="2" t="str">
        <f t="shared" si="70"/>
        <v>&gt;betaL-g0682_LEN-8%GCCACCCTGCCACTGGTGGTATACGCCGGTCCACAGCCGCTTGAGCAGATTAAACAAAGCGAAAGCCAGCTGCCGGGCCGCGTGGGGATGGTGGAAATGGATCTGGCCAGCGGCCGCACGCTGGCCGCCTGGCGCGCCGATGAACGCTTTCCCATGGTGAGCACCTTTAAAGTGCTGCTGTGCGGCGCGGTGCTGGCGCGGGTGGATGCCGGGCTCGAACAACTGGATCGGCGGATCCACTACCGCCAGCAGGATCTGGTGGACTACTCCCCGGTCAGCGAAAAACACCTTGTCGACGGGATGACGATCGGCGAACTCTGCGCCGCCGCCATCACCCTGAGCGATAACAGCGCTGGCAATCTGCTGCTGGCCACCGTCGGCGGCCCCGCGGGATTAACTGCTTTTCTGCGCCAGATCGGTGACAACGTCACCCA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CAATCAACATATCGCCGGG</v>
      </c>
      <c r="O646" s="26">
        <f t="shared" si="68"/>
        <v>789</v>
      </c>
      <c r="P646" s="26" t="s">
        <v>11079</v>
      </c>
      <c r="Q646" s="26" t="str">
        <f t="shared" si="71"/>
        <v>bad</v>
      </c>
      <c r="R646" s="26" t="str">
        <f t="shared" si="69"/>
        <v>bad</v>
      </c>
      <c r="S646" s="26">
        <f t="shared" si="72"/>
        <v>2</v>
      </c>
      <c r="T646" s="26"/>
    </row>
    <row r="647" spans="1:20" x14ac:dyDescent="0.25">
      <c r="A647">
        <v>551</v>
      </c>
      <c r="B647" s="2" t="s">
        <v>7747</v>
      </c>
      <c r="C647" s="3" t="s">
        <v>1347</v>
      </c>
      <c r="D647" s="4" t="s">
        <v>1369</v>
      </c>
      <c r="E647" s="4" t="s">
        <v>1369</v>
      </c>
      <c r="F647" s="4" t="s">
        <v>1370</v>
      </c>
      <c r="G647" s="4" t="s">
        <v>1371</v>
      </c>
      <c r="H647" s="4"/>
      <c r="I647" s="4" t="s">
        <v>10936</v>
      </c>
      <c r="J647" s="3"/>
      <c r="K647" s="3" t="s">
        <v>7748</v>
      </c>
      <c r="L647" s="5" t="s">
        <v>15</v>
      </c>
      <c r="M647" s="2" t="str">
        <f t="shared" si="70"/>
        <v>&gt;betaL-g0683_LEN-9%GCCACCCTGCCACTGGTGGTATACGCCGGTCCACAGCCGCTTGAGCAGATTAAACAAAGCGAAAGCCAGCTGTCGGGCCGCGTGGGGATGGTGGAAATGGATCTGGCCAGCGGCCGCACGCTGGCCGCCTGGCGCGCCGATGAACGCTTTCCCATGGTGAGCACCTTTAAAGTGCTGCTGTGCGGCGCGGTGCTGGCGCGGGTGGATGCCGGGCTCGAACAACTGGATCGGCGGATCCACTACCGCCAGCAGGATCTGGTGGACTACTCCCCGGTCAGCGAAAAACACCTTGTCGACGGGATGACGATCGGCGAACTCTGTGCCGCCGCCATCACCCTGAGCGATAACAGCGCTGGCAATCTGCTGCTGGCCACCGTCGGCGGCCCCGCGGGATTAACTGCCTTTCTGCGCCAGATCGGTGACAACGTCACCCGTCTTGACCGCTGGGAAACGGCACTGAATGAGGCGCTTCCCGGCGACGCGCGCGACACCACCACCCCGGCCAGCATGGCCGCCACGCTGCGCAAACTACTGACCGCGCAGCATCTGAGCGCCCGTTCGCAACAGCAACTCCTGCAGTGGATGGTGGACGATCGGGTTGCCGGCCCGCTGATCCGCGCCGTGCTGCCGCCGGGCTGGTTTATCGCCGACAAAACCGGGGCTGGCGAACGGGGTGCGCGCGGCATTGTCGCCCTGCTCGGCCCGGACGGCAAACCGGAGCGCATTGTGGTGATCTATCTGCGGGATACCCCGGCGAGTATGGCCGAGCGTAATCAACATATCGCCGGG</v>
      </c>
      <c r="O647" s="26">
        <f t="shared" si="68"/>
        <v>789</v>
      </c>
      <c r="P647" s="26" t="s">
        <v>11080</v>
      </c>
      <c r="Q647" s="26" t="str">
        <f t="shared" si="71"/>
        <v>bad</v>
      </c>
      <c r="R647" s="26" t="str">
        <f t="shared" si="69"/>
        <v>bad</v>
      </c>
      <c r="S647" s="26">
        <f t="shared" si="72"/>
        <v>2</v>
      </c>
      <c r="T647" s="26"/>
    </row>
    <row r="648" spans="1:20" x14ac:dyDescent="0.25">
      <c r="A648">
        <v>566</v>
      </c>
      <c r="B648" s="2" t="s">
        <v>7775</v>
      </c>
      <c r="C648" s="3" t="s">
        <v>1411</v>
      </c>
      <c r="D648" s="4" t="s">
        <v>1412</v>
      </c>
      <c r="E648" s="4" t="s">
        <v>1412</v>
      </c>
      <c r="F648" s="4" t="s">
        <v>1413</v>
      </c>
      <c r="G648" s="4" t="s">
        <v>1414</v>
      </c>
      <c r="H648" s="4"/>
      <c r="I648" s="4" t="s">
        <v>10936</v>
      </c>
      <c r="J648" s="3"/>
      <c r="K648" s="3" t="s">
        <v>7776</v>
      </c>
      <c r="L648" s="5" t="s">
        <v>15</v>
      </c>
      <c r="M648" s="2" t="str">
        <f t="shared" si="70"/>
        <v>&gt;betaL-g0684_LUT-1%ATGAATGTCATCCTGAACCGTCGAACGTTTTTATTGGCTAGCGCTGTGGTGTCTGCGTCTTATTCGCTAGGTACGCTGGCTGGCGCTAATCGGGATGATGCTTCCTTTCAAGATCGGCTGGCTAAGTTGGAGCAGCAGCTGAACGGACGGCTTGGAGTATGCGCCATCGATACCGCAAATGGAGCACAGTTGGGCTATCGCGCCAATGAGCGGTTTGCCATGAACAGCACGTTCAAGGTCATGCTCGCCTCAGCGTTTCTCGCCCGAAGCCAAGACGAACCGGGGCTCCTCGAAGAACGGCTCACGTACACCCGGGCCGATCTGGTCACATACTCTCCCGTGACGGAAAAGCACGTTTCCACTGGGATGACCGTTGCCGAATTGTGCGCCGCAGGCATTCAGTACAGTGATAACACCGCGGCCAATGTGCTCATGAAAAAGCTGGGGGGCCCTGAAGCGGTCACCGCATTTGCCCGTTCGATAGGCGATACGCATTTTCGCCTCGATCGGTGGGAAACCGAACTCAATTCGGCTATTCCGGGAGATCCTCGTGATACGAGCACCCCTCAGGCCATGGCAATGAGCCTGCAACGTCTGGCATTGGGTGACATGCTGGCTGCGGATAAACAGCATCAGTTGCAGGCGTGGTTGAAAGGCAATACCACAGGTGGCAAGCGTATCCGGGCCGGGGTACCGGCTGGCTGGCAGGTAGGCGATAAGACAGGTACGGGTGATTACGGCTCGGCCAACGACGTGGCTATCCTCTGGCCGCCTCGCCGTGCACCCGTTGTGCTGGCTCTCTATTCCGCTCTTGAAAACCAGCAGGCGGAAGCGCGCAATGACGTACTGGCCGATGCGGCGCGCATTGTGGCTGAATGGGTGACAGGCTGA</v>
      </c>
      <c r="O648" s="26">
        <f t="shared" si="68"/>
        <v>891</v>
      </c>
      <c r="P648" s="26"/>
      <c r="Q648" s="26">
        <f t="shared" ref="Q648:Q705" si="74">IF(OR(LEFT(G648,3)="ATG",LEFT(G648,3)="GTG",LEFT(G648,3)="TTG"),1,"bad")</f>
        <v>1</v>
      </c>
      <c r="R648" s="26">
        <f t="shared" si="69"/>
        <v>1</v>
      </c>
      <c r="S648" s="26">
        <f t="shared" si="72"/>
        <v>2</v>
      </c>
      <c r="T648" s="26"/>
    </row>
    <row r="649" spans="1:20" x14ac:dyDescent="0.25">
      <c r="A649">
        <v>567</v>
      </c>
      <c r="B649" s="2" t="s">
        <v>7777</v>
      </c>
      <c r="C649" s="3" t="s">
        <v>1415</v>
      </c>
      <c r="D649" s="4" t="s">
        <v>1416</v>
      </c>
      <c r="E649" s="4" t="s">
        <v>1416</v>
      </c>
      <c r="F649" s="4" t="s">
        <v>1417</v>
      </c>
      <c r="G649" s="4" t="s">
        <v>1418</v>
      </c>
      <c r="H649" s="4"/>
      <c r="I649" s="4" t="s">
        <v>10936</v>
      </c>
      <c r="J649" s="3"/>
      <c r="K649" s="3" t="s">
        <v>7778</v>
      </c>
      <c r="L649" s="5" t="s">
        <v>15</v>
      </c>
      <c r="M649" s="2" t="str">
        <f t="shared" si="70"/>
        <v>&gt;betaL-g0685_M-1%ATGTGGCGAGAAGTTAAACAGCATATGAGTAATAAATTTATAAAAAGGGTAGTTAAAATGAAATATTGGAAAATATTAAGCTTGGTGTTTTGCACATTTGCTTTTGCAGTTAATTGCAAAGCACACGCAGGAGTGAAGCAGATTGAGACAAAGTACAATGTTAAAATTGGCGTTTATGCAATTGACACCAATAATGGTAACAGCTTTTCTTATCGTCAGGATGAGCGCTTTCCATTTCAAAGCACTGTTAAGATGGTAGTTGCAGCTGCTGCTTTAAAAAATATTGAAGCTGATGAGAGAATAAAAATTTCTTCAGATGATATTGTGTTTTGGAGTCCTATCGTTCGCCTGAATTTAGATAGAGGTTACATGACGATAAAGGAGCTTGCAGAAGCAGCAATGAGTTATAGTGATAATGCTGCAACTAATATTCTGATTACAAGGCTTGGAGGAACTAAAAGCATTAATGAATTTGCAAAATCAATAGGAAACGCATCGTTTTATTTAGAAAATTTAGAGCCTAATTTAAACTCAGATCCAAATAACATTCATGATAGCTCTACTCCCAAAGATATGGCCCAAAGTGTTCAAAAACTATTGATAGAAAATAATGTTTTAAGTCAAGAAAATCAGCATATATTAAAAACTTGGATGATGAACAATACTACAGGTTACAAAAAAATCAGATATGGATTGCCTCTAGGTTGGAGCGCTGCAGAAAAAACAGGTGGAGGCTCTGGTACTTCTCATGATATAGGAATTGTATGGTCGCCTGCATGTAAGCCAATAGTACTAGCAATTTATACATTTTCAAATAAAAAAGATAATGCGCAGCAGGCTGATAAAGCGATTGCTGAAACGACTAAATTTATTCTTGATGAATTTTCTAAGAAAAACATATGTTTCTCAGCAACGGATTTTAAATAA</v>
      </c>
      <c r="O649" s="26">
        <f t="shared" si="68"/>
        <v>927</v>
      </c>
      <c r="P649" s="26"/>
      <c r="Q649" s="26">
        <f t="shared" si="74"/>
        <v>1</v>
      </c>
      <c r="R649" s="26">
        <f t="shared" si="69"/>
        <v>1</v>
      </c>
      <c r="S649" s="26">
        <f t="shared" si="72"/>
        <v>2</v>
      </c>
      <c r="T649" s="26"/>
    </row>
    <row r="650" spans="1:20" x14ac:dyDescent="0.25">
      <c r="A650">
        <v>568</v>
      </c>
      <c r="B650" s="2" t="s">
        <v>7779</v>
      </c>
      <c r="C650" s="3" t="s">
        <v>1419</v>
      </c>
      <c r="D650" s="4" t="s">
        <v>1420</v>
      </c>
      <c r="E650" s="4" t="s">
        <v>1420</v>
      </c>
      <c r="F650" s="4" t="s">
        <v>1421</v>
      </c>
      <c r="G650" s="4" t="s">
        <v>1422</v>
      </c>
      <c r="H650" s="4"/>
      <c r="I650" s="4" t="s">
        <v>10936</v>
      </c>
      <c r="J650" s="3"/>
      <c r="K650" s="3" t="s">
        <v>7780</v>
      </c>
      <c r="L650" s="5" t="s">
        <v>15</v>
      </c>
      <c r="M650" s="2" t="str">
        <f t="shared" si="70"/>
        <v>&gt;betaL-g0686_MAL-1%ATGAGAAACGAGGAAGTCATTAGTATGTGGCAACGGATGAAATGGGGTTTGTGTGTGCTGGCGGCACTCAGCGGTTCTGCGATGGCCGCACCGCTGACGGCGCAATACGTGTCGACTATCGCGACGCAGGAAGAACAGCGTCTTCATGCCCGGATTGGCATTGCGGTACTTGATACGGCGACCAACAGTATCACCCATTATCGGGGAGAAGAACGGTTCCCGTTAAACAGTACGCACAAGCCGCTGTTATGCGCAGCGTTATTACGCGAAGTCGACAGGAAGGCGCTGGCGCTTTCTGCTTCAACGCAGTTTGAATCCTCGCAGCTGGTGGAGTATTCGCCGATTACTGAAAAACATGTGGCGCCAGACGCCATGAGCTGGGCGCAATTGTGCAGCGCGGCGGTAAGCTACAGCGATAACACGGCCGCCAATCTCATCGCCAGGAAGCTCAACGGGCCGCAGGCCGTCACGCAGTTTTTGCGTGATTCGGGGGATACAATAACCCGCCTCGATCGCTATGAGCCTGAACTGAACAGCGCCATTCCCGGCGATGAACGCGACTCCACGACGCCTGTCGCGATAGCGCAGACGCTCAATACGCTACTGCTGGGGAACGTGTTGCAGCCATCCTCAAGAGAGCAGCTTATGCAGTGGATGCGGGACGACAAAGTGGCTGACGGTCTGCTGCGTTCGGTCTTGCCGGATGGCTGGAAAATCGCGGATAAAACCGGGGCGGGCGACAACGGCTCGCGTTCTATTGTCAGCGTTGTCTGGCCGACATCACAAAAACCTCTGCTCGTGGTTATCTATATTACACAAACTCCGGCGACAATGGCGCAGCGTGACGCCGCGATTGTCCGCATCGGGGAGTCGCTGTTTTCAACACTCGCAGTCTATGATTAA</v>
      </c>
      <c r="O650" s="26">
        <f t="shared" si="68"/>
        <v>903</v>
      </c>
      <c r="P650" s="26"/>
      <c r="Q650" s="26">
        <f t="shared" si="74"/>
        <v>1</v>
      </c>
      <c r="R650" s="26">
        <f t="shared" si="69"/>
        <v>1</v>
      </c>
      <c r="S650" s="26">
        <f t="shared" si="72"/>
        <v>2</v>
      </c>
      <c r="T650" s="26"/>
    </row>
    <row r="651" spans="1:20" x14ac:dyDescent="0.25">
      <c r="A651">
        <v>569</v>
      </c>
      <c r="B651" s="2" t="s">
        <v>7781</v>
      </c>
      <c r="C651" s="3" t="s">
        <v>1419</v>
      </c>
      <c r="D651" s="4" t="s">
        <v>1423</v>
      </c>
      <c r="E651" s="4" t="s">
        <v>1423</v>
      </c>
      <c r="F651" s="4" t="s">
        <v>1424</v>
      </c>
      <c r="G651" s="4" t="s">
        <v>1425</v>
      </c>
      <c r="H651" s="4"/>
      <c r="I651" s="4" t="s">
        <v>10936</v>
      </c>
      <c r="J651" s="3"/>
      <c r="K651" s="3" t="s">
        <v>7782</v>
      </c>
      <c r="L651" s="5" t="s">
        <v>15</v>
      </c>
      <c r="M651" s="2" t="str">
        <f t="shared" si="70"/>
        <v>&gt;betaL-g0687_MAL-2%ATGAGAAATGAGGAAGTCATTAGTATGTGGCAACGGATGAAATGGGGTCTGTGTGTGCTGGCACTCAGCGGTTCTGCGATGGCCGCACCGCTGACGGCGCAATACGTGTCGGCTATCGCGACGCAGGAAGAACAGCGTCTTCATGCCCGGATTGGCATTGCGGTACTTGATACGGCGACCAACAGTATCACCCATTATCGGGGAGAAGAACGGTTCCCGTTAAACAGTACGCACAAGCCGCTGTTATGCGCAGCGTTATTACGCGAAGTCGACAGGAAGGCGCTGGCGCTTTCTGCTTCAACGCAGTTTGAACCCTCGCAGCTGGTGGAGTATTCGCCGATTACTGAAAAACATGTGGCGCCAGACGCCATGAACTGGGCGCAATTGTGCAGCGCGGCGGTAAGCTACAGCGATAACACGGCCGCCAATCTCATCGCCAGGAAGCTCAACGGGCCGCAGGCCGTCACGCAGTTTTTGCGTGATTCGGGGGATACGATAACCCGCCTCGATCGCTATGAGCCCGAACTGAACAGCGCCATTCCCGGTGATGAACGCGACTCCACGACGCCTGTCGCGATAGCGAAGACGCTCAATACGCTACTGCTGGGGAATGTGTTGCAGCCATCCTCAAGAGAGCAGCTTATGCAATGGATGCGGGACGACAAAGTGGCTGACGGTCTGCTGCGTTCGGTCTTGCCGGACGGCTGGAAAATCGCGGATAAAACCGGGGCGGGCGACAACGGTTCGCGTTCTATTGTCAGCGTTGTCTGGCCGACATCACAAAAACCTTTGCTCGTGGTTATCTATATTACACAAACTCCGGCGACAATGGCGCAGCGTGACGCCGCGATTGTCCGCATCGGGGAGTCGCTGTTTTCAACACTCGCAGTCTATGATTAA</v>
      </c>
      <c r="O651" s="26">
        <f t="shared" si="68"/>
        <v>900</v>
      </c>
      <c r="P651" s="26"/>
      <c r="Q651" s="26">
        <f t="shared" si="74"/>
        <v>1</v>
      </c>
      <c r="R651" s="26">
        <f t="shared" si="69"/>
        <v>1</v>
      </c>
      <c r="S651" s="26">
        <f t="shared" si="72"/>
        <v>2</v>
      </c>
      <c r="T651" s="26"/>
    </row>
    <row r="652" spans="1:20" x14ac:dyDescent="0.25">
      <c r="A652">
        <v>571</v>
      </c>
      <c r="B652" s="2" t="s">
        <v>7783</v>
      </c>
      <c r="C652" s="3" t="s">
        <v>1426</v>
      </c>
      <c r="D652" s="4" t="s">
        <v>1427</v>
      </c>
      <c r="E652" s="4" t="s">
        <v>1427</v>
      </c>
      <c r="F652" s="4" t="s">
        <v>1428</v>
      </c>
      <c r="G652" s="4" t="s">
        <v>1429</v>
      </c>
      <c r="H652" s="4"/>
      <c r="I652" s="4" t="s">
        <v>10936</v>
      </c>
      <c r="J652" s="3"/>
      <c r="K652" s="3" t="s">
        <v>7784</v>
      </c>
      <c r="L652" s="5" t="s">
        <v>15</v>
      </c>
      <c r="M652" s="2" t="str">
        <f t="shared" si="70"/>
        <v>&gt;betaL-g0688_MIR-1%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TCGCCTGGGGATACCGTGAGGGTAAAGCGGTCCACGTTTCGCCAGGGATGCTGGACGCGGAAGCCTATGGCGTAAAAACTAACGTGAAGGATATGGCGAGCTGGC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v>
      </c>
      <c r="O652" s="26">
        <f t="shared" si="68"/>
        <v>1146</v>
      </c>
      <c r="P652" s="26"/>
      <c r="Q652" s="26">
        <f t="shared" si="74"/>
        <v>1</v>
      </c>
      <c r="R652" s="26">
        <f t="shared" si="69"/>
        <v>1</v>
      </c>
      <c r="S652" s="26">
        <f t="shared" si="72"/>
        <v>2</v>
      </c>
      <c r="T652" s="26"/>
    </row>
    <row r="653" spans="1:20" x14ac:dyDescent="0.25">
      <c r="A653">
        <v>572</v>
      </c>
      <c r="B653" s="2" t="s">
        <v>7785</v>
      </c>
      <c r="C653" s="3" t="s">
        <v>1426</v>
      </c>
      <c r="D653" s="4" t="s">
        <v>1430</v>
      </c>
      <c r="E653" s="4" t="s">
        <v>1430</v>
      </c>
      <c r="F653" s="4" t="s">
        <v>1431</v>
      </c>
      <c r="G653" s="4" t="s">
        <v>1432</v>
      </c>
      <c r="H653" s="4"/>
      <c r="I653" s="4" t="s">
        <v>10936</v>
      </c>
      <c r="J653" s="3"/>
      <c r="K653" s="3" t="s">
        <v>7786</v>
      </c>
      <c r="L653" s="5" t="s">
        <v>15</v>
      </c>
      <c r="M653" s="2" t="str">
        <f t="shared" si="70"/>
        <v>&gt;betaL-g0689_MIR-2%ATGATGACAAAATCCCTAAGCTGTGCCCTGCTGCTCAGCGTCGCCAGCGCTGCATTCGCCGCACCGATGTCCGAAAC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ATATCCTCGACGCGCTACAGTAA</v>
      </c>
      <c r="O653" s="26">
        <f t="shared" si="68"/>
        <v>1146</v>
      </c>
      <c r="P653" s="26"/>
      <c r="Q653" s="26">
        <f t="shared" si="74"/>
        <v>1</v>
      </c>
      <c r="R653" s="26">
        <f t="shared" si="69"/>
        <v>1</v>
      </c>
      <c r="S653" s="26">
        <f t="shared" si="72"/>
        <v>2</v>
      </c>
      <c r="T653" s="26"/>
    </row>
    <row r="654" spans="1:20" x14ac:dyDescent="0.25">
      <c r="A654">
        <v>573</v>
      </c>
      <c r="B654" s="2" t="s">
        <v>7787</v>
      </c>
      <c r="C654" s="3" t="s">
        <v>1426</v>
      </c>
      <c r="D654" s="4" t="s">
        <v>1433</v>
      </c>
      <c r="E654" s="4" t="s">
        <v>1433</v>
      </c>
      <c r="F654" s="4" t="s">
        <v>1434</v>
      </c>
      <c r="G654" s="4" t="s">
        <v>1435</v>
      </c>
      <c r="H654" s="4"/>
      <c r="I654" s="4" t="s">
        <v>10936</v>
      </c>
      <c r="J654" s="3"/>
      <c r="K654" s="3" t="s">
        <v>7788</v>
      </c>
      <c r="L654" s="5" t="s">
        <v>15</v>
      </c>
      <c r="M654" s="2" t="str">
        <f t="shared" si="70"/>
        <v>&gt;betaL-g0690_MIR-3%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CTGGATTAACGTCCCGAAAGCGGAAGAGGCGCATTACGCCTGGGGATACCGTGAGGGTAAAGCGGTCCACGTTTCGCCAGGGATGCTGGACGCGGAAGCCTATGGCGTAAAAACTAACGTGAAGGATATGGCGAGCTGGCTGATAGCCAACATGAAGCCGGATTCTCTTCACGCTCCCTCACTCAAGCAAGGCATTGCTCTGGCGCAGTCTCGCTACTGGCGCGTGGGTGCTATGTATCAGGGGTTA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v>
      </c>
      <c r="O654" s="26">
        <f t="shared" si="68"/>
        <v>1146</v>
      </c>
      <c r="P654" s="26"/>
      <c r="Q654" s="26">
        <f t="shared" si="74"/>
        <v>1</v>
      </c>
      <c r="R654" s="26">
        <f t="shared" si="69"/>
        <v>1</v>
      </c>
      <c r="S654" s="26">
        <f t="shared" si="72"/>
        <v>2</v>
      </c>
      <c r="T654" s="26"/>
    </row>
    <row r="655" spans="1:20" x14ac:dyDescent="0.25">
      <c r="A655">
        <v>574</v>
      </c>
      <c r="B655" s="2" t="s">
        <v>7789</v>
      </c>
      <c r="C655" s="3" t="s">
        <v>1426</v>
      </c>
      <c r="D655" s="4" t="s">
        <v>1436</v>
      </c>
      <c r="E655" s="4" t="s">
        <v>1436</v>
      </c>
      <c r="F655" s="4" t="s">
        <v>1437</v>
      </c>
      <c r="G655" s="4" t="s">
        <v>1438</v>
      </c>
      <c r="H655" s="4"/>
      <c r="I655" s="4" t="s">
        <v>10936</v>
      </c>
      <c r="J655" s="3"/>
      <c r="K655" s="3" t="s">
        <v>7790</v>
      </c>
      <c r="L655" s="5" t="s">
        <v>15</v>
      </c>
      <c r="M655" s="2" t="str">
        <f t="shared" si="70"/>
        <v>&gt;betaL-g0691_MIR-4%ATGATGACAAAATCCCTAAGCTGTGCCCTGCTGCTCAGCGTCGCCAGCGCTGCATTCGCCGCACCGATGTT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CTGGATTAACGTCCCGAAAGCGGAAGAGGCGCATTACGCCTGGGGATACCGTGAGGGTAAAGCGGTCCACGTTTCGCCAGGGATGCTGGACGCGGAAGCCTATGGCGTAAAAACTAACGTGAAGGATATGGCGAGCTGGCTGATAGCCAACATGAAGCCGGATTCTCTTCACGCTCCCTCACTCAAGCAAGGCATTGCTCTGGCGCAGTCTCGCTACTGGCGCGTGGGTGCTATGTATCAGGGGTTAGGCTGGGAGATGCTCAACTGGCCGGTCGATGCCAAAACCGTCGTCGGAGGCAGTGATAACAAGGTGGCGCTGGCACCATTGCCCGTGGCAGAAGTGAATCCACCCGCGCCGCCGGTCAAAGCCTCCTGGGTCCATAAAACAGGCTCGACGGGCGGGTTTGGCAGCTACGTGGCATTTATTCCTGAAAAGCAGCTAGGCATTGTGATGCTGGCGAATAAAAGCTATCCGAACCCGGCACGCGTTGAGGCGGCATACCGTATCCTCGACGCGCTGCAGTAA</v>
      </c>
      <c r="O655" s="26">
        <f t="shared" si="68"/>
        <v>1146</v>
      </c>
      <c r="P655" s="26"/>
      <c r="Q655" s="26">
        <f t="shared" si="74"/>
        <v>1</v>
      </c>
      <c r="R655" s="26">
        <f t="shared" si="69"/>
        <v>1</v>
      </c>
      <c r="S655" s="26">
        <f t="shared" si="72"/>
        <v>2</v>
      </c>
      <c r="T655" s="26"/>
    </row>
    <row r="656" spans="1:20" x14ac:dyDescent="0.25">
      <c r="A656">
        <v>575</v>
      </c>
      <c r="B656" s="2" t="s">
        <v>7791</v>
      </c>
      <c r="C656" s="3" t="s">
        <v>1426</v>
      </c>
      <c r="D656" s="4" t="s">
        <v>1439</v>
      </c>
      <c r="E656" s="4" t="s">
        <v>1439</v>
      </c>
      <c r="F656" s="4" t="s">
        <v>1440</v>
      </c>
      <c r="G656" s="4" t="s">
        <v>1441</v>
      </c>
      <c r="H656" s="4"/>
      <c r="I656" s="4" t="s">
        <v>10936</v>
      </c>
      <c r="J656" s="3"/>
      <c r="K656" s="3" t="s">
        <v>7792</v>
      </c>
      <c r="L656" s="5" t="s">
        <v>15</v>
      </c>
      <c r="M656" s="2" t="str">
        <f t="shared" si="70"/>
        <v>&gt;betaL-g0692_MIR-5%ATGATGACAAAATCCCTAAGCTGTGCCCTGCTGCTCAGCGTCG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CACCGCAGGCGGTCTGCCGTTACAGGTGCCGGATGAGGTCACGGATACCGCCTCTCTGCTGCGCTTTTATCAAAACTGGCAGCCGCAGTGGAAGCCGGGT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C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v>
      </c>
      <c r="O656" s="26">
        <f t="shared" si="68"/>
        <v>1146</v>
      </c>
      <c r="P656" s="26"/>
      <c r="Q656" s="26">
        <f t="shared" si="74"/>
        <v>1</v>
      </c>
      <c r="R656" s="26">
        <f t="shared" si="69"/>
        <v>1</v>
      </c>
      <c r="S656" s="26">
        <f t="shared" si="72"/>
        <v>2</v>
      </c>
      <c r="T656" s="26"/>
    </row>
    <row r="657" spans="1:20" x14ac:dyDescent="0.25">
      <c r="A657">
        <v>576</v>
      </c>
      <c r="B657" s="2" t="s">
        <v>7793</v>
      </c>
      <c r="C657" s="3" t="s">
        <v>1426</v>
      </c>
      <c r="D657" s="4" t="s">
        <v>1442</v>
      </c>
      <c r="E657" s="4" t="s">
        <v>1442</v>
      </c>
      <c r="F657" s="4" t="s">
        <v>1443</v>
      </c>
      <c r="G657" s="4" t="s">
        <v>1444</v>
      </c>
      <c r="H657" s="4"/>
      <c r="I657" s="4" t="s">
        <v>10936</v>
      </c>
      <c r="J657" s="3"/>
      <c r="K657" s="3" t="s">
        <v>7794</v>
      </c>
      <c r="L657" s="5" t="s">
        <v>15</v>
      </c>
      <c r="M657" s="2" t="str">
        <f t="shared" si="70"/>
        <v>&gt;betaL-g0693_MIR-6%ATGATGACAAAATCCCTAAGCTGTGCCCTGCTGCTCAGCGTCACCAGCGCTGCATTCGCCGCACCGATGTCCGAAACACAGCTGGCTGAGGTGGTGGAACGTACCGTTACGCCGCTGATGAACGCGCAGGCCATTCCGGGTATGGCGGTGGCGGTAATTTATCAGGGTCAGCCACACTACTTTACCTTCGGTAAAGCCGATGTTGCGGCGAACAAACCCGTCACCCCGCAAACCCTGTTTGAGCTGGGCTCTATAAGTAAAACCTCCACCGGCGTACTGGGCGGCGATGCCATTGCCCGGGGTGAAATAGCGCTGGGCGATCCGGTAGCAAAATACTGGCCTGAGCTCACGGGCAAG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CTG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v>
      </c>
      <c r="O657" s="26">
        <f t="shared" si="68"/>
        <v>1146</v>
      </c>
      <c r="P657" s="26"/>
      <c r="Q657" s="26">
        <f t="shared" si="74"/>
        <v>1</v>
      </c>
      <c r="R657" s="26">
        <f t="shared" si="69"/>
        <v>1</v>
      </c>
      <c r="S657" s="26">
        <f t="shared" si="72"/>
        <v>2</v>
      </c>
      <c r="T657" s="26"/>
    </row>
    <row r="658" spans="1:20" x14ac:dyDescent="0.25">
      <c r="A658">
        <v>588</v>
      </c>
      <c r="B658" s="2" t="s">
        <v>7795</v>
      </c>
      <c r="C658" s="3" t="s">
        <v>1445</v>
      </c>
      <c r="D658" s="4" t="s">
        <v>1446</v>
      </c>
      <c r="E658" s="4" t="s">
        <v>1446</v>
      </c>
      <c r="F658" s="4" t="s">
        <v>1447</v>
      </c>
      <c r="G658" s="4" t="s">
        <v>1448</v>
      </c>
      <c r="H658" s="4"/>
      <c r="I658" s="4" t="s">
        <v>10936</v>
      </c>
      <c r="J658" s="3"/>
      <c r="K658" s="3" t="s">
        <v>7796</v>
      </c>
      <c r="L658" s="5" t="s">
        <v>15</v>
      </c>
      <c r="M658" s="2" t="str">
        <f t="shared" si="70"/>
        <v>&gt;betaL-g0695_MOR-2%ATGACAAAATCTGTATCTGCAACACTGATTTCCGCCCTGCTGGCATTTTCCGCCCCGGGGTTTTCTGCCGCTGATAATGTCGCGGCGGTGGTGGACAGCACCATTAAACCGCTGATGGCACAGCAGGATATTCCCGGGATGGCGGTTGCCGTCTCCGTAAAGGGTAAGCCCTATTATTTCAATTACGGTTTTGCCGATGTTCAGGCAAAACAGCCTGTCACTGAAAATACACTATTTGAGCTCGGATCTGTAAGTAAAACTTTCACAGGTGTGCTGGGTGCGGTTTCCGTGGCGAAAAAAGAGATGACGCTGAATGACCCGGCAGAAAAATACCAGCCGGAGCTGGCTCTGCCGCAGTGGAAGGGGATCACGCTGCTGGATCTGGCCACCTACACCGCAGGCGGGCTGCCGTTACAGGTACCGGATGCGGTGAAAAGCCGTGCGGATCTGCTGAATTTCTATCAGCAGTGGCAGCCGTCCCGGAAACCGGGCGATATGCGTCTGTATGCAAACAGCAGTATCGGCCTGTTTGGTGCTCTGACCGCCAACGCAGCGGGGATGCCGTATGAGCAGTTGCTGACTGCACGGATCCTGGCACCGCTGGGGTTATCTCACACCTTTATTACTGTGCCGGAAAGC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CCCGGTAACAGACAACCAGGTTCAGCCGTATAACCGTGCTTCCTGGGTGCATAAAACGGGGGCAACAACTGGTTTCGGCGCCTATGTGGCCTTTATTCCGGAAAAACAGGTGGCGATTGTGATTCTGGCGAATAAAAACTACCCGAATACCGAAAGAGTCAAAGCCGCACAGGCTATTTTGAGTGCACTGGAATAA</v>
      </c>
      <c r="O658" s="26">
        <f t="shared" si="68"/>
        <v>1140</v>
      </c>
      <c r="P658" s="26"/>
      <c r="Q658" s="26">
        <f t="shared" si="74"/>
        <v>1</v>
      </c>
      <c r="R658" s="26">
        <f t="shared" si="69"/>
        <v>1</v>
      </c>
      <c r="S658" s="26">
        <f t="shared" si="72"/>
        <v>2</v>
      </c>
      <c r="T658" s="26"/>
    </row>
    <row r="659" spans="1:20" x14ac:dyDescent="0.25">
      <c r="A659">
        <v>589</v>
      </c>
      <c r="B659" s="2" t="s">
        <v>7797</v>
      </c>
      <c r="C659" s="3" t="s">
        <v>1449</v>
      </c>
      <c r="D659" s="4" t="s">
        <v>1450</v>
      </c>
      <c r="E659" s="4" t="s">
        <v>1450</v>
      </c>
      <c r="F659" s="4" t="s">
        <v>1451</v>
      </c>
      <c r="G659" s="4" t="s">
        <v>1452</v>
      </c>
      <c r="H659" s="4"/>
      <c r="I659" s="4" t="s">
        <v>10936</v>
      </c>
      <c r="J659" s="3"/>
      <c r="K659" s="3" t="s">
        <v>7798</v>
      </c>
      <c r="L659" s="5" t="s">
        <v>15</v>
      </c>
      <c r="M659" s="2" t="str">
        <f t="shared" si="70"/>
        <v>&gt;betaL-g0696_MOX-1%ATGCAACAACGACAATCCATCCTGTGGGGGGCCGTGGCCACCCTGATGTGGGCCGGTCTGGCCCATGCAGGTGAGGCTTCACCGGTCGATCCCCTGCGCCCCGTGGTGGATGCCAGCATCCAGCCGCTGCTCAAGGAGCACAGGATCCCGGGCATGGCGGTGGCCGTGCTCAAGGATGGCAAGGCCCACTATTTCAATTACGGGGTGGCCAACCGGGAGAGCGGGGCCAGCGTCAGCGAGCAGACCCTGTTCGAGATAGGATCCGTGAGCAAGACCCTGACTGCGACCCTGGGGGCCTATGCGGTGGTCAAGGGAGCGATGCAGCTGGATGACAAGGCGAGCCGGCACGCGCCCTGGCTCAAGGGATCCGTCTTTGACAGCATCACCATGGGGGAGCTTGCCACCTACAGCGCCGGAGGCCTGCCACTGCAATTCCCCGAGGAGGTGGATTCATCCGAGAAGATGCGCGCCTACTACCGCCAGTGGGCCCCTGTCTATTCGCCGGGCTCCCATCGCCAGTACTCCAACCCCAGCATAGGGCTGTTCGGCCACCTGGCGGCGAGCAGCCTGAAGCAGCCATTTGCCCAGTTGATGGAGCAGACCCTGCTGCCCGGGCTCGGCATGCACCACACCTATGTCAATGTGCCGAAGCAGGCCATGGCGAGTTATGCCTATGGCTATTCGAAAGAGGACAAGCCCATCCGGGTCAACCCTGGCATGCTGGCGGACGAGGCCTACGGCATCAAGACCAGCTCGGCGGATCTGCTCGCCTTCGTGAAGGCCAACATCGGCGGGGTTGATGACAAGGCGTTGCAGCAGGCCATCTCCCTGACCCACAAAGGGCATTACTCGGTAGGCGGGATGACCCAGGGGCTGGGTTGGGAGAGTTACGCCTATCCCGTCACCGAGCAGACATTGCTGGCGGGCAATTCGGCCAAGGTGATCCTCGAAGCCAATCCGACGGCGGCTCCCCGGGAGTCGGGGAGCCAGGTGCTCTTCAACAAGACCGGCTCGAGCAATGGCTTTGGCGCCTATGTGGCCTTCGTGCCGGCCAGGGGGATCGGCATCGTCATGCTGGCCAATCGCAACTATCCCATCCCGGCCAGGGTGAAGGCGGCCCACGCCATCCTGGCGCAGTTGGCCGGTTGA</v>
      </c>
      <c r="O659" s="26">
        <f t="shared" si="68"/>
        <v>1149</v>
      </c>
      <c r="P659" s="26"/>
      <c r="Q659" s="26">
        <f t="shared" si="74"/>
        <v>1</v>
      </c>
      <c r="R659" s="26">
        <f t="shared" si="69"/>
        <v>1</v>
      </c>
      <c r="S659" s="26">
        <f t="shared" si="72"/>
        <v>2</v>
      </c>
      <c r="T659" s="26"/>
    </row>
    <row r="660" spans="1:20" x14ac:dyDescent="0.25">
      <c r="A660">
        <v>590</v>
      </c>
      <c r="B660" s="2" t="s">
        <v>7799</v>
      </c>
      <c r="C660" s="3" t="s">
        <v>1449</v>
      </c>
      <c r="D660" s="4" t="s">
        <v>1453</v>
      </c>
      <c r="E660" s="4" t="s">
        <v>1453</v>
      </c>
      <c r="F660" s="4" t="s">
        <v>1454</v>
      </c>
      <c r="G660" s="4" t="s">
        <v>1455</v>
      </c>
      <c r="H660" s="4"/>
      <c r="I660" s="4" t="s">
        <v>10936</v>
      </c>
      <c r="J660" s="3"/>
      <c r="K660" s="3" t="s">
        <v>7800</v>
      </c>
      <c r="L660" s="5" t="s">
        <v>15</v>
      </c>
      <c r="M660" s="2" t="str">
        <f t="shared" si="70"/>
        <v>&gt;betaL-g0697_MOX-2%ATGCAACAACGACAATCCATCCTGTGGGGCGCTCTGGCCACCCTGATGTGGGCCGGTCTGGCCCATGCAGGTGAGACTTCACCGGTCGATCCCCTGCGCCCCGTGGTGGATGCCAGCATCCGGCCGCTGCTCAAGGAGCACAGGATCCCGGGCATGGCGGTGGCCGTGCTCAAGGATGGCAAGGCCCACTATTTCAACTACGGTGTGGCCGATCGGGAGCGCGCA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CATGACAAGGCGTTGCAGCAGGCCATCTCCCTGACCCACAAAGGGCACTACTCGGTAGGCGGGATGACCCAGGGACTGGGTTGGGAGAGTTACGCCTATCCCGTCAGCGAGCAGACATTGCTGGCGGGCAATTCGGCCAAGGTGATCCTCGAAGCCAATCCGACGGCGGCGCCCCGGGAGTCGGGGAGCCAGATGCTCTTCAACAAGACCGGCTCGACCAGCGGCTTCGGCGCCTATGTGGCCTTCGTGCCGGCCAAAGGGATCGGCATCGTCATGCTGGCCAACCGCAACTATCCTATCCCGGCCAGGGTGAAAGCGGCCCACGCCATCCTGACGCAACTGGCCAGGTAA</v>
      </c>
      <c r="O660" s="26">
        <f t="shared" si="68"/>
        <v>1149</v>
      </c>
      <c r="P660" s="26"/>
      <c r="Q660" s="26">
        <f t="shared" si="74"/>
        <v>1</v>
      </c>
      <c r="R660" s="26">
        <f t="shared" si="69"/>
        <v>1</v>
      </c>
      <c r="S660" s="26">
        <f t="shared" si="72"/>
        <v>2</v>
      </c>
      <c r="T660" s="26"/>
    </row>
    <row r="661" spans="1:20" x14ac:dyDescent="0.25">
      <c r="A661">
        <v>591</v>
      </c>
      <c r="B661" s="2" t="s">
        <v>7801</v>
      </c>
      <c r="C661" s="3" t="s">
        <v>1449</v>
      </c>
      <c r="D661" s="4" t="s">
        <v>1456</v>
      </c>
      <c r="E661" s="4" t="s">
        <v>1456</v>
      </c>
      <c r="F661" s="4" t="s">
        <v>1457</v>
      </c>
      <c r="G661" s="4" t="s">
        <v>1458</v>
      </c>
      <c r="H661" s="4"/>
      <c r="I661" s="4" t="s">
        <v>10936</v>
      </c>
      <c r="J661" s="3"/>
      <c r="K661" s="3" t="s">
        <v>7802</v>
      </c>
      <c r="L661" s="5" t="s">
        <v>15</v>
      </c>
      <c r="M661" s="2" t="str">
        <f t="shared" si="70"/>
        <v>&gt;betaL-g0698_MOX-3%ATGCAACAACGACAATCCATCCTGTGGGGGGCCGTGGCCACCCTGATGTGGGCCGGTCTGGCCCATGCAGGTGAGACTTCACCGGTCGATCCCCTGCGCCCCGTGGTGGATGCCAGCATCCAGCCGCTGCTCAAGGAGCACAGGATCCCGGGCATGGCGGTGGCCGTGCTCAAGGATGGCAAGGCCCACTATTTCAACTACGGTGTGGCCGATCGGGAGCGCGCA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CTGAAGCAGCCGTTTGCCCAGTTGATGGAGCAGACGCTCCTGCCGGGGCTTGGCCTGCACCACACCTATGTCAATGTGCCGAAGCAGGCCATGGCGAGTTATGCCTATGGCTATTCGAAAGAGGACAAGCCCATCAGGGTCAGCCCCGGCATGCTGGCGGACGAGGCCTACGGCATCAAAACCAGCTCGGCGGATCTGCTGCGCTTTGTGAAGGCCAACATCAGCGGGGTTGATGACAAGGCGTTGCAGCAGGCCATCTCCCTGACCCACAAAGGGCACTACTCGGTAGGCGGGATGACCCAGGGACTGGGTTGGGAGCGTTACGCCTATCCCGTCAGCGAGCAGACATTGCTGGCGGGCAATTCGGCCAAGGTGATCCTCGAAGCCAATCCGACGGCGGCGCCCCGGGAGTCGGGGAGCCAGATGCTCTTCAACAAGACCGGCTCGACCAGCGGCTTCGGCGCCTATGTGGCCTTCGTGCCGGCCAAAGGGATCGGCATCGTCATGCTGGCCAACCGCAACTATCCTATCCCGGCCAGGGTGAAAGCGGCCCACGCCATCCTGACGCAACTGGCCAGGTAA</v>
      </c>
      <c r="O661" s="26">
        <f t="shared" si="68"/>
        <v>1149</v>
      </c>
      <c r="P661" s="26"/>
      <c r="Q661" s="26">
        <f t="shared" si="74"/>
        <v>1</v>
      </c>
      <c r="R661" s="26">
        <f t="shared" si="69"/>
        <v>1</v>
      </c>
      <c r="S661" s="26">
        <f t="shared" si="72"/>
        <v>2</v>
      </c>
      <c r="T661" s="26"/>
    </row>
    <row r="662" spans="1:20" x14ac:dyDescent="0.25">
      <c r="A662">
        <v>592</v>
      </c>
      <c r="B662" s="2" t="s">
        <v>7803</v>
      </c>
      <c r="C662" s="3" t="s">
        <v>1449</v>
      </c>
      <c r="D662" s="4" t="s">
        <v>1459</v>
      </c>
      <c r="E662" s="4" t="s">
        <v>1459</v>
      </c>
      <c r="F662" s="4" t="s">
        <v>1460</v>
      </c>
      <c r="G662" s="4" t="s">
        <v>1461</v>
      </c>
      <c r="H662" s="4"/>
      <c r="I662" s="4" t="s">
        <v>10936</v>
      </c>
      <c r="J662" s="3"/>
      <c r="K662" s="3" t="s">
        <v>7804</v>
      </c>
      <c r="L662" s="5" t="s">
        <v>15</v>
      </c>
      <c r="M662" s="2" t="str">
        <f t="shared" si="70"/>
        <v>&gt;betaL-g0699_MOX-4%ATGCAACAACGACAATCCATCCTGTGGGGCGCTTTGGCCACCCTGATGTGGGCCGGTCTGGCTCATGCCGGTGACACTTCAGCGGTCGATCCCCTGCGCCCCGTGGTGGATGCCAGCATCCGGCCGCTGCTCAAGGAGCACAGGATCCCGGGCATGGCGGTGGCCGTGCTCAAGGATGGCAAGGCCCACTATTTCAACTACGGTGTGGCCGATCGGGAGCGCGCG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GATGACAAGGCGTTGCAGCAGGCCATCTCCCTGACCCACAAAGGGCACTACTCGGTAGGCGGGATGACCCAGGGACTGGGTTGGGAGAGTTACGCCTATCCCGTCAGCGAGCAGACATTGCTGGCGGGCAATTCGGCCGAGGTGATTCTCGAAGCCAATCCGACGGCGGCGCCCCGGGAGTCGGGGAACCTGATGCTCTTCAACAAGACCGGCTCGACCAGCGGCTTCGGCGCCTATGTGGCCTTCGTGCCGGCCAAAGGGATCGGCATCGTCATGCTGGCCAACCGCAACTATCCTATCCCGGCCAGGGTGAAAGCGGCCCACGCCATCCTGACGCAACTGGCCAGGTAA</v>
      </c>
      <c r="O662" s="26">
        <f t="shared" si="68"/>
        <v>1149</v>
      </c>
      <c r="P662" s="26"/>
      <c r="Q662" s="26">
        <f t="shared" si="74"/>
        <v>1</v>
      </c>
      <c r="R662" s="26">
        <f t="shared" si="69"/>
        <v>1</v>
      </c>
      <c r="S662" s="26">
        <f t="shared" si="72"/>
        <v>2</v>
      </c>
      <c r="T662" s="26"/>
    </row>
    <row r="663" spans="1:20" x14ac:dyDescent="0.25">
      <c r="A663">
        <v>593</v>
      </c>
      <c r="B663" s="2" t="s">
        <v>7805</v>
      </c>
      <c r="C663" s="3" t="s">
        <v>1449</v>
      </c>
      <c r="D663" s="4" t="s">
        <v>1462</v>
      </c>
      <c r="E663" s="4" t="s">
        <v>1462</v>
      </c>
      <c r="F663" s="6" t="s">
        <v>1463</v>
      </c>
      <c r="G663" s="4" t="s">
        <v>1464</v>
      </c>
      <c r="H663" s="4"/>
      <c r="I663" s="4" t="s">
        <v>10936</v>
      </c>
      <c r="J663" s="3"/>
      <c r="K663" s="3" t="s">
        <v>7806</v>
      </c>
      <c r="L663" s="5" t="s">
        <v>15</v>
      </c>
      <c r="M663" s="2" t="str">
        <f t="shared" si="70"/>
        <v>&gt;betaL-g0700_MOX-5%ATGCAACAACGACAATCCATCCTGTGGGGCGCTCTGGCCACCCTGATGTGGGCCGGTTTGGCCCATGCCGGTGACAAGGCGGCGACCGATCCCCTGCGCCCCGTGGTGGATGCCAGCATCCGGCCGCTGCTCAAGGAGCACAGGATCCCGGGCATGGCGGTGGCCGTGCTCAAGGATGGCAAGGCCCACTATTTCAACTACGGTGTGGCCGATCGGGAGCGCGCGGTCGGTGTCAGCGAGCAGACCCTGTTCGAGATAGGCTCCGTGAGCAAGACCCTGACCGCGACGCTGGGGGCCTACGCCGTGGTGCAGGGGGGCTTCGAGCTCGATGACAAGGCGAGTCTGTTCGCCCCCTGGCTCAAGGGATCCGCCTTTGACAACATCACCATGGGGGAGCTGGCTACCTACAGCGCGGGCGGCTTGCCGCTGCAATTCCCCGAGGAGGTGGATTCGCTCGAGAAGATGCAGGCCTACTACCGCCAGTGGACCCCAGCCTACTCGCGGGGTTCCCATCGCCAGTACGCCAACCCCAGCATCGGGCTTTTTGGCTATCTGGCGGCGAGCAGCATGAAGCAGCCGTTCGATCGCTTGATGGAGCAGACGATGCTGCCGGGGCTTGGCCTGTACCATACCTACCTCAATGTGCCCGAGCAGCCCATGGGGCACTACGCCTACGGTTACTGGAAGGAGGACAAGCCATTCCGCGTCACTCCCGCCATGCTGGCGGAGGAGCCTTACGGCATCAAGACCAGCTCGGCGGATCTGCTGCGCTTCGTGAAGGCGAACATCAGCGGGGTGGATAATGCGGCCATGCAGCAGGCCATCGATCTGACTCACCAGGGCCAGTATGCGGTGGGGGAGATGACCCAGGGACTGGGCTGGGAGCGTTACCCCTATCCCGTCAGCGAGCAGACGCTGCTGGCGGGCAACTCCCCGGCGATGATTTACAATGCCAACCCGGCGGCGCCCGCGCCCGCTGCGGCAGGGCACCCTGTGCTCTTCAAAAAGACCGGCTCGACCAATGGCTTCGGGGCCTATGTGGCCTTCGTGCCGGCCAAAGGGATCGGCGTCGTCATGCTGGCCAATCGCAACTACCCCAACGAGGGCACGCTCAAGGCGGGCCACGCCATCCTGACGCAACTGGCCAGGTAA</v>
      </c>
      <c r="O663" s="26">
        <f t="shared" si="68"/>
        <v>1152</v>
      </c>
      <c r="P663" s="26"/>
      <c r="Q663" s="26">
        <f t="shared" si="74"/>
        <v>1</v>
      </c>
      <c r="R663" s="26">
        <f t="shared" si="69"/>
        <v>1</v>
      </c>
      <c r="S663" s="26">
        <f t="shared" si="72"/>
        <v>2</v>
      </c>
      <c r="T663" s="26"/>
    </row>
    <row r="664" spans="1:20" x14ac:dyDescent="0.25">
      <c r="A664">
        <v>594</v>
      </c>
      <c r="B664" s="2" t="s">
        <v>7807</v>
      </c>
      <c r="C664" s="3" t="s">
        <v>1449</v>
      </c>
      <c r="D664" s="4" t="s">
        <v>1465</v>
      </c>
      <c r="E664" s="4" t="s">
        <v>1465</v>
      </c>
      <c r="F664" s="4" t="s">
        <v>1466</v>
      </c>
      <c r="G664" s="4" t="s">
        <v>1467</v>
      </c>
      <c r="H664" s="4"/>
      <c r="I664" s="4" t="s">
        <v>10936</v>
      </c>
      <c r="J664" s="3"/>
      <c r="K664" s="3" t="s">
        <v>7808</v>
      </c>
      <c r="L664" s="5" t="s">
        <v>15</v>
      </c>
      <c r="M664" s="2" t="str">
        <f t="shared" si="70"/>
        <v>&gt;betaL-g0701_MOX-6%ATGCAACAACGACAATCCATCCTGTGGGGCGTTCTGCCCACCCTGATGTGGGCCGGCCTGGCCCATGCAGGTGACAGGGCGGCGACCGATCCCCTGCGCCCCGTGGTGGATGCCAGCATCCGGCCGCTGCTCAAGGAGCACAGGATCCCGGGCATGGCGGTGGCCGTGCTCAAGGATGGCAAGGCCCACTATTTCAACTACGGTGTGGCCGATCGGGAGCGCGCAGTCGGTGTCAGCGAGCAGACCCTGTTCGAGATAGGTTCCGTGAGCAAGACCCTGACCGCGACGCTGGGGGCCTACGCCGTGGTGCAGGGGAGCTTCGAGCTCGATGACAAGGCGAGTCTGTTCGCCCCCTGGCTCAAGGGATCCGTCTTTGACAACATCACCATGGGGGAGCTGGCTACCTACAGCGCGGGCGGCTTGCCGCTGCAATTCCCCGAGGAGGTGGATTCGCTCGAGAAGATGCAGGCCTACTACCGCCAGTGGACCCCAGCCTACTCGCCGGGTTCCCATCGCCAGTACGCCAACCCCAGCATCGGGCTCTTTGGCTATCTGGCGGCGAGCAGCATGAAGCAGCCGTTCGATCGCCTGATGGAGCAGACGATCCTGCCGGGGCTTGGCCTGTACCATACCTACCTCAATGTGCCCGAGCAGGCCATGGGGCACTACGCCTACGGCTACTCGAAGGAGGACAAGCCCATCCGCGTCACTCCCGGCATGCTGGCGGACGAGGCCTACGGCATCAAGACCAGCTCGGCGGATCTGCTGCGCTTTGTGAAGGCCAACATCAGCGGGGTGGATAATGCGGCCATGCAGCAGGCCATCGACCTGACTCACCAGGGGCAGTATGCGGTGGGGGAGATGACCCAGGGACTGGGCTGGGAGCGTTACGCCTATCCCGTCAGCGAGCAGACGCTGCTGGCGGGCAACTCCGCGGCGATGATTTACAATGCGAACCCGGCTGCGCCCGCGCCCGCTGCAAGGGGGCACCCTGTGCTCTTCAACAAGACCGGCTCGACCAACGGCTTCGGGGCCTATGTGGCCTTCGTGCCGGCCAAAGGGATCGGCATCGTCATGCTGGCCAATCGCAACTCTCCCATCGAGGGCACGCTCAAGGCGGGCCACGCCATCCTGACGCAACTGGCCAGGTAA</v>
      </c>
      <c r="O664" s="26">
        <f t="shared" si="68"/>
        <v>1152</v>
      </c>
      <c r="P664" s="26"/>
      <c r="Q664" s="26">
        <f t="shared" si="74"/>
        <v>1</v>
      </c>
      <c r="R664" s="26">
        <f t="shared" si="69"/>
        <v>1</v>
      </c>
      <c r="S664" s="26">
        <f t="shared" si="72"/>
        <v>2</v>
      </c>
      <c r="T664" s="26"/>
    </row>
    <row r="665" spans="1:20" x14ac:dyDescent="0.25">
      <c r="A665">
        <v>595</v>
      </c>
      <c r="B665" s="2" t="s">
        <v>7809</v>
      </c>
      <c r="C665" s="3" t="s">
        <v>1449</v>
      </c>
      <c r="D665" s="4" t="s">
        <v>1468</v>
      </c>
      <c r="E665" s="4" t="s">
        <v>1468</v>
      </c>
      <c r="F665" s="4" t="s">
        <v>1469</v>
      </c>
      <c r="G665" s="4" t="s">
        <v>1470</v>
      </c>
      <c r="H665" s="4"/>
      <c r="I665" s="4" t="s">
        <v>10936</v>
      </c>
      <c r="J665" s="3"/>
      <c r="K665" s="3" t="s">
        <v>7810</v>
      </c>
      <c r="L665" s="5" t="s">
        <v>15</v>
      </c>
      <c r="M665" s="2" t="str">
        <f t="shared" si="70"/>
        <v>&gt;betaL-g0702_MOX-7%ATGCAACAACGACAATCCATCCTGTGGGGCGCTCTGGCCACCTTGATGTGGGCCGGCTTGGTTCATGCCGGTGACAAGGCGGCGACCGATCCCCTGCGCCCCGTGGTGGATGCCAGCATCCGGCCGCTGCTCAAGGAGCACAGGATCCCGGGCATGGCGGTGGCCGTGCTCAAGGATGGCAAGGCCCACTATTTCAACTACGGTGTGGCCGATCGGGAGCGCGCAGTCGGTGTCAGCGAGCAGACCCTGTTCGAGATAGGTTCCGTGAGCAAGACCCTGACCGCGACGCTGGGGGCCTACGCCGTGGTGCAGGGGAGCTTCGAGCTCGATGACAAGGCGAGTCTGTTCGCCCCCTGGCTCAAGGGATCCGTCTTTGACAACATCACCATGGGGGAGCTGGCTACCTACAGCGCAGGCGGCTTGCCGCTGCAATTCCCCGAGGAGGTGGATTCGCTCGAGAAGATGCAGGCCTACTACCGCCAGTGGACTCCAGCCTACTCGCCGGGTTCCCATCGCCAGTACGCCAACCCCAGCATCGGGCTCTTTGGCTATCTGGCGGCGAGCAGCATGAAGCAGCCGTTCGATCGCCTGATGGAGCAGACGATGCTGCCGGGGCTAGGCCTGTACCATACTTACCTCACTGTGCCCGAGCAGGCCATGGGGCACTACGCCTACGGCTACTCGAAGGAGGACAAGCCGATCCGCGTCACTCCCGGCATGCTGGCGGACGAGGCCTACGGCATCAAGACCAGTTCGGCGGATCTGCTGCGCTTTGTGAAGGCGAACATCGGCGGGGTGGATAATGCGGCCATGCAGCAGGCCATCGACCTGACTCACCAGGGCCAGTATGCGGTGGGGGAGATGACCCAGGGACTGGGCTGGGAGCGTTACGCCTATCCCGTCAGCGAGCAGACGCTGCTGGCGGGCAACTCCCCGGCGATGATTTACAATGCCATCCCGGCTGTGCCCGCGCCCGCTGCGGCAGGCCACCCTGTGCTTTTCAACAAGACCGGCTCGACCAATGGCTTCGGGGCTTATGTGGCCTTCGTGCCGGCCAAAGGGATCGGCATCGTCATGCTGGCCAATCGCAACTCTCCCATCGAGGCGCGCATCAAGGCGGCTCACGCAATCCTGACGCAACTGGCCAGGTAA</v>
      </c>
      <c r="O665" s="26">
        <f t="shared" si="68"/>
        <v>1152</v>
      </c>
      <c r="P665" s="26"/>
      <c r="Q665" s="26">
        <f t="shared" si="74"/>
        <v>1</v>
      </c>
      <c r="R665" s="26">
        <f t="shared" si="69"/>
        <v>1</v>
      </c>
      <c r="S665" s="26">
        <f t="shared" si="72"/>
        <v>2</v>
      </c>
      <c r="T665" s="26"/>
    </row>
    <row r="666" spans="1:20" x14ac:dyDescent="0.25">
      <c r="A666">
        <v>597</v>
      </c>
      <c r="B666" s="2" t="s">
        <v>7811</v>
      </c>
      <c r="C666" s="3" t="s">
        <v>1471</v>
      </c>
      <c r="D666" s="4" t="s">
        <v>1472</v>
      </c>
      <c r="E666" s="4" t="s">
        <v>1472</v>
      </c>
      <c r="F666" s="4" t="s">
        <v>1473</v>
      </c>
      <c r="G666" s="4" t="s">
        <v>1474</v>
      </c>
      <c r="H666" s="4"/>
      <c r="I666" s="4" t="s">
        <v>10936</v>
      </c>
      <c r="J666" s="3"/>
      <c r="K666" s="3" t="s">
        <v>7812</v>
      </c>
      <c r="L666" s="5" t="s">
        <v>15</v>
      </c>
      <c r="M666" s="2" t="str">
        <f t="shared" si="70"/>
        <v>&gt;betaL-g0703_MUS-1%ATGCACAGAATACTTAGTGTCATAACGATGTTAATCTGTACTACATTAGTACACGCTCAATCTGACAAACTAAAAATCAAACAACTCAATGATAATATGTATATATACACTACTTATCAAGAGTTTCAAGGAGTAACATACTCTTCTAATTCGATGTACGTACTGACAGACGAAGGCGTTATTCTAATAGACACACCTTGGGATAAAGATCAGTACGAACCTCTATTAGAGTACATCAGATCGAATCATAACAAAGAGGTTAAATGGGTCATCACTACCCACTTCCACGAAGATCGTTCTGGTGGATTAGGTTACTTTAACAGTATAGGAGCACAGACGTATACCTATGCATTGACCAATGAAATATTAAAAGAACGCAATGAACCACAAGCTCAACATTCTTTTAATAAAGAAAAACAGTTTACCTTTGGCAATGAGAAGTTGGCTGTATACTTTTTAGGAGAAGGACATTCACTAGATAATACCGTAGTCTGGTTTCCAAAAGAAGAAGTATTATACGGAGGATGCCTGATTAAGAGTGCCGAAGCTACCACTATAGGTAATATAGCCGATGGTAACGTGATAGCTTGGCCTAAGACTATCGAAGCCGTAAAACAAAAATTTAAGAATGCTAAAGTCATTATACCAGGACATGATGAATGGGATATGACAGGCCATATCGAGAATACTGAGCGTATATTATCAGCATACAATCAACAACATTCAACTAAAAACGATTAA</v>
      </c>
      <c r="O666" s="26">
        <f t="shared" si="68"/>
        <v>741</v>
      </c>
      <c r="P666" s="26"/>
      <c r="Q666" s="26">
        <f t="shared" si="74"/>
        <v>1</v>
      </c>
      <c r="R666" s="26">
        <f t="shared" si="69"/>
        <v>1</v>
      </c>
      <c r="S666" s="26">
        <f t="shared" si="72"/>
        <v>2</v>
      </c>
      <c r="T666" s="26"/>
    </row>
    <row r="667" spans="1:20" x14ac:dyDescent="0.25">
      <c r="A667" s="3">
        <v>598</v>
      </c>
      <c r="B667" s="2" t="s">
        <v>10281</v>
      </c>
      <c r="C667" s="3" t="s">
        <v>1475</v>
      </c>
      <c r="D667" s="4" t="s">
        <v>5546</v>
      </c>
      <c r="E667" s="4" t="s">
        <v>5546</v>
      </c>
      <c r="F667" s="4" t="s">
        <v>5547</v>
      </c>
      <c r="G667" s="4" t="s">
        <v>5548</v>
      </c>
      <c r="H667" s="4"/>
      <c r="I667" s="4" t="s">
        <v>10936</v>
      </c>
      <c r="J667" s="3"/>
      <c r="K667" s="3" t="s">
        <v>5549</v>
      </c>
      <c r="L667" s="13" t="s">
        <v>5493</v>
      </c>
      <c r="M667" s="2" t="str">
        <f t="shared" si="70"/>
        <v>&gt;betaL-g0704_NDM-1%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67" s="26">
        <f t="shared" si="68"/>
        <v>813</v>
      </c>
      <c r="P667" s="26"/>
      <c r="Q667" s="26">
        <f t="shared" si="74"/>
        <v>1</v>
      </c>
      <c r="R667" s="26">
        <f t="shared" si="69"/>
        <v>1</v>
      </c>
      <c r="S667" s="26">
        <f t="shared" si="72"/>
        <v>2</v>
      </c>
      <c r="T667" s="26"/>
    </row>
    <row r="668" spans="1:20" x14ac:dyDescent="0.25">
      <c r="A668">
        <v>607</v>
      </c>
      <c r="B668" s="2" t="s">
        <v>7829</v>
      </c>
      <c r="C668" s="3" t="s">
        <v>1475</v>
      </c>
      <c r="D668" s="4" t="s">
        <v>1500</v>
      </c>
      <c r="E668" s="4" t="s">
        <v>1500</v>
      </c>
      <c r="F668" s="4" t="s">
        <v>1501</v>
      </c>
      <c r="G668" s="4" t="s">
        <v>1502</v>
      </c>
      <c r="H668" s="4"/>
      <c r="I668" s="4" t="s">
        <v>10936</v>
      </c>
      <c r="J668" s="3"/>
      <c r="K668" s="3" t="s">
        <v>7830</v>
      </c>
      <c r="L668" s="5" t="s">
        <v>15</v>
      </c>
      <c r="M668" s="2" t="str">
        <f t="shared" si="70"/>
        <v>&gt;betaL-g0705_NDM-10%ATGGAATTGCCCAATATTATGCACCCGGTCGCGAAGCTGAGCACCGCATTAGCCGCTGCATTGATGCTGAGCGGGTGCATGCCCGGTGAAATCAGCCCGACGATTGACCAGCAAATGGAAACTGGCGACCAACGGTTTGGCGATCTGGTTTTCCGCCAGCTCGCACCGAATGTCTGGCAGCACACTTCCTATCTCGACATGCCGAGTTTCGGGGCAGTCA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CGCACCGACATCGCTTTTGGTGGCTGCCTGATCAAGGACAGCAAGGCCAAGTCGCTCGGCAATCTCGGTGATGCCGACACTGAGCACTACGCCGCGTCAGCGCGCGCGTTTGGTGCGGCGTTCCCCAAGGCCAGCATGATCGTGATGAGCCATTCCGCCCCCGATAGCCGCGCCGCAATCACTCATACGGCCCGCATGGCCGACAAGCTGCGCTGA</v>
      </c>
      <c r="O668" s="26">
        <f t="shared" si="68"/>
        <v>813</v>
      </c>
      <c r="P668" s="26"/>
      <c r="Q668" s="26">
        <f t="shared" si="74"/>
        <v>1</v>
      </c>
      <c r="R668" s="26">
        <f t="shared" si="69"/>
        <v>1</v>
      </c>
      <c r="S668" s="26">
        <f t="shared" si="72"/>
        <v>2</v>
      </c>
      <c r="T668" s="26"/>
    </row>
    <row r="669" spans="1:20" x14ac:dyDescent="0.25">
      <c r="A669">
        <v>599</v>
      </c>
      <c r="B669" s="2" t="s">
        <v>7813</v>
      </c>
      <c r="C669" s="3" t="s">
        <v>1475</v>
      </c>
      <c r="D669" s="4" t="s">
        <v>1476</v>
      </c>
      <c r="E669" s="4" t="s">
        <v>1476</v>
      </c>
      <c r="F669" s="4" t="s">
        <v>1477</v>
      </c>
      <c r="G669" s="4" t="s">
        <v>1478</v>
      </c>
      <c r="H669" s="4"/>
      <c r="I669" s="4" t="s">
        <v>10936</v>
      </c>
      <c r="J669" s="3"/>
      <c r="K669" s="3" t="s">
        <v>7814</v>
      </c>
      <c r="L669" s="5" t="s">
        <v>15</v>
      </c>
      <c r="M669" s="2" t="str">
        <f t="shared" si="70"/>
        <v>&gt;betaL-g0706_NDM-2%ATGGAATTGCCCAATATTATGCACCCGGTCGCGAAGCTGAGCACCGCATTAGCCGCTGCATTGATGCTGAGCGGGTGCATGG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69" s="26">
        <f t="shared" si="68"/>
        <v>813</v>
      </c>
      <c r="P669" s="26"/>
      <c r="Q669" s="26">
        <f t="shared" si="74"/>
        <v>1</v>
      </c>
      <c r="R669" s="26">
        <f t="shared" si="69"/>
        <v>1</v>
      </c>
      <c r="S669" s="26">
        <f t="shared" si="72"/>
        <v>2</v>
      </c>
      <c r="T669" s="26"/>
    </row>
    <row r="670" spans="1:20" x14ac:dyDescent="0.25">
      <c r="A670">
        <v>600</v>
      </c>
      <c r="B670" s="2" t="s">
        <v>7815</v>
      </c>
      <c r="C670" s="3" t="s">
        <v>1475</v>
      </c>
      <c r="D670" s="4" t="s">
        <v>1479</v>
      </c>
      <c r="E670" s="4" t="s">
        <v>1479</v>
      </c>
      <c r="F670" s="4" t="s">
        <v>1480</v>
      </c>
      <c r="G670" s="4" t="s">
        <v>1481</v>
      </c>
      <c r="H670" s="4"/>
      <c r="I670" s="4" t="s">
        <v>10936</v>
      </c>
      <c r="J670" s="3"/>
      <c r="K670" s="3" t="s">
        <v>7816</v>
      </c>
      <c r="L670" s="5" t="s">
        <v>15</v>
      </c>
      <c r="M670" s="2" t="str">
        <f t="shared" si="70"/>
        <v>&gt;betaL-g0707_NDM-3%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A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0" s="26">
        <f t="shared" si="68"/>
        <v>813</v>
      </c>
      <c r="P670" s="26"/>
      <c r="Q670" s="26">
        <f t="shared" si="74"/>
        <v>1</v>
      </c>
      <c r="R670" s="26">
        <f t="shared" si="69"/>
        <v>1</v>
      </c>
      <c r="S670" s="26">
        <f t="shared" si="72"/>
        <v>2</v>
      </c>
      <c r="T670" s="26"/>
    </row>
    <row r="671" spans="1:20" x14ac:dyDescent="0.25">
      <c r="A671">
        <v>601</v>
      </c>
      <c r="B671" s="2" t="s">
        <v>7817</v>
      </c>
      <c r="C671" s="3" t="s">
        <v>1475</v>
      </c>
      <c r="D671" s="4" t="s">
        <v>1482</v>
      </c>
      <c r="E671" s="4" t="s">
        <v>1482</v>
      </c>
      <c r="F671" s="4" t="s">
        <v>1483</v>
      </c>
      <c r="G671" s="4" t="s">
        <v>1484</v>
      </c>
      <c r="H671" s="4"/>
      <c r="I671" s="4" t="s">
        <v>10936</v>
      </c>
      <c r="J671" s="3"/>
      <c r="K671" s="3" t="s">
        <v>7818</v>
      </c>
      <c r="L671" s="5" t="s">
        <v>15</v>
      </c>
      <c r="M671" s="2" t="str">
        <f t="shared" si="70"/>
        <v>&gt;betaL-g0708_NDM-4%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1" s="26">
        <f t="shared" si="68"/>
        <v>813</v>
      </c>
      <c r="P671" s="26"/>
      <c r="Q671" s="26">
        <f t="shared" si="74"/>
        <v>1</v>
      </c>
      <c r="R671" s="26">
        <f t="shared" si="69"/>
        <v>1</v>
      </c>
      <c r="S671" s="26">
        <f t="shared" si="72"/>
        <v>2</v>
      </c>
      <c r="T671" s="26"/>
    </row>
    <row r="672" spans="1:20" x14ac:dyDescent="0.25">
      <c r="A672">
        <v>602</v>
      </c>
      <c r="B672" s="2" t="s">
        <v>7819</v>
      </c>
      <c r="C672" s="3" t="s">
        <v>1475</v>
      </c>
      <c r="D672" s="4" t="s">
        <v>1485</v>
      </c>
      <c r="E672" s="4" t="s">
        <v>1485</v>
      </c>
      <c r="F672" s="4" t="s">
        <v>1486</v>
      </c>
      <c r="G672" s="4" t="s">
        <v>1487</v>
      </c>
      <c r="H672" s="4"/>
      <c r="I672" s="4" t="s">
        <v>10936</v>
      </c>
      <c r="J672" s="3"/>
      <c r="K672" s="3" t="s">
        <v>7820</v>
      </c>
      <c r="L672" s="5" t="s">
        <v>15</v>
      </c>
      <c r="M672" s="2" t="str">
        <f t="shared" si="70"/>
        <v>&gt;betaL-g0709_NDM-5%ATGGAATTGCCCAATATTATGCACCCGGTCGCGAAGCTGAGCACCGCATTAGCCGCTGCATTGATGCTGAGCGGGTGCATGCCCGGTGAAATCCGCCCGACGATTGGCCAGCAAATGGAAACTGGCGACCAACGGTTTGGCGATCTGGTTTTCCGCCAGCTCGCACCGAATGTCTGGCAGCACACTTCCTATCTCGACATGCCGGGTTTCGGGGCAGTCGCTTCCAACGGTTTGATCGTCAGGGATGGCGGCCGCGTGCTGT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2" s="26">
        <f t="shared" si="68"/>
        <v>813</v>
      </c>
      <c r="P672" s="26"/>
      <c r="Q672" s="26">
        <f t="shared" si="74"/>
        <v>1</v>
      </c>
      <c r="R672" s="26">
        <f t="shared" si="69"/>
        <v>1</v>
      </c>
      <c r="S672" s="26">
        <f t="shared" si="72"/>
        <v>2</v>
      </c>
      <c r="T672" s="26"/>
    </row>
    <row r="673" spans="1:20" x14ac:dyDescent="0.25">
      <c r="A673">
        <v>603</v>
      </c>
      <c r="B673" s="2" t="s">
        <v>7821</v>
      </c>
      <c r="C673" s="3" t="s">
        <v>1475</v>
      </c>
      <c r="D673" s="4" t="s">
        <v>1488</v>
      </c>
      <c r="E673" s="4" t="s">
        <v>1488</v>
      </c>
      <c r="F673" s="4" t="s">
        <v>1489</v>
      </c>
      <c r="G673" s="4" t="s">
        <v>1490</v>
      </c>
      <c r="H673" s="4"/>
      <c r="I673" s="4" t="s">
        <v>10936</v>
      </c>
      <c r="J673" s="3"/>
      <c r="K673" s="3" t="s">
        <v>7822</v>
      </c>
      <c r="L673" s="5" t="s">
        <v>15</v>
      </c>
      <c r="M673" s="2" t="str">
        <f t="shared" si="70"/>
        <v>&gt;betaL-g0710_NDM-6%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TGCGCGCGTTTGGTGCGGCGTTCCCCAAGGCCAGCATGATCGTGATGAGCCATTCCGCCCCCGATAGCCGCGCCGCAATCACTCATACGGCCCGCATGGCCGACAAGCTGCGCTGA</v>
      </c>
      <c r="O673" s="26">
        <f t="shared" si="68"/>
        <v>813</v>
      </c>
      <c r="P673" s="26"/>
      <c r="Q673" s="26">
        <f t="shared" si="74"/>
        <v>1</v>
      </c>
      <c r="R673" s="26">
        <f t="shared" si="69"/>
        <v>1</v>
      </c>
      <c r="S673" s="26">
        <f t="shared" si="72"/>
        <v>2</v>
      </c>
      <c r="T673" s="26"/>
    </row>
    <row r="674" spans="1:20" x14ac:dyDescent="0.25">
      <c r="A674">
        <v>604</v>
      </c>
      <c r="B674" s="2" t="s">
        <v>7823</v>
      </c>
      <c r="C674" s="3" t="s">
        <v>1475</v>
      </c>
      <c r="D674" s="4" t="s">
        <v>1491</v>
      </c>
      <c r="E674" s="4" t="s">
        <v>1491</v>
      </c>
      <c r="F674" s="4" t="s">
        <v>1492</v>
      </c>
      <c r="G674" s="4" t="s">
        <v>1493</v>
      </c>
      <c r="H674" s="4"/>
      <c r="I674" s="4" t="s">
        <v>10936</v>
      </c>
      <c r="J674" s="3"/>
      <c r="K674" s="3" t="s">
        <v>7824</v>
      </c>
      <c r="L674" s="5" t="s">
        <v>15</v>
      </c>
      <c r="M674" s="2" t="str">
        <f t="shared" si="70"/>
        <v>&gt;betaL-g0711_NDM-7%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A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4" s="26">
        <f t="shared" si="68"/>
        <v>813</v>
      </c>
      <c r="P674" s="26"/>
      <c r="Q674" s="26">
        <f t="shared" si="74"/>
        <v>1</v>
      </c>
      <c r="R674" s="26">
        <f t="shared" si="69"/>
        <v>1</v>
      </c>
      <c r="S674" s="26">
        <f t="shared" si="72"/>
        <v>2</v>
      </c>
      <c r="T674" s="26"/>
    </row>
    <row r="675" spans="1:20" x14ac:dyDescent="0.25">
      <c r="A675" s="26">
        <v>605</v>
      </c>
      <c r="B675" s="2" t="s">
        <v>7825</v>
      </c>
      <c r="C675" s="3" t="s">
        <v>1475</v>
      </c>
      <c r="D675" s="4" t="s">
        <v>1494</v>
      </c>
      <c r="E675" s="4" t="s">
        <v>1494</v>
      </c>
      <c r="F675" s="4" t="s">
        <v>1495</v>
      </c>
      <c r="G675" s="4" t="s">
        <v>1496</v>
      </c>
      <c r="H675" s="4"/>
      <c r="I675" s="4" t="s">
        <v>10936</v>
      </c>
      <c r="J675" s="3"/>
      <c r="K675" s="3" t="s">
        <v>7826</v>
      </c>
      <c r="L675" s="5" t="s">
        <v>15</v>
      </c>
      <c r="M675" s="2" t="str">
        <f t="shared" si="70"/>
        <v>&gt;betaL-g0712_NDM-8%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G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5" s="26">
        <f t="shared" si="68"/>
        <v>813</v>
      </c>
      <c r="P675" s="26"/>
      <c r="Q675" s="26">
        <f t="shared" si="74"/>
        <v>1</v>
      </c>
      <c r="R675" s="26">
        <f t="shared" si="69"/>
        <v>1</v>
      </c>
      <c r="S675" s="26">
        <f t="shared" si="72"/>
        <v>2</v>
      </c>
      <c r="T675" s="26"/>
    </row>
    <row r="676" spans="1:20" x14ac:dyDescent="0.25">
      <c r="A676">
        <v>606</v>
      </c>
      <c r="B676" s="2" t="s">
        <v>7827</v>
      </c>
      <c r="C676" s="3" t="s">
        <v>1475</v>
      </c>
      <c r="D676" s="4" t="s">
        <v>1497</v>
      </c>
      <c r="E676" s="4" t="s">
        <v>1497</v>
      </c>
      <c r="F676" s="4" t="s">
        <v>1498</v>
      </c>
      <c r="G676" s="4" t="s">
        <v>1499</v>
      </c>
      <c r="H676" s="4"/>
      <c r="I676" s="4" t="s">
        <v>10936</v>
      </c>
      <c r="J676" s="3"/>
      <c r="K676" s="3" t="s">
        <v>7828</v>
      </c>
      <c r="L676" s="5" t="s">
        <v>15</v>
      </c>
      <c r="M676" s="2" t="str">
        <f t="shared" si="70"/>
        <v>&gt;betaL-g0713_NDM-9%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A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676" s="26">
        <f t="shared" si="68"/>
        <v>813</v>
      </c>
      <c r="P676" s="26"/>
      <c r="Q676" s="26">
        <f t="shared" si="74"/>
        <v>1</v>
      </c>
      <c r="R676" s="26">
        <f t="shared" si="69"/>
        <v>1</v>
      </c>
      <c r="S676" s="26">
        <f t="shared" si="72"/>
        <v>2</v>
      </c>
      <c r="T676" s="26"/>
    </row>
    <row r="677" spans="1:20" x14ac:dyDescent="0.25">
      <c r="A677">
        <v>611</v>
      </c>
      <c r="B677" s="2" t="s">
        <v>7831</v>
      </c>
      <c r="C677" s="3" t="s">
        <v>1503</v>
      </c>
      <c r="D677" s="4" t="s">
        <v>1504</v>
      </c>
      <c r="E677" s="4" t="s">
        <v>1504</v>
      </c>
      <c r="F677" s="4" t="s">
        <v>1505</v>
      </c>
      <c r="G677" s="4" t="s">
        <v>1506</v>
      </c>
      <c r="H677" s="4"/>
      <c r="I677" s="4" t="s">
        <v>10936</v>
      </c>
      <c r="J677" s="3"/>
      <c r="K677" s="3" t="s">
        <v>7832</v>
      </c>
      <c r="L677" s="5" t="s">
        <v>15</v>
      </c>
      <c r="M677" s="2" t="str">
        <f t="shared" si="70"/>
        <v>&gt;betaL-g0714_NMC-A%ATGTCACTTAATGTAAAGCAAAGTAGAATAGCCATCTTGTTTAGCTCTTGTTTAATTTCAATATCATTTTTCTCACAGGCCAATACGAAGGGCATTGATGAGATTAAAAACCTTGAAACAGATTTCAATGGCAGGATTGGTGTCTACGCTTTAGACACTGGCTCGGGTAAATCATTTTCGTACAGAGCAAATGAACGATTTCCATTATGTAGTTCTTTTAAAGGTTTTTTAGCTGCTGCTGTATTAAAAGGCTCTCAAGATAATCGACTTAATCTTAATCAGATTGTGAATTATAATACAAGAAGTTTAGAGTTCCATTCACCCATCACAACTAAATATAAAGATAATGGAATGTCATTAGGTGATATGGCTGCTGCTGCTTTACAATATAGCGACAATGGTGCTACTAATATTATTCTTGAACGTTATATCGGTGGTCCAGAGGGTATGACTAAATTCATGCGGTCGATTGGAGATGAAGATTTTAGACTCGATCGTTGGGAGTTAGATCTAAACACAGCTATTCCAGGCGATGAGCGTGACACATCTACACCTGCAGCAGTAGCCAAGAGTCTGAAAACCCTTGCTCTGGGTAACATACTTAGTGAACATGAAAAGGAAACCTATCAGACATGGTTAAAGGGTAACACAACCGGTGCAGCGCGTATTCGTGCTAGCGTACCAAGCGATTGGGTAGTTGGCGATAAAACTGGTAGTTGCGGAGCATACGGTACGGCAAATGATTATGCGGTAGTCTGGCCAAAGAACCGGGCTCCTCTTATAATTTCTGTATACACAACAAAAAACGAAAAAGAAGCCAAGCATGAGGATAAAGTAATCGCAGAAGCTTCAAGAATTGCAATTGATAACCTTAAATAA</v>
      </c>
      <c r="O677" s="26">
        <f t="shared" si="68"/>
        <v>879</v>
      </c>
      <c r="P677" s="26"/>
      <c r="Q677" s="26">
        <f t="shared" si="74"/>
        <v>1</v>
      </c>
      <c r="R677" s="26">
        <f t="shared" si="69"/>
        <v>1</v>
      </c>
      <c r="S677" s="26">
        <f t="shared" si="72"/>
        <v>2</v>
      </c>
      <c r="T677" s="26"/>
    </row>
    <row r="678" spans="1:20" x14ac:dyDescent="0.25">
      <c r="A678">
        <v>612</v>
      </c>
      <c r="B678" s="2" t="s">
        <v>7833</v>
      </c>
      <c r="C678" s="3" t="s">
        <v>1507</v>
      </c>
      <c r="D678" s="4" t="s">
        <v>1508</v>
      </c>
      <c r="E678" s="4" t="s">
        <v>1508</v>
      </c>
      <c r="F678" s="4" t="s">
        <v>1509</v>
      </c>
      <c r="G678" s="4" t="s">
        <v>1510</v>
      </c>
      <c r="H678" s="4"/>
      <c r="I678" s="4" t="s">
        <v>10936</v>
      </c>
      <c r="J678" s="3"/>
      <c r="K678" s="3" t="s">
        <v>7834</v>
      </c>
      <c r="L678" s="5" t="s">
        <v>15</v>
      </c>
      <c r="M678" s="2" t="str">
        <f t="shared" si="70"/>
        <v>&gt;betaL-g0715_NPS-1%ATGCTGAAGAGCACCCTTCTGGCCTTTGGTCTCTTTATCGCACTCTCAGCGCGTGCAGAGAACCAGGCAATCGCCCAGCTTTTCCAGAGGGCAGGAGTCGATGGGACCATCGTCATCGAGTCTCTAACCACCAGACAGCGCTTGGTTCACAACGATCCTCGTGCGCAACAACGATACCCGGCAGCTTCCACGTTCAAGGTACTCAATACCTTGATTGCTCTCGAAGAGGGCGCCATTTCAGGTGAGAACCAGATCTTTCACTGGAACGGTACCCAGTATTCGATTGCGAATTGGAACCAGGACCAGACTCTAGACAGTGCGTTTAAAGTGAGTTGTGTCTGGTGCTACCAGCAGATTGCCCTTCGAGTGGGGGCACTCAAGTACCCAGCCTATATTCAACAGACAAACTATGGTCATTTACTGGAACCCTTCAATGGAACGGAGTTTTGGCTGGATGGCTCTTTGACGATCAGCGCGGAAGAACAGGTTGCCTTTCTCCGACGGGTTGTTGAGCGAAAACTACCGTTCAAAGCGAGCAGCTATGATTCCCTGAAGAAAGTCATGTTCGCCGATGAGAATGCCCAGTATCGCCTTTATGCAAAAACGGGTTGGGCGACCCGCATCACTCCCTCGGTGGGTTGGTATGTTGGCTATGTTGAAGCACAGGACGATGTTTGGCTGTTTGCCCTGAATCTTGCTACCCGCGACGCAAATGACCTGCCCCTACGAACGCAGATAGCCAAAGACGCGCTGAAGGCGATAGGTGCGTTTCATGCGAAGTAA</v>
      </c>
      <c r="O678" s="26">
        <f t="shared" si="68"/>
        <v>783</v>
      </c>
      <c r="P678" s="26"/>
      <c r="Q678" s="26">
        <f t="shared" si="74"/>
        <v>1</v>
      </c>
      <c r="R678" s="26">
        <f t="shared" si="69"/>
        <v>1</v>
      </c>
      <c r="S678" s="26">
        <f t="shared" si="72"/>
        <v>2</v>
      </c>
      <c r="T678" s="26"/>
    </row>
    <row r="679" spans="1:20" x14ac:dyDescent="0.25">
      <c r="A679">
        <v>613</v>
      </c>
      <c r="B679" s="2" t="s">
        <v>7835</v>
      </c>
      <c r="C679" s="3" t="s">
        <v>1511</v>
      </c>
      <c r="D679" s="4" t="s">
        <v>1512</v>
      </c>
      <c r="E679" s="4" t="s">
        <v>1512</v>
      </c>
      <c r="F679" s="4" t="s">
        <v>1513</v>
      </c>
      <c r="G679" s="4" t="s">
        <v>1514</v>
      </c>
      <c r="H679" s="4"/>
      <c r="I679" s="4" t="s">
        <v>10936</v>
      </c>
      <c r="J679" s="3"/>
      <c r="K679" s="3" t="s">
        <v>7836</v>
      </c>
      <c r="L679" s="5" t="s">
        <v>15</v>
      </c>
      <c r="M679" s="2" t="str">
        <f t="shared" si="70"/>
        <v>&gt;betaL-g0716_OCH-2%ATGAGAACATCTACGACACTTTTGATCGGTTTCCTCACCACTGCCGCTGTTATCCCGAATAACGGCGCGCTGGCTGCGAGCAAGGTGAATGATGGCGACTTGCGCCGTATTGTCGATGAAACGGTGCGCCCGCTCATGGCCGAGCAGAAAATCCCCGGCATGGCCGTCGCTATAACCATCGACGGCAAGAGCCACTTCTTCGGTTATGGTGTGGCATCGAAGGAAAGCGGGCAAAAAGTCACCGAAGACACGATTTTCGAGATCGGCTCGGTCAGCAAGACCTTCACTGCAATGCTCGGCGGCTACGGGCTTGCGACCGGCGCGTTCTCCCTGTCCGATCCCGCGACCAAATGGGCTCCCGAACTGGCAGGCAGCAGCTTCGACAAGATCACCATGCTTGATCTTGGGACCTACACGCCGGGCGGATTGCCCCTCCAGTTTCCCGATGCTGTCACCGATGACAGTTCGATGCTGGCATATTTCAAGAACTGGAAACCCGATTACCCGGCAGGG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T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CCGGAATTATCCGATCGATGAGCGCATAAAGGCTGCCTATCGGATATTGCAGGCGCTCGACAACAAGCAATAG</v>
      </c>
      <c r="O679" s="26">
        <f t="shared" si="68"/>
        <v>1173</v>
      </c>
      <c r="P679" s="26"/>
      <c r="Q679" s="26">
        <f t="shared" si="74"/>
        <v>1</v>
      </c>
      <c r="R679" s="26">
        <f t="shared" si="69"/>
        <v>1</v>
      </c>
      <c r="S679" s="26">
        <f t="shared" si="72"/>
        <v>2</v>
      </c>
      <c r="T679" s="26"/>
    </row>
    <row r="680" spans="1:20" x14ac:dyDescent="0.25">
      <c r="A680">
        <v>614</v>
      </c>
      <c r="B680" s="2" t="s">
        <v>7837</v>
      </c>
      <c r="C680" s="3" t="s">
        <v>1511</v>
      </c>
      <c r="D680" s="4" t="s">
        <v>1515</v>
      </c>
      <c r="E680" s="4" t="s">
        <v>1515</v>
      </c>
      <c r="F680" s="4" t="s">
        <v>1516</v>
      </c>
      <c r="G680" s="4" t="s">
        <v>1517</v>
      </c>
      <c r="H680" s="4"/>
      <c r="I680" s="4" t="s">
        <v>10936</v>
      </c>
      <c r="J680" s="3"/>
      <c r="K680" s="3" t="s">
        <v>7838</v>
      </c>
      <c r="L680" s="5" t="s">
        <v>15</v>
      </c>
      <c r="M680" s="2" t="str">
        <f t="shared" si="70"/>
        <v>&gt;betaL-g0717_OCH-3%ATGAGAAAATCTACGACACTTTTGATCGGTTTCCTCACCACTGCCGCTATTATCCCGAATAATGGCGCGCTGGCTGCGAGCAAGGCGAATGATGGCGACTTGCGCCGTATTGTCGATGAAACGGTGCGCCCGCTCATGGCCGAGCAGAAAATCCCCGGCATGGCCGTCGCTATAACCATCGACGGCAAGAGCCACTTCTTCGGTTATGGTGTGGCATCGAAGGAAAGCGGGCAAAAAGTCACCGAAGACACGATTTTCGAGATCGGCTCGGTCAGCAAGACCTTCACTGCAATGCTCGGCGGCTACGGGCTGGCGACAGGCGCGTTCACTCTGTCCGATCCCGCGACCAAATGGGCCCCCGAACTGGCAGACAGCAGCTTCGACAAGATCACCATGCTTGATCTTGGGACCTACACGCCGGGCGGATTGCCCCTCCAGTTTCCCGATGCTGTCTCCGATGACAGTTCGATGCTGGCATATTTCAAGAAATGGAAGCCGGACTATCCGGCAGGC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GTGTCGATGCGAACAATCAGGGGCTTGGCTGGGAGTTCTACAACTATCCGACCGCGCTCAAGACGCTTCTTGAGGGCAACTCGTCGGACATGGCGCTGAAGTCGCACAAAATCGAGAAATTCGATACACCTAGCCAACCGTCAGCTGATGTGTGGCTCAACAAGACAGGCTCAACCAACGGCTTTGGCGCTTATGCGGCCTTTATTCCTGCGAAGAAGATCGGAATTGTTCTGCTTGCCAACCGGAACTATCCGATTGATGAGCGCGTAAAGGCTGCCTATCGGATATTGCAGGCGCTCGACAACAAGCAATAG</v>
      </c>
      <c r="O680" s="26">
        <f t="shared" si="68"/>
        <v>1173</v>
      </c>
      <c r="P680" s="26"/>
      <c r="Q680" s="26">
        <f t="shared" si="74"/>
        <v>1</v>
      </c>
      <c r="R680" s="26">
        <f t="shared" si="69"/>
        <v>1</v>
      </c>
      <c r="S680" s="26">
        <f t="shared" si="72"/>
        <v>2</v>
      </c>
      <c r="T680" s="26"/>
    </row>
    <row r="681" spans="1:20" x14ac:dyDescent="0.25">
      <c r="A681" s="26">
        <v>615</v>
      </c>
      <c r="B681" s="2" t="s">
        <v>7839</v>
      </c>
      <c r="C681" s="3" t="s">
        <v>1511</v>
      </c>
      <c r="D681" s="4" t="s">
        <v>1518</v>
      </c>
      <c r="E681" s="4" t="s">
        <v>1518</v>
      </c>
      <c r="F681" s="4" t="s">
        <v>1519</v>
      </c>
      <c r="G681" s="4" t="s">
        <v>1520</v>
      </c>
      <c r="H681" s="4"/>
      <c r="I681" s="4" t="s">
        <v>10936</v>
      </c>
      <c r="J681" s="3"/>
      <c r="K681" s="3" t="s">
        <v>7840</v>
      </c>
      <c r="L681" s="5" t="s">
        <v>15</v>
      </c>
      <c r="M681" s="2" t="str">
        <f t="shared" si="70"/>
        <v>&gt;betaL-g0718_OCH-4%ATGAGAAAATCTACGACACTTTTGATCGGTTTCCTCACCACTGCCGCTATTATCCCGAATAATGGCGCGCTGGCTACGAGCAAGGCGAATGATGGCGACTTGCGCCGTATTGTCGATGAAACGGTGCGCCCGCTCATGGCCGAGCAGAAAATCCCCGGCATGGCCGTCGCT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CACGCAGCGTCGCTATTCGAATCCCAGCATCGGCCTGTTCGGCTATCTGGCGGCACGAAGCATGGACAAGCCGTTCGACGTTTTGATGGAGCAAAAGCTTCTGCCTGCATTCGGCCTGAAGAACACCTTCATCAATGTGCCGGCAAGCCAGATGAAGAACTACGCCTACGGA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CTGATCAATAAGACAGGCTCAACCAACGGCTTTGGCGCTTATGCGGCCTTTATTCCTGCGAAGAAGATCGGAATTGTTCTGCTTGCCAACCGGAATTATCCGATCGATGAGCGCGTAAAGGCTGCCTATCGGATATTGCAGGCGCTCGACAACAAGCAATAG</v>
      </c>
      <c r="O681" s="26">
        <f t="shared" si="68"/>
        <v>1173</v>
      </c>
      <c r="P681" s="26"/>
      <c r="Q681" s="26">
        <f t="shared" si="74"/>
        <v>1</v>
      </c>
      <c r="R681" s="26">
        <f t="shared" si="69"/>
        <v>1</v>
      </c>
      <c r="S681" s="26">
        <f t="shared" si="72"/>
        <v>2</v>
      </c>
      <c r="T681" s="26"/>
    </row>
    <row r="682" spans="1:20" x14ac:dyDescent="0.25">
      <c r="A682">
        <v>616</v>
      </c>
      <c r="B682" s="2" t="s">
        <v>7841</v>
      </c>
      <c r="C682" s="3" t="s">
        <v>1511</v>
      </c>
      <c r="D682" s="4" t="s">
        <v>1521</v>
      </c>
      <c r="E682" s="4" t="s">
        <v>1521</v>
      </c>
      <c r="F682" s="4" t="s">
        <v>1522</v>
      </c>
      <c r="G682" s="4" t="s">
        <v>1523</v>
      </c>
      <c r="H682" s="4"/>
      <c r="I682" s="4" t="s">
        <v>10936</v>
      </c>
      <c r="J682" s="3"/>
      <c r="K682" s="3" t="s">
        <v>7842</v>
      </c>
      <c r="L682" s="5" t="s">
        <v>15</v>
      </c>
      <c r="M682" s="2" t="str">
        <f t="shared" si="70"/>
        <v>&gt;betaL-g0719_OCH-5%ATGAGAAAATCTACGACACTTTTGATCGGTTTCCTCACCACTGCCGCTATTATCCCGAATAACGGCGCGCTGGCTGCGAGCAAGGCGAATGATGGCGACTTGCGCCGTATTGTCGATGAAACGGTGCGCCCGCTCATGGCCGAGCAGAAAATCCCCGGCATGGCGGTTGCCATAACCATCGACGGCAAGAGCCACTTCTTCGGTTATGGTGTGGCATCGAAGGAAAGCGGGCAAAAAGTCACTGAAGACACGATTTTCGAGATCGGCTCGGTCAGCAAGACCTTCACTGCAATGCTTGGCGGCTACGGGCTGGCGACGGGCGCGTTCTCCCTGTCCGATCCCGCGACCAAATGGGCTCCTGAACTGGCAGGCAGCAGCTTCGACAAGATCACCATGCTTGATCTTGGGACCTACACGCCGGGCGGATTGCCCCTCCAGTTTCCCGATGCTGTCACCGATGACAGTTCGATGCTGGCATATTTCAAGAAATGGAGGCCGGACTATCCGGCAGGCACGCAGCATCGCTATTCGAATCCCAGCATCGGCCTGTTCGGCTATCTGGCGGCACGAAGCATGGACAAGCCGTTCGACGTTTTGATGGAGCAAAAGCTTCTGCCTGCATTCGGCCTGAAGAACACCTTCATCAATGTGCCGGAAAGCCAGATGAAGAACTACGCCTACGGCTATTCCAAAGCCAACAAGCCGATCCGGGTATCGGGCGGGACGCTGGATGCACAAGCCTATGGCATCAAGACCACCGCGCTTGATCTTGCCCGCTTCGTCGAACTGAACATTGACAGCTCATCTCTGGAGCCTGATTTCCAGAAAGCCGTCGCCGCAACACACACGGGTTACTACCATGTCGATGCGAACAATCAGGGACTTGGCTGGGAGTTCTACAACTATCCGACTGCGCTCAAGACACTTCTTGCCGGCAATTCGTCGGACATGGCGCTGAAGTCGCACAAAATCGAGAAATTCGATACACCTCGCCAACCGTCAGCTGATGTGCTGATCAATAAGACAGGCTCAACCAACGGCTTTGGCGCTTATGCGGCCTTTATTCCTGCGAAGAAGATCGGAATTGTTGTGCTTGCCAACCGGAATTATCCGATCGATGAGCGCGTAAAGGCTGCCTATCGGATATTGCAGGCGCTCGACAACAAGCAATAG</v>
      </c>
      <c r="O682" s="26">
        <f t="shared" si="68"/>
        <v>1173</v>
      </c>
      <c r="P682" s="26"/>
      <c r="Q682" s="26">
        <f t="shared" si="74"/>
        <v>1</v>
      </c>
      <c r="R682" s="26">
        <f t="shared" si="69"/>
        <v>1</v>
      </c>
      <c r="S682" s="26">
        <f t="shared" si="72"/>
        <v>2</v>
      </c>
      <c r="T682" s="26"/>
    </row>
    <row r="683" spans="1:20" x14ac:dyDescent="0.25">
      <c r="A683">
        <v>617</v>
      </c>
      <c r="B683" s="2" t="s">
        <v>7843</v>
      </c>
      <c r="C683" s="3" t="s">
        <v>1511</v>
      </c>
      <c r="D683" s="4" t="s">
        <v>1524</v>
      </c>
      <c r="E683" s="4" t="s">
        <v>1524</v>
      </c>
      <c r="F683" s="4" t="s">
        <v>1525</v>
      </c>
      <c r="G683" s="4" t="s">
        <v>1526</v>
      </c>
      <c r="H683" s="4"/>
      <c r="I683" s="4" t="s">
        <v>10936</v>
      </c>
      <c r="J683" s="3"/>
      <c r="K683" s="3" t="s">
        <v>7844</v>
      </c>
      <c r="L683" s="5" t="s">
        <v>15</v>
      </c>
      <c r="M683" s="2" t="str">
        <f t="shared" si="70"/>
        <v>&gt;betaL-g0720_OCH-6%ATGAGAAAATCTACGACACTTTTGATCGGTTTCCTCACCACTGCCGCTATTATCCCGAATAATGGCGCGCTGGCTGCGAGCAAGGCGAATGATGGCGACTTGCGCCGTATTGTCGATGAAACGGTGCGCCCGCTCATGGCCGAGCAGAAAATCCCCGGCATGGCCGTCGCT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CACGCAGCGTCGC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TCGGAATTATCCGATCGATGAGCGCGTAAAGGCTGCCTATCGGATATTGCAGGCGCTCGACAACAAGCAATAG</v>
      </c>
      <c r="O683" s="26">
        <f t="shared" si="68"/>
        <v>1173</v>
      </c>
      <c r="P683" s="26"/>
      <c r="Q683" s="26">
        <f t="shared" si="74"/>
        <v>1</v>
      </c>
      <c r="R683" s="26">
        <f t="shared" si="69"/>
        <v>1</v>
      </c>
      <c r="S683" s="26">
        <f t="shared" si="72"/>
        <v>2</v>
      </c>
      <c r="T683" s="26"/>
    </row>
    <row r="684" spans="1:20" x14ac:dyDescent="0.25">
      <c r="A684">
        <v>618</v>
      </c>
      <c r="B684" s="2" t="s">
        <v>7845</v>
      </c>
      <c r="C684" s="3" t="s">
        <v>1511</v>
      </c>
      <c r="D684" s="4" t="s">
        <v>1527</v>
      </c>
      <c r="E684" s="4" t="s">
        <v>1527</v>
      </c>
      <c r="F684" s="4" t="s">
        <v>1528</v>
      </c>
      <c r="G684" s="4" t="s">
        <v>1529</v>
      </c>
      <c r="H684" s="4"/>
      <c r="I684" s="4" t="s">
        <v>10936</v>
      </c>
      <c r="J684" s="3"/>
      <c r="K684" s="3" t="s">
        <v>7846</v>
      </c>
      <c r="L684" s="5" t="s">
        <v>15</v>
      </c>
      <c r="M684" s="2" t="str">
        <f t="shared" si="70"/>
        <v>&gt;betaL-g0721_OCH-7%ATGAGAAAATCTACGACACTTTTGATCGGTTTCCTCACCACTGCCGCTATTATCCCGAATAGCGGCGCGCTGGCTGCGAGCAAGGTGAATGATGGCGACTTGCGCCGTATTGTCGATGAAACGGTGCGCCCGCTCATGGCCGAGCAGAAAATCCCCGGCATGGCGGTTGCCATAACCATCGACGGCAAGAGCCACTTCTTCGGTTATGGTGTGGCATCGAAAGAAAGCGGGCAAAAAGTCACTGAAGACACGATTTTCGAGATCGGTTCGGTCAGCAAGACCTTCACTGCAATGCTTGGCGGTTACGGGCTGGCGACAGGCGCGTTCTCCCTGTCCGATCCCGCGACCAAATGGGCTCCTGAACTGGCAGGCAGCAGCTTCGACAAGATCACCATGCGTGATCTTGGGACCTACACGCCGGGCGGATTGCCCCTCCAGTTTCCCGATGCTGTCACCGATGACAGTTCGATGCTGGCATATTTCAAGAAATGGAAGCCGGACTATCCGGCAGGGACGCAGCGTCGCTATTCGAATCCCAGCATCGGCCTGTTCGGCTATCTGGCGGCACGAAGCATGGACAAGCCGTTCGACGTTTTGATGGAGCAAAAGCTTCTGCCTGCATTCGGCCTGAAGAACACCTTCATCAATGTGCCGGC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TGGCTCAACAAGACAGGCTCAACCAACGGCTTTGGCGCTTATGCGGCCTTTATTCCTGCGAAGAAGACCGGAATTGTTCTGCTTGCCAACCGGAATTATCCGATCGATGAGCGCGTAAAGGCTGCCTATCGGATATTGCAGGCGCTCGACAACAAGCAATAG</v>
      </c>
      <c r="O684" s="26">
        <f t="shared" si="68"/>
        <v>1173</v>
      </c>
      <c r="P684" s="26"/>
      <c r="Q684" s="26">
        <f t="shared" si="74"/>
        <v>1</v>
      </c>
      <c r="R684" s="26">
        <f t="shared" si="69"/>
        <v>1</v>
      </c>
      <c r="S684" s="26">
        <f t="shared" si="72"/>
        <v>2</v>
      </c>
      <c r="T684" s="26"/>
    </row>
    <row r="685" spans="1:20" x14ac:dyDescent="0.25">
      <c r="A685">
        <v>619</v>
      </c>
      <c r="B685" s="2" t="s">
        <v>7847</v>
      </c>
      <c r="C685" s="3" t="s">
        <v>1511</v>
      </c>
      <c r="D685" s="4" t="s">
        <v>1530</v>
      </c>
      <c r="E685" s="4" t="s">
        <v>1530</v>
      </c>
      <c r="F685" s="4" t="s">
        <v>1531</v>
      </c>
      <c r="G685" s="4" t="s">
        <v>1532</v>
      </c>
      <c r="H685" s="4"/>
      <c r="I685" s="4" t="s">
        <v>10936</v>
      </c>
      <c r="J685" s="3"/>
      <c r="K685" s="3" t="s">
        <v>7848</v>
      </c>
      <c r="L685" s="5" t="s">
        <v>15</v>
      </c>
      <c r="M685" s="2" t="str">
        <f t="shared" si="70"/>
        <v>&gt;betaL-g0722_OCH-8%ATGAGAAAATCTACGACACTTTTGATCGGTTTCCTCACCACTGCCGCTATTATCCCGAATAATGGCGCGCTGGCTACGAGCAAGGCGAATGATGGCGACTTGCGCCGTATTGTCGATGAAACGGTGCGCCCGCTCATGGCCGAGCAGAAAATCCCCGGCATGGCGGTTGCCATAACCATCGACGGCAAGAGCCACTTCTTCGGTTATGGTGTGGCATCGAAAGAAAGCGGGCAAAAAGTCACTGAAGACACGATTTTCGAGATCGGTTCGGTCAGCAAGACCTTCACTGCAATGCTTGGCGGTTACGGGCTGGCGACAGGCGCGTTCTCCCTGTCCGATCCCGCGACCAAATGGGCTCCTGAACTGGCAGGCAGCAGCTTCGACAAGATCACCATGCTTGATCTTGGGACCTACACGCCGGGCGGATTGCCCCTCCAGTTTCCCGATGCTGTCACCGATGACAGTTCGATGCTGGCATATTTCAAGAAATGGAAACCCGATTATCCGGCAGGGACGCAGCGTCGTTATTCGAATCCCAGCATCGGCCTGTTCGGCTATCTGGCGGCACGAAGCATGGACAAGCCGTTCGACGTTTTGATGGAGCAAAAGCTTCTGCCTGCATTCGGCCTGAAGAACACCTTCATCAATGTGCCGGAAAGCCAGATGAAGAACTACGCCTACGGCTATTCCAAAGCCAACAAGCCGATCCGGGTATCGGGCGGGGCGCTGGATGCACAAGCCTATGGCATCAAGACCACCGCGCTTGATCTTGCCCGCTTCGTCGAACTGAACATCGACAGCTCATCTCTGGAGCCTGATTTCCAGAAAGCCGTCGCCGCAACGCATACCGGTTACTACCATGTCGGAGCGAACAATCAGGGACTTGGCTGGGAGTTCTACAACTATCCGACTGCGCTCAAGACACTTCTTGCCGGCAATTCGTCGGACATGGCGCTGAAGTCGCACAAAATCGAGAAATTCGATACACCTCGCCAACCGTCAGCTGATGTGCTGATCAATAAGACAGGCTCAACCAACGGCTTTGGCGCTTATGCGGCCTTTATTCCTGCGAAGAAGATCGGAATTGTTCTGCTTGCCAACCGGAATTATCCGATCGATGAGCGCGTAAAGGCTGCCTATCGGATATTGCAGGCGCTCGACAACAAGCAATAG</v>
      </c>
      <c r="O685" s="26">
        <f t="shared" si="68"/>
        <v>1173</v>
      </c>
      <c r="P685" s="26"/>
      <c r="Q685" s="26">
        <f t="shared" si="74"/>
        <v>1</v>
      </c>
      <c r="R685" s="26">
        <f t="shared" si="69"/>
        <v>1</v>
      </c>
      <c r="S685" s="26">
        <f t="shared" si="72"/>
        <v>2</v>
      </c>
      <c r="T685" s="26"/>
    </row>
    <row r="686" spans="1:20" x14ac:dyDescent="0.25">
      <c r="A686">
        <v>620</v>
      </c>
      <c r="B686" s="2" t="s">
        <v>7849</v>
      </c>
      <c r="C686" s="3" t="s">
        <v>1533</v>
      </c>
      <c r="D686" s="4" t="s">
        <v>1534</v>
      </c>
      <c r="E686" s="4" t="s">
        <v>1534</v>
      </c>
      <c r="F686" s="4" t="s">
        <v>1535</v>
      </c>
      <c r="G686" s="4" t="s">
        <v>1536</v>
      </c>
      <c r="H686" s="4"/>
      <c r="I686" s="4" t="s">
        <v>10936</v>
      </c>
      <c r="J686" s="3"/>
      <c r="K686" s="3" t="s">
        <v>7850</v>
      </c>
      <c r="L686" s="5" t="s">
        <v>15</v>
      </c>
      <c r="M686" s="2" t="str">
        <f t="shared" si="70"/>
        <v>&gt;betaL-g0723_OHIO-1%ATGCGTTATTTTCGCCTGTGTATTATCTCCCTGTTAGCCACCCTGCCGCTGCGGGTACACGCCGGACCGCAGCCGCTTGAGCAAATTAAACTAAGCGAAAGCCAGCTGTCGGGCAGCGTAGGCATGATAGAAATGGATCTGGCCAGGCCCGGCACGCTGACCGCCTGGCGCGCCGATGAACGCTTTCCCATGATGAGCACCTTTAAAGTAGTGCTCTGCGGCGCAGGTCTGGCGCGGGTGGATGCCGGTGACGAACAGCTGGAGCGAAAGATCCACTATCGCCGACAGGATCTGGTGGACTACTCGCCGGTCAGCGAAAAACACCTTGCCGACGGCATGACGGTCGGCGAACTCTGTGCCGCCGCCATTACCATGAGCGATAACAGCGCCGCCAATCTGCTGCTGCCAGCCGTCGGCGGCCCCGCAGGATTGACTGCCTTTTTGCGCCAGATCGGCGACAACGTCACCCGCCTTGACCGCTGGGAAACGGAACTGAATGAGGCGCTTCCCGGCGACGCCCGCGACACCACTACCGCCCGCAGCATGGCCGCGACCCTGCGCAAGCTGCTGACCAGCCAGCGTCTGAGCGCCCGTTCGCAACGGCAGCTGCTGCAGTGGATGGTGGACGATCGGGTCGCCGGACGTTTGATCCGCTCCGTGCTGCCGGCGGGCTGGTTTATCGCCGATAAGACCGGAGCTGGCGAACGGGGTGCGCGCGGGATTGTCGCCCTGCTTGGCCCGAATAACAAAGCAGAGCGGATTGTGGTGATTTATCTGCGGGATACGCCGGCGAGCATGGCCGAGCGAAATCAGCAAATCGCCGGGATCGCCGGGGCGCTGATCGAGCACTGGCAACGCTAA</v>
      </c>
      <c r="O686" s="26">
        <f t="shared" si="68"/>
        <v>861</v>
      </c>
      <c r="P686" s="26"/>
      <c r="Q686" s="26">
        <f t="shared" si="74"/>
        <v>1</v>
      </c>
      <c r="R686" s="26">
        <f t="shared" si="69"/>
        <v>1</v>
      </c>
      <c r="S686" s="26">
        <f t="shared" si="72"/>
        <v>2</v>
      </c>
      <c r="T686" s="26"/>
    </row>
    <row r="687" spans="1:20" x14ac:dyDescent="0.25">
      <c r="A687">
        <v>621</v>
      </c>
      <c r="B687" s="2" t="s">
        <v>7851</v>
      </c>
      <c r="C687" s="3" t="s">
        <v>1537</v>
      </c>
      <c r="D687" s="4" t="s">
        <v>1538</v>
      </c>
      <c r="E687" s="4" t="s">
        <v>1538</v>
      </c>
      <c r="F687" s="4" t="s">
        <v>1539</v>
      </c>
      <c r="G687" s="4" t="s">
        <v>1540</v>
      </c>
      <c r="H687" s="4"/>
      <c r="I687" s="4" t="s">
        <v>10936</v>
      </c>
      <c r="J687" s="3"/>
      <c r="K687" s="3" t="s">
        <v>7852</v>
      </c>
      <c r="L687" s="5" t="s">
        <v>15</v>
      </c>
      <c r="M687" s="2" t="str">
        <f t="shared" si="70"/>
        <v>&gt;betaL-g0724_OKP-A-1%ATGCGTTATGTTCGCCTGTGCCTTATCTCCCTGATTGCCGCCCTGCCACTGGCGGTATTCGCCAGCCCTCCGCCGCTTGAGCAAATTACACGCAGCGAAAGTCAGCTGGCGGGCCGCGTGGGCTATGTTGAAATGGATCTGGTCAGCGGCCGCACGCTGGCCGCCTGGCGCGCCAATGAGCGCTTTCCGCTGATGAGCACCTTTAAAGTGCTGCTCTGCGGCGCGGTGCTGGCCCGGGTGGATGCCGGAGACGAACAGCTGGATCGGCGGATCCGCTACCGCCAGCAGGATCTGGTGGACTACTCCCCGGTCAGCGAAAAACACCTTGCCGACGGGATGACCGTTGGCGAACTCTGCGCCGCCGCCATCACCATGAGCGACAACAGCGCCGGCAATCTGCTGTTGAAGAGCGTTGGCGGCCCCGCTGGATTGACCGCTTTTCTGCGCCAGATCGGTGACAACGTCACCCGCCTTGACCGCTGGGAAACGGAGCTCAATGAAGCGCTTCCCGGCGACGTGCGCGACACCACCACCCCAGCCAGCATGGCCGCCACCCTGCGCAAGCTGCTAACCAGCCACACTCTGAGCGCCCGTTCGCAGCAGCAGCTGCTGCAGTGGATGGTGGACGACCAGGTAGCCGGTCCGCTGATCCGCGCCGTGCTGCCGGCGGGCTGGTTTATCGCCGAAAAAACCGGGGCCGGCGAGCGGGGCTCACGCGGCATTGTCGCCCTGCTCGGCCCGAACGGCAAAGCGGAGCGCATCGTGGTGATCTATCTGCGGGATACGCCGGCGTCCATGGCCGAGCGTAACCAGCAGATCGCCAGAATAGGCGCGGCGCTGATCGAGCACTGGCAGCGCTAG</v>
      </c>
      <c r="O687" s="26">
        <f t="shared" si="68"/>
        <v>861</v>
      </c>
      <c r="P687" s="26"/>
      <c r="Q687" s="26">
        <f t="shared" si="74"/>
        <v>1</v>
      </c>
      <c r="R687" s="26">
        <f t="shared" si="69"/>
        <v>1</v>
      </c>
      <c r="S687" s="26">
        <f t="shared" si="72"/>
        <v>2</v>
      </c>
      <c r="T687" s="26"/>
    </row>
    <row r="688" spans="1:20" x14ac:dyDescent="0.25">
      <c r="A688">
        <v>630</v>
      </c>
      <c r="B688" s="2" t="s">
        <v>7869</v>
      </c>
      <c r="C688" s="3" t="s">
        <v>1537</v>
      </c>
      <c r="D688" s="4" t="s">
        <v>1565</v>
      </c>
      <c r="E688" s="4" t="s">
        <v>1565</v>
      </c>
      <c r="F688" s="4" t="s">
        <v>1566</v>
      </c>
      <c r="G688" s="4" t="s">
        <v>1567</v>
      </c>
      <c r="H688" s="4"/>
      <c r="I688" s="4" t="s">
        <v>10936</v>
      </c>
      <c r="J688" s="3"/>
      <c r="K688" s="3" t="s">
        <v>7870</v>
      </c>
      <c r="L688" s="5" t="s">
        <v>15</v>
      </c>
      <c r="M688" s="2" t="str">
        <f t="shared" si="70"/>
        <v>&gt;betaL-g0725_OKP-A-10%ATGCGTTGTGTTCGCCTGTGCCTTATCCCCCTGATTGCCGCCCTGCCACTGGCGGTATTCGCCAGCCCTCCGCCGCTTGAGCAAATTACACTCAGCGAAAGTCAGCTGGCGGGCCGCGTGGGCTATGTTGAAATGGATCTGGCG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TCAGGTGGCCGGTCCGCTGATCCGCGCCGTGCTGCCGGCGGGCTGGTTTATCGCCGATAAAACCGGGGCCGGCGAGCGGGGCTCACGCGGCATTGTCGCCCTGCTCGGCCCGAACGGCAAAGCGGAGCGCATCGTGATGATCTATCTGCGGGATACGCCGGCGACCATGGCCGAGCGTAACCAGCAGATCGCCAAAATAGGCGCGGCGCTGATCGAGCACTGGCAGCGCTAG</v>
      </c>
      <c r="O688" s="26">
        <f t="shared" si="68"/>
        <v>861</v>
      </c>
      <c r="P688" s="26"/>
      <c r="Q688" s="26">
        <f t="shared" si="74"/>
        <v>1</v>
      </c>
      <c r="R688" s="26">
        <f t="shared" si="69"/>
        <v>1</v>
      </c>
      <c r="S688" s="26">
        <f t="shared" si="72"/>
        <v>2</v>
      </c>
      <c r="T688" s="26"/>
    </row>
    <row r="689" spans="1:20" x14ac:dyDescent="0.25">
      <c r="A689" s="3">
        <v>631</v>
      </c>
      <c r="B689" s="2" t="s">
        <v>10312</v>
      </c>
      <c r="C689" s="3" t="s">
        <v>1537</v>
      </c>
      <c r="D689" s="4" t="s">
        <v>5671</v>
      </c>
      <c r="E689" s="4" t="s">
        <v>5671</v>
      </c>
      <c r="F689" s="4" t="s">
        <v>5672</v>
      </c>
      <c r="G689" s="4" t="s">
        <v>5673</v>
      </c>
      <c r="H689" s="4"/>
      <c r="I689" s="4" t="s">
        <v>10936</v>
      </c>
      <c r="J689" s="3"/>
      <c r="K689" s="3" t="s">
        <v>5674</v>
      </c>
      <c r="L689" s="16" t="s">
        <v>5646</v>
      </c>
      <c r="M689" s="2" t="str">
        <f t="shared" si="70"/>
        <v>&gt;betaL-g0726a_OKP-A-11%ATGCGTTATGTTCGCCTGTGCCTTATCTCCCTGATTGCCGCCCTGCCACTGGCGGCATTCGCCAGCCCTCC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GGCGCTTCCCGGCGACGTGCGCGACACCACCACCCCAGCCAGCATGGCCGCCACCCTGCGCAAGCTGCTAACCAGCCACGCGCTGAGCGCCCGTTCGCAGCAGCAGCTGCTGCAGTGGATGGTGGACGACCAGGTGGCCGGTCCGCTGATCCGCGCCGTGCTGCCGGCGGGCTGGTTTATCGCCGATAAAACCGGGGCCGGCGAGCGGGGCTCACGCGGCATTGTCGCCCTGCTCGGCCCGAACGGCAAAGCGGAGCGCATCGTGGTGATCTATCTGCGGGATACGCCGGCGACCATGGCCGAGCGTAACCAGCAGATCGCCAGAATAGGCGCGGCGCTGATCGAGCACTGGCAACGCTAA</v>
      </c>
      <c r="O689" s="26">
        <f t="shared" si="68"/>
        <v>861</v>
      </c>
      <c r="P689" s="26"/>
      <c r="Q689" s="26">
        <f t="shared" si="74"/>
        <v>1</v>
      </c>
      <c r="R689" s="26">
        <f t="shared" si="69"/>
        <v>1</v>
      </c>
      <c r="S689" s="26">
        <f t="shared" si="72"/>
        <v>2</v>
      </c>
      <c r="T689" s="26"/>
    </row>
    <row r="690" spans="1:20" x14ac:dyDescent="0.25">
      <c r="A690" s="3">
        <v>632</v>
      </c>
      <c r="B690" s="2" t="s">
        <v>10313</v>
      </c>
      <c r="C690" s="3" t="s">
        <v>1537</v>
      </c>
      <c r="D690" s="4" t="s">
        <v>5675</v>
      </c>
      <c r="E690" s="4" t="s">
        <v>5675</v>
      </c>
      <c r="F690" s="4" t="s">
        <v>5676</v>
      </c>
      <c r="G690" s="4" t="s">
        <v>5677</v>
      </c>
      <c r="H690" s="4"/>
      <c r="I690" s="4" t="s">
        <v>10936</v>
      </c>
      <c r="J690" s="3"/>
      <c r="K690" s="3" t="s">
        <v>5678</v>
      </c>
      <c r="L690" s="16" t="s">
        <v>5646</v>
      </c>
      <c r="M690" s="2" t="str">
        <f t="shared" si="70"/>
        <v>&gt;betaL-g0727a_OKP-A-12%ATGCGTTATGTTCGCCTGTGCCTTATCTCCCTGATTGCCGCCCTGCCACTGGCGGCATTCGCCAGCCCTCAGCCGCTCGAGCAAGTTACACGCAGCGAAAGTCAGCTGGCGGGCCGCGTGGGCTATGTTGAAATGGATCTGGCCAGCGGCCGCACGCTGGCCGCCTGGCGCGCCAGTGAGCGCTTTCCACTGATGAGCACCTTTAAAGTGCTGCTCTGCGGCGCGGTGCTGGCCCGGGTGGATGCCGGAGACGAACAGCTGGATCGGCGGATCCGCTACCGCCAGCAGGATCTGGTGGACTACTCCCCGGTCAGCGAAAAACACCTTGCCGACGGGATGACCGTTGGTGAACTCTGCGCCGCCGCCATCACCATGAGCGACAACAGCGCCGGCAATCTGCTGTTGAAGAGCGTTGGCGGCCCCGCGGGATTGACCGCTTTTCTGCGCCAGATCGGTGACAACGTCACCCGCCTTGACCGCTGGGAAACGGAGCTCAATGAAGCGCTTCCCGGCGACGTGCGCGACACCACCACCCCAGCCAGCATGGCCGCCACCCTGCGCAAGCTGCTAACCAGCCACGCGCTGAGCGCCCGTTCGCAGCAGCAGCTGCTGCAGTGGATGGTGGACGACCAGGTGGCCGGCCCGCTGATCCGCGCCGTGCTGCCGGCGGGCTGGTTTATCGCCGATAAAACCGGGGCCGGCGAGCGGGGCTCACGCGGCATTGTCGCCCTGCTCGGCCCGAACGGCAAAGCGGAGCGCATCGTGGTGATCTATCTGCGGGATACGCCGGCGACCATGGCCGAACGTAACCAGCAGATCGCCAGAATAGGCGCGGCGCTGATCGAGCACTGGCAACGCTAA</v>
      </c>
      <c r="O690" s="26">
        <f t="shared" si="68"/>
        <v>861</v>
      </c>
      <c r="P690" s="26"/>
      <c r="Q690" s="26">
        <f t="shared" si="74"/>
        <v>1</v>
      </c>
      <c r="R690" s="26">
        <f t="shared" si="69"/>
        <v>1</v>
      </c>
      <c r="S690" s="26">
        <f t="shared" si="72"/>
        <v>2</v>
      </c>
      <c r="T690" s="26"/>
    </row>
    <row r="691" spans="1:20" x14ac:dyDescent="0.25">
      <c r="A691">
        <v>633</v>
      </c>
      <c r="B691" s="2" t="s">
        <v>7871</v>
      </c>
      <c r="C691" s="3" t="s">
        <v>1537</v>
      </c>
      <c r="D691" s="4" t="s">
        <v>1568</v>
      </c>
      <c r="E691" s="4" t="s">
        <v>1568</v>
      </c>
      <c r="F691" s="4" t="s">
        <v>1569</v>
      </c>
      <c r="G691" s="4" t="s">
        <v>1570</v>
      </c>
      <c r="H691" s="4"/>
      <c r="I691" s="4" t="s">
        <v>10936</v>
      </c>
      <c r="J691" s="3"/>
      <c r="K691" s="3" t="s">
        <v>7872</v>
      </c>
      <c r="L691" s="5" t="s">
        <v>15</v>
      </c>
      <c r="M691" s="2" t="str">
        <f t="shared" si="70"/>
        <v>&gt;betaL-g0728_OKP-A-13%ATGCGTTATATTCGCCTGTGCCTTTTCTCCCTGATTGCCGCCCTGCCACTGGCGGTATTCGCCAGCCCTCCGCCG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ACGCTAA</v>
      </c>
      <c r="O691" s="26">
        <f t="shared" si="68"/>
        <v>861</v>
      </c>
      <c r="P691" s="26"/>
      <c r="Q691" s="26">
        <f t="shared" si="74"/>
        <v>1</v>
      </c>
      <c r="R691" s="26">
        <f t="shared" si="69"/>
        <v>1</v>
      </c>
      <c r="S691" s="26">
        <f t="shared" si="72"/>
        <v>2</v>
      </c>
      <c r="T691" s="26"/>
    </row>
    <row r="692" spans="1:20" x14ac:dyDescent="0.25">
      <c r="A692">
        <v>634</v>
      </c>
      <c r="B692" s="2" t="s">
        <v>7873</v>
      </c>
      <c r="C692" s="3" t="s">
        <v>1537</v>
      </c>
      <c r="D692" s="4" t="s">
        <v>1571</v>
      </c>
      <c r="E692" s="4" t="s">
        <v>1571</v>
      </c>
      <c r="F692" s="4" t="s">
        <v>1572</v>
      </c>
      <c r="G692" s="4" t="s">
        <v>1573</v>
      </c>
      <c r="H692" s="4"/>
      <c r="I692" s="4" t="s">
        <v>10936</v>
      </c>
      <c r="J692" s="3"/>
      <c r="K692" s="3" t="s">
        <v>7874</v>
      </c>
      <c r="L692" s="5" t="s">
        <v>15</v>
      </c>
      <c r="M692" s="2" t="str">
        <f t="shared" si="70"/>
        <v>&gt;betaL-g0729_OKP-A-14%ATGCGTTATATTCGCCTGTGCCTTTTCTCCCTGATTGCCGCCCTGCCACTGGCGGTATTCGCCAGCCCTCCGCCG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ACCACCCTGCGCAAGCTGCTAACCAGCCACACTCTGAGCGCCCGTTCGCAGCAGCAGCTGCTGCAGTGGATGGTGGACGACCAGGTAGCCGGTCCGCTGATCCGCGCCGTGCTGCCGGCGGGCTGGTTTATCGCCGATAAAACCGGGGCCGGCGAGCGGGGCTCACGTGGCATTGTCGCCCTGCTCGGCCCGAACGGCAAAGCGGAGCGCATCGTGGTGATCTATCTGCGGGATACGCCGGCGACCATAGCCGAGCGTAACCAGCAGATCGCCAGAATAGGCGCGGCGCTGATCGAGCACTGGCAACGCTAA</v>
      </c>
      <c r="O692" s="26">
        <f t="shared" si="68"/>
        <v>861</v>
      </c>
      <c r="P692" s="26"/>
      <c r="Q692" s="26">
        <f t="shared" si="74"/>
        <v>1</v>
      </c>
      <c r="R692" s="26">
        <f t="shared" si="69"/>
        <v>1</v>
      </c>
      <c r="S692" s="26">
        <f t="shared" si="72"/>
        <v>2</v>
      </c>
      <c r="T692" s="26"/>
    </row>
    <row r="693" spans="1:20" x14ac:dyDescent="0.25">
      <c r="A693">
        <v>635</v>
      </c>
      <c r="B693" s="2" t="s">
        <v>7875</v>
      </c>
      <c r="C693" s="3" t="s">
        <v>1537</v>
      </c>
      <c r="D693" s="4" t="s">
        <v>1574</v>
      </c>
      <c r="E693" s="4" t="s">
        <v>1574</v>
      </c>
      <c r="F693" s="4" t="s">
        <v>1575</v>
      </c>
      <c r="G693" s="4" t="s">
        <v>1576</v>
      </c>
      <c r="H693" s="4"/>
      <c r="I693" s="4" t="s">
        <v>10936</v>
      </c>
      <c r="J693" s="3"/>
      <c r="K693" s="3" t="s">
        <v>7876</v>
      </c>
      <c r="L693" s="5" t="s">
        <v>15</v>
      </c>
      <c r="M693" s="2" t="str">
        <f t="shared" si="70"/>
        <v>&gt;betaL-g0730_OKP-A-15%ATGCGTTATGTTCGCCTGTGCCTTTTCTCCCTGATTGCCGCCCTGCCACTGGCGGTATTCGCCAGCCCTCCGCCGCTTGAGCAAATTACACGCAGCGAAAGTCAGCTGGCGGGCCGCGTGGGCTATGTTGAAATGGATCT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TTGCGCCAGATCGGTGACAACGTCACCCGCCTC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ACGCTAA</v>
      </c>
      <c r="O693" s="26">
        <f t="shared" si="68"/>
        <v>846</v>
      </c>
      <c r="P693" s="26"/>
      <c r="Q693" s="26">
        <f t="shared" si="74"/>
        <v>1</v>
      </c>
      <c r="R693" s="26">
        <f t="shared" si="69"/>
        <v>1</v>
      </c>
      <c r="S693" s="26">
        <f t="shared" si="72"/>
        <v>2</v>
      </c>
      <c r="T693" s="26"/>
    </row>
    <row r="694" spans="1:20" x14ac:dyDescent="0.25">
      <c r="A694">
        <v>636</v>
      </c>
      <c r="B694" s="2" t="s">
        <v>7877</v>
      </c>
      <c r="C694" s="3" t="s">
        <v>1537</v>
      </c>
      <c r="D694" s="4" t="s">
        <v>1577</v>
      </c>
      <c r="E694" s="4" t="s">
        <v>1577</v>
      </c>
      <c r="F694" s="4" t="s">
        <v>1578</v>
      </c>
      <c r="G694" s="4" t="s">
        <v>1579</v>
      </c>
      <c r="H694" s="4"/>
      <c r="I694" s="4" t="s">
        <v>10936</v>
      </c>
      <c r="J694" s="3"/>
      <c r="K694" s="3" t="s">
        <v>7878</v>
      </c>
      <c r="L694" s="5" t="s">
        <v>15</v>
      </c>
      <c r="M694" s="2" t="str">
        <f t="shared" si="70"/>
        <v>&gt;betaL-g0731_OKP-A-16%ATGCGTTATGTTCGCCTGTGCCTTATCTCCCTGATTGCCGCCCTGCCACTGGTGGCATTCGCCAGCCCTCAGCCGCTCGAGCAAGTTACACGCAGCGAAAGTCAGCTGGCGGGCCGCGTGGGCTATGTTGAAATGGATCTGGCCAGCGGCCGCACGCTGGCCGCCTGGCGCGCCAGTGAGCGCTTTCCGCTGATGAGCACCTTTAAAGTGCTGCTCTGCGGCGCGGTGCTGGCCCGGGTGGATGCCGGAGACGAACAGCTGGATCGGCGGATCCGCTACCGCCAGCAGGATCTGGTGGACTACTCCCCGGTCAGCGAAAAACACCTTGCCGACGGGATGACCGTTGGTGAACTCTGCGCCGCCGCCATCACCATGAGCGACAACAGCGCCGGCAATCTGCTGTTGAAGAGCGTTGGCGGCCCCGCGGGATTGACCGCTTTTCTGCGCCAGATCGGTGACAACGTCACCCGACTTGACCGCTGGGAAACGGAGCTCAATGAGGCGCTTCCCGGCGACGTGCGCGACACCACCACCCCAGCCAGCATGGCCGCCACCCTGCGCAAGCTGCTAACCAGCCACGCGCTGAGCGCCCGTTCGCAGCAGCAGCTGCTGCAGTGGATGGTGGACGACCAGGTAGCCGGTCCGCTGATCCGCGCCGTGCTGCCGGCGGGCTGGTTTATCGCCGATAAAACCGGGGCCGGCGAGCGGGGCTCACGCGGCATTGTCGCCCTGCTCGGCCCGAACGGCAAAGCGGAGCGCATCGTGGTGATCTATCTGCGGGATACGCCGGCGACCATGGCCGAGCGTAACCAGCAGATCGCCAGAATAGGCGCGGCGCTGATCGAGCACTGGCAACGCTAA</v>
      </c>
      <c r="O694" s="26">
        <f t="shared" si="68"/>
        <v>861</v>
      </c>
      <c r="P694" s="26"/>
      <c r="Q694" s="26">
        <f t="shared" si="74"/>
        <v>1</v>
      </c>
      <c r="R694" s="26">
        <f t="shared" si="69"/>
        <v>1</v>
      </c>
      <c r="S694" s="26">
        <f t="shared" si="72"/>
        <v>2</v>
      </c>
      <c r="T694" s="26"/>
    </row>
    <row r="695" spans="1:20" x14ac:dyDescent="0.25">
      <c r="A695">
        <v>622</v>
      </c>
      <c r="B695" s="2" t="s">
        <v>7853</v>
      </c>
      <c r="C695" s="3" t="s">
        <v>1537</v>
      </c>
      <c r="D695" s="4" t="s">
        <v>1541</v>
      </c>
      <c r="E695" s="4" t="s">
        <v>1541</v>
      </c>
      <c r="F695" s="4" t="s">
        <v>1542</v>
      </c>
      <c r="G695" s="4" t="s">
        <v>1543</v>
      </c>
      <c r="H695" s="4"/>
      <c r="I695" s="4" t="s">
        <v>10936</v>
      </c>
      <c r="J695" s="3"/>
      <c r="K695" s="3" t="s">
        <v>7854</v>
      </c>
      <c r="L695" s="5" t="s">
        <v>15</v>
      </c>
      <c r="M695" s="2" t="str">
        <f t="shared" si="70"/>
        <v>&gt;betaL-g0732_OKP-A-2%ATGCGTTATGTTCGCCTGTGCCTTTTCTCCCTGATTGCCGCCCTGCCACTGGCGGTATTCGCCAGCCCTCA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GCGCTAG</v>
      </c>
      <c r="O695" s="26">
        <f t="shared" si="68"/>
        <v>861</v>
      </c>
      <c r="P695" s="26"/>
      <c r="Q695" s="26">
        <f t="shared" si="74"/>
        <v>1</v>
      </c>
      <c r="R695" s="26">
        <f t="shared" si="69"/>
        <v>1</v>
      </c>
      <c r="S695" s="26">
        <f t="shared" si="72"/>
        <v>2</v>
      </c>
      <c r="T695" s="26"/>
    </row>
    <row r="696" spans="1:20" x14ac:dyDescent="0.25">
      <c r="A696">
        <v>623</v>
      </c>
      <c r="B696" s="2" t="s">
        <v>7855</v>
      </c>
      <c r="C696" s="3" t="s">
        <v>1537</v>
      </c>
      <c r="D696" s="4" t="s">
        <v>1544</v>
      </c>
      <c r="E696" s="4" t="s">
        <v>1544</v>
      </c>
      <c r="F696" s="4" t="s">
        <v>1545</v>
      </c>
      <c r="G696" s="4" t="s">
        <v>1546</v>
      </c>
      <c r="H696" s="4"/>
      <c r="I696" s="4" t="s">
        <v>10936</v>
      </c>
      <c r="J696" s="3"/>
      <c r="K696" s="3" t="s">
        <v>7856</v>
      </c>
      <c r="L696" s="5" t="s">
        <v>15</v>
      </c>
      <c r="M696" s="2" t="str">
        <f t="shared" si="70"/>
        <v>&gt;betaL-g0733_OKP-A-3%ATGCGTTATGTTCGCCTGTGCCTTATCTCCCTGATTGCCGCCCTGCCACTGGCGGTATTCGCCAGCCCTCCGCCGCTTGAGCAAATTACACGCAGCGAAAGTCAGCTGGCGGGCCGCGTGGGCTATGTTGAAATGGATCTGGCG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v>
      </c>
      <c r="O696" s="26">
        <f t="shared" si="68"/>
        <v>861</v>
      </c>
      <c r="P696" s="26"/>
      <c r="Q696" s="26">
        <f t="shared" si="74"/>
        <v>1</v>
      </c>
      <c r="R696" s="26">
        <f t="shared" si="69"/>
        <v>1</v>
      </c>
      <c r="S696" s="26">
        <f t="shared" si="72"/>
        <v>2</v>
      </c>
      <c r="T696" s="26"/>
    </row>
    <row r="697" spans="1:20" x14ac:dyDescent="0.25">
      <c r="A697">
        <v>624</v>
      </c>
      <c r="B697" s="2" t="s">
        <v>7857</v>
      </c>
      <c r="C697" s="3" t="s">
        <v>1537</v>
      </c>
      <c r="D697" s="4" t="s">
        <v>1547</v>
      </c>
      <c r="E697" s="4" t="s">
        <v>1547</v>
      </c>
      <c r="F697" s="4" t="s">
        <v>1548</v>
      </c>
      <c r="G697" s="4" t="s">
        <v>1549</v>
      </c>
      <c r="H697" s="4"/>
      <c r="I697" s="4" t="s">
        <v>10936</v>
      </c>
      <c r="J697" s="3"/>
      <c r="K697" s="3" t="s">
        <v>7858</v>
      </c>
      <c r="L697" s="5" t="s">
        <v>15</v>
      </c>
      <c r="M697" s="2" t="str">
        <f t="shared" si="70"/>
        <v>&gt;betaL-g0734_OKP-A-4%ATGCGTTATGTTCGCCTGTGCCTTTTCTCCCTGATTGCCGCCCTGCCACTGGCGGTATTCGCCAGCCCTCCGCCACTTGAGCAAA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TGGCATTGTCGCCCTGCTCGGCCCGAACGGCAAAGCGGAGCGCATCGTGGTGATCTATCTGCGGGATACGCCGGCGACCATGGCCGAGCGTAACCAGCAGATCGCCAGAATAGGCGCGGCGCTGATCGAGCACTGGCAGCGCTAG</v>
      </c>
      <c r="O697" s="26">
        <f t="shared" si="68"/>
        <v>861</v>
      </c>
      <c r="P697" s="26"/>
      <c r="Q697" s="26">
        <f t="shared" si="74"/>
        <v>1</v>
      </c>
      <c r="R697" s="26">
        <f t="shared" si="69"/>
        <v>1</v>
      </c>
      <c r="S697" s="26">
        <f t="shared" si="72"/>
        <v>2</v>
      </c>
      <c r="T697" s="26"/>
    </row>
    <row r="698" spans="1:20" x14ac:dyDescent="0.25">
      <c r="A698">
        <v>625</v>
      </c>
      <c r="B698" s="2" t="s">
        <v>7859</v>
      </c>
      <c r="C698" s="3" t="s">
        <v>1537</v>
      </c>
      <c r="D698" s="4" t="s">
        <v>1550</v>
      </c>
      <c r="E698" s="4" t="s">
        <v>1550</v>
      </c>
      <c r="F698" s="4" t="s">
        <v>1551</v>
      </c>
      <c r="G698" s="4" t="s">
        <v>1552</v>
      </c>
      <c r="H698" s="4"/>
      <c r="I698" s="4" t="s">
        <v>10936</v>
      </c>
      <c r="J698" s="3"/>
      <c r="K698" s="3" t="s">
        <v>7860</v>
      </c>
      <c r="L698" s="5" t="s">
        <v>15</v>
      </c>
      <c r="M698" s="2" t="str">
        <f t="shared" si="70"/>
        <v>&gt;betaL-g0735_OKP-A-5%ATGCGTTATGTTCGCCTGTGCCTTATCTCCCTGATTGCCGCCCTGCCACTGGCGGTATTCGCCAGCCCTCAGCCGCTCGAACAAATTACACTCAGCGAAAGTCAGCTGGCGGGCCGCGTGGGCTATGTTGAAATGGATCTGGCCAGCGGCCGCACGCTGGCCGCCTGGCGCGCCAGTGAGCGCTTTCCGCTGATGAGCACCTTTAAAGTGCTGCTCTGCGGCGCGGTGCTGGCCCGGGTGGATGCCGGAGACGAACG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GAATAGGCGCGGCGCTGATCGAGCACTGGCAGCGCTAG</v>
      </c>
      <c r="O698" s="26">
        <f t="shared" si="68"/>
        <v>861</v>
      </c>
      <c r="P698" s="26"/>
      <c r="Q698" s="26">
        <f t="shared" si="74"/>
        <v>1</v>
      </c>
      <c r="R698" s="26">
        <f t="shared" si="69"/>
        <v>1</v>
      </c>
      <c r="S698" s="26">
        <f t="shared" si="72"/>
        <v>2</v>
      </c>
      <c r="T698" s="26"/>
    </row>
    <row r="699" spans="1:20" x14ac:dyDescent="0.25">
      <c r="A699">
        <v>626</v>
      </c>
      <c r="B699" s="2" t="s">
        <v>7861</v>
      </c>
      <c r="C699" s="3" t="s">
        <v>1537</v>
      </c>
      <c r="D699" s="4" t="s">
        <v>1553</v>
      </c>
      <c r="E699" s="4" t="s">
        <v>1553</v>
      </c>
      <c r="F699" s="4" t="s">
        <v>1554</v>
      </c>
      <c r="G699" s="4" t="s">
        <v>1555</v>
      </c>
      <c r="H699" s="4"/>
      <c r="I699" s="4" t="s">
        <v>10936</v>
      </c>
      <c r="J699" s="3"/>
      <c r="K699" s="3" t="s">
        <v>7862</v>
      </c>
      <c r="L699" s="5" t="s">
        <v>15</v>
      </c>
      <c r="M699" s="2" t="str">
        <f t="shared" si="70"/>
        <v>&gt;betaL-g0736_OKP-A-6%ATGCGTTATGTTCGCCTGTGCCTTATCTCCCTGATTGCCGCCCTGCCACTGGCGGCATTCGCCAGCCCTCAGCCGCTCGAGCAAGTTACACGCAGCGAAAGTCAGCTGGCGGGCCGCGTGGGCTATGTTGAAATGGATCTGGCCAGCGGCCGCACGCTGGCCGCCTGGCGCGCCAGTGAGCGCTTTCCGCTGATGAGCACCTTTAAAGTGCTGCTCTGCGGCGCGGTGCTGGCACGGGTGGATGCCGGAGACGAACGGCTGGATCGGCGGATCCGCTACCGCCAGCAGGATCTGGTGGACTACTCCCCGGTCAGCGAAAAACACCTTGCCGACGGGATGACCGTTGGCGAACTCTGCGCCGCCGCCATCACCATGAGCGACAACAGCGCCGGCAATCTGCTGTTGAAGC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v>
      </c>
      <c r="O699" s="26">
        <f t="shared" si="68"/>
        <v>861</v>
      </c>
      <c r="P699" s="26"/>
      <c r="Q699" s="26">
        <f t="shared" si="74"/>
        <v>1</v>
      </c>
      <c r="R699" s="26">
        <f t="shared" si="69"/>
        <v>1</v>
      </c>
      <c r="S699" s="26">
        <f t="shared" si="72"/>
        <v>2</v>
      </c>
      <c r="T699" s="26"/>
    </row>
    <row r="700" spans="1:20" x14ac:dyDescent="0.25">
      <c r="A700">
        <v>627</v>
      </c>
      <c r="B700" s="2" t="s">
        <v>7863</v>
      </c>
      <c r="C700" s="3" t="s">
        <v>1537</v>
      </c>
      <c r="D700" s="4" t="s">
        <v>1556</v>
      </c>
      <c r="E700" s="4" t="s">
        <v>1556</v>
      </c>
      <c r="F700" s="4" t="s">
        <v>1557</v>
      </c>
      <c r="G700" s="4" t="s">
        <v>1558</v>
      </c>
      <c r="H700" s="4"/>
      <c r="I700" s="4" t="s">
        <v>10936</v>
      </c>
      <c r="J700" s="3"/>
      <c r="K700" s="3" t="s">
        <v>7864</v>
      </c>
      <c r="L700" s="5" t="s">
        <v>15</v>
      </c>
      <c r="M700" s="2" t="str">
        <f t="shared" si="70"/>
        <v>&gt;betaL-g0737_OKP-A-7%ATGCGTTGTGTTCGCCTGTGCCTTATCTCCCTGATTGCCGCCCTGCCACTGGCGGTATTCGCCAGCCCTCAGCCGCTCGAACAAATTACACTCAGCGAAAGTCAGCTGGCGGGCCGCGTGGGCTATGTTGAAATGGATCTGGCGAGCGGCCGCACGCTGGCCGCCTGGCGCGCCAGTGAGCGCTTTCCGCTGATGAGCACCTTTAAAGTGCTGCTCTGCGGCGCGGTGCTGGCCCGGGTGGATGCCGGAGACGAACGGCTGGATCGGCGGATCCGCTACCCCCAGCAGGATCTGGTGGACTACTCCCCGGTCAGCGAAAAACACCTTGCCGACGGGATGACCGTTGGCGAACTCTGCGCCGCCGCCATCACCATGAGCGACAACAGCGCCGGCAATCTGCTGTTGAAGAGCGTTGGCGGCCCCGCGGGATTGACCGCTTTTCTGCGCCAGATCGGTGATAACGTCACCCGCCTTGACCGCTGGGAAACGGAGCTCAATGAG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GCCATGGCCGAGCGTAACCAGCAGATCGCCAAAATAGGCGCGGCGCTGATCGAGCACTGGCAGCGCTAG</v>
      </c>
      <c r="O700" s="26">
        <f t="shared" si="68"/>
        <v>861</v>
      </c>
      <c r="P700" s="26"/>
      <c r="Q700" s="26">
        <f t="shared" si="74"/>
        <v>1</v>
      </c>
      <c r="R700" s="26">
        <f t="shared" si="69"/>
        <v>1</v>
      </c>
      <c r="S700" s="26">
        <f t="shared" si="72"/>
        <v>2</v>
      </c>
      <c r="T700" s="26"/>
    </row>
    <row r="701" spans="1:20" x14ac:dyDescent="0.25">
      <c r="A701">
        <v>628</v>
      </c>
      <c r="B701" s="2" t="s">
        <v>7865</v>
      </c>
      <c r="C701" s="3" t="s">
        <v>1537</v>
      </c>
      <c r="D701" s="4" t="s">
        <v>1559</v>
      </c>
      <c r="E701" s="4" t="s">
        <v>1559</v>
      </c>
      <c r="F701" s="4" t="s">
        <v>1560</v>
      </c>
      <c r="G701" s="4" t="s">
        <v>1561</v>
      </c>
      <c r="H701" s="4"/>
      <c r="I701" s="4" t="s">
        <v>10936</v>
      </c>
      <c r="J701" s="3"/>
      <c r="K701" s="3" t="s">
        <v>7866</v>
      </c>
      <c r="L701" s="5" t="s">
        <v>15</v>
      </c>
      <c r="M701" s="2" t="str">
        <f t="shared" si="70"/>
        <v>&gt;betaL-g0738_OKP-A-8%ATGCGTTATGTTCGCCTGTGCCTTATCTCCCTGATTGCCGCCCTGCCACTGGCGGCATTCGCCAGCCCTCCGCCGCTCGAGCAAGTTACACGCAGCGAAAGTCAGCTGGCGGGCCGCGTGGGCTATGTTGAAATGGATCTGGCCAGCGGCCGCACGCTGGCCGCCTGGCGCGCCAGTGAGCGCTTTCCGCTGATGAGCACCTTTAAAGT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ACTCTGAGCGCCCGTTCGCAGCAGCAGCTGCTGCAGTGGATGGTGGACGACCAGGTAGCCGGTCCGCTGATCCGCGCCGTGCTGCCGGCGGGCTGGTTTATCGCCGATAAAACCGGGGCCGGCGAGCGGGGCTCACGCGGCATTGTCGCCCTGCTCGGCCCGAACGGCAAAGCGGAGCGCATCGTGGTGATCTATCTGCGGGATACGCCGGCGACCATGGCCGAGCGTAACCAGCAGATCGCCAGAATAGGCGCGGCGCTGATCGAGCACTGGCAGCGCTAG</v>
      </c>
      <c r="O701" s="26">
        <f t="shared" si="68"/>
        <v>861</v>
      </c>
      <c r="P701" s="26"/>
      <c r="Q701" s="26">
        <f t="shared" si="74"/>
        <v>1</v>
      </c>
      <c r="R701" s="26">
        <f t="shared" si="69"/>
        <v>1</v>
      </c>
      <c r="S701" s="26">
        <f t="shared" si="72"/>
        <v>2</v>
      </c>
      <c r="T701" s="26"/>
    </row>
    <row r="702" spans="1:20" x14ac:dyDescent="0.25">
      <c r="A702">
        <v>629</v>
      </c>
      <c r="B702" s="2" t="s">
        <v>7867</v>
      </c>
      <c r="C702" s="3" t="s">
        <v>1537</v>
      </c>
      <c r="D702" s="4" t="s">
        <v>1562</v>
      </c>
      <c r="E702" s="4" t="s">
        <v>1562</v>
      </c>
      <c r="F702" s="4" t="s">
        <v>1563</v>
      </c>
      <c r="G702" s="4" t="s">
        <v>1564</v>
      </c>
      <c r="H702" s="4"/>
      <c r="I702" s="4" t="s">
        <v>10936</v>
      </c>
      <c r="J702" s="3"/>
      <c r="K702" s="3" t="s">
        <v>7868</v>
      </c>
      <c r="L702" s="5" t="s">
        <v>15</v>
      </c>
      <c r="M702" s="2" t="str">
        <f t="shared" si="70"/>
        <v>&gt;betaL-g0739_OKP-A-9%ATGCGTTATGTTCGCCTGTGCCTTATCTCCCTGATTGCCGCCCTGCCACTGGCGGTATTCGCCAGCCCTCCGCCGCTTGAGCAAATTACACGCAGCGAAAGTCAGCTGGCGGGCCGCGTGGGCTATGTTGAAATGGATCTGGCGAGCGGCCGCACGCTGGCCGCCTGGCGCGCCAGTGAGCGCTTTCCGCTGATGAGCACCTTTAAAGCGCTGCTCTGCGGCGCGGTGCTGGCCCGGGTGGATGCCGGAGACGAACAGCTGGATCGGCGGATCCGCTACCGCCAGCAGGATCTGGTGGACTACTCCCCGGTCAGCGAAAAACACCTTGCCGACGGGATGACCGTTGGCGAACTCTGCGCCGCCGCCATCACCATGAGCGACAACAGCGCCGGCAATCTGCTGTTGAAGAGCGTTGGCGGCCCCGCGGGATTGACCGCTTTTCTGCGCCAGATCGGTGACAACGTCACCCGCCTTGACCGCTGGGAAACGGAGCTCAATGAAGCGCTTCCCGGCGACGTGCGCGACACCACCACCCCAGCCAGCATGGCCGCCACCCTGCGCAAGCTGCTAACCAGCCACGCGCTGAGCGACCGTTCGCAGCAGCAGCTGCTGCAGTGGATGGTGGACGACCAGGTGGCCGGTCCGCTGATCCGCGCCGTGCTGCCGGCGGGCTGGTTTATCGCCGATAAAACCGGGGCCGGCGAGCGGGGCTCACGCGGCATTGTCGCCCTGCTCGGCCCGAACGGCAAAGCGGAGCGCATCGTGGTGATCTATCTGCGGGATACGCCGGCGACCATGGCCGAGCGTAACCAGCAGATCGCCAAAATAGGCGCGGCGCTGATCGAGCACTGGCAGCGCTAG</v>
      </c>
      <c r="O702" s="26">
        <f t="shared" si="68"/>
        <v>861</v>
      </c>
      <c r="P702" s="26"/>
      <c r="Q702" s="26">
        <f t="shared" si="74"/>
        <v>1</v>
      </c>
      <c r="R702" s="26">
        <f t="shared" si="69"/>
        <v>1</v>
      </c>
      <c r="S702" s="26">
        <f t="shared" si="72"/>
        <v>2</v>
      </c>
      <c r="T702" s="26"/>
    </row>
    <row r="703" spans="1:20" x14ac:dyDescent="0.25">
      <c r="A703">
        <v>637</v>
      </c>
      <c r="B703" s="2" t="s">
        <v>7879</v>
      </c>
      <c r="C703" s="3" t="s">
        <v>1580</v>
      </c>
      <c r="D703" s="4" t="s">
        <v>1581</v>
      </c>
      <c r="E703" s="4" t="s">
        <v>1581</v>
      </c>
      <c r="F703" s="4" t="s">
        <v>1582</v>
      </c>
      <c r="G703" s="4" t="s">
        <v>1583</v>
      </c>
      <c r="H703" s="4"/>
      <c r="I703" s="4" t="s">
        <v>10936</v>
      </c>
      <c r="J703" s="3"/>
      <c r="K703" s="3" t="s">
        <v>7880</v>
      </c>
      <c r="L703" s="5" t="s">
        <v>15</v>
      </c>
      <c r="M703" s="2" t="str">
        <f t="shared" si="70"/>
        <v>&gt;betaL-g0740_OKP-B-1%ATGCGTTATGTTCGCCTGTGCCTTATCTCCCTGATTGCCGCCCTGCCACTGGCGGTATTCGCCAGCCCTCAGCCGCTTGAGCAGATTAAAATCAGCGAAGGTCAGCTGGCGGGCCGGGTGGGCTATGTTGAAATGGATCTGGCCAGCGGCCGCATGCTGGCCGCCTGGCGCGCCAGTGAGCGCTTTCCGCTGATGAGCACCTTTAAAGTGCTGCTCTGCGGCGCGGTGCTGGCCCGGGTGGATGCCGGCGACGAACAGCTGGATCGGCGGATCCACTACCGCCAGCAGGATCTGGTGGACTACTCCCCC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GGCGACCATGGCCGAACGTAACCAGCAGATCGCCGGGATAGGCGCGGCGCTGATCGAGCACTGGCAGCGCTAG</v>
      </c>
      <c r="O703" s="26">
        <f t="shared" si="68"/>
        <v>861</v>
      </c>
      <c r="P703" s="26"/>
      <c r="Q703" s="26">
        <f t="shared" si="74"/>
        <v>1</v>
      </c>
      <c r="R703" s="26">
        <f t="shared" si="69"/>
        <v>1</v>
      </c>
      <c r="S703" s="26">
        <f t="shared" si="72"/>
        <v>2</v>
      </c>
      <c r="T703" s="26"/>
    </row>
    <row r="704" spans="1:20" x14ac:dyDescent="0.25">
      <c r="A704">
        <v>646</v>
      </c>
      <c r="B704" s="2" t="s">
        <v>7897</v>
      </c>
      <c r="C704" s="3" t="s">
        <v>1580</v>
      </c>
      <c r="D704" s="4" t="s">
        <v>1608</v>
      </c>
      <c r="E704" s="4" t="s">
        <v>1608</v>
      </c>
      <c r="F704" s="4" t="s">
        <v>1609</v>
      </c>
      <c r="G704" s="4" t="s">
        <v>1610</v>
      </c>
      <c r="H704" s="4"/>
      <c r="I704" s="4" t="s">
        <v>10936</v>
      </c>
      <c r="J704" s="3"/>
      <c r="K704" s="3" t="s">
        <v>7898</v>
      </c>
      <c r="L704" s="5" t="s">
        <v>15</v>
      </c>
      <c r="M704" s="2" t="str">
        <f t="shared" si="70"/>
        <v>&gt;betaL-g0741_OKP-B-10%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A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TGATAGGCGCGGCGCTGATCGAGCACTGGCAGCGCTAG</v>
      </c>
      <c r="O704" s="26">
        <f t="shared" si="68"/>
        <v>861</v>
      </c>
      <c r="P704" s="26"/>
      <c r="Q704" s="26">
        <f t="shared" si="74"/>
        <v>1</v>
      </c>
      <c r="R704" s="26">
        <f t="shared" si="69"/>
        <v>1</v>
      </c>
      <c r="S704" s="26">
        <f t="shared" si="72"/>
        <v>2</v>
      </c>
      <c r="T704" s="26"/>
    </row>
    <row r="705" spans="1:20" x14ac:dyDescent="0.25">
      <c r="A705">
        <v>647</v>
      </c>
      <c r="B705" s="2" t="s">
        <v>7899</v>
      </c>
      <c r="C705" s="3" t="s">
        <v>1580</v>
      </c>
      <c r="D705" s="4" t="s">
        <v>1611</v>
      </c>
      <c r="E705" s="4" t="s">
        <v>1611</v>
      </c>
      <c r="F705" s="4" t="s">
        <v>1612</v>
      </c>
      <c r="G705" s="4" t="s">
        <v>1613</v>
      </c>
      <c r="H705" s="4"/>
      <c r="I705" s="4" t="s">
        <v>10936</v>
      </c>
      <c r="J705" s="3"/>
      <c r="K705" s="3" t="s">
        <v>7900</v>
      </c>
      <c r="L705" s="5" t="s">
        <v>15</v>
      </c>
      <c r="M705" s="2" t="str">
        <f t="shared" si="70"/>
        <v>&gt;betaL-g0742_OKP-B-11%ATGCGTTATGTTCGCCTGTGCCTTATCTCCCTGATTACCGCCCTGCCACTGGCGGTATTCGCCAGCCCTCAGCCGCTTGAGCAGATTAAAATCAGCGAAAGTCAGCTGGCGGGCCGGGTGGGCTATGTTGAAATGGATCTGGCCAGCGGCCGCACGCTGGCCACCTGGCGCGCCAGTGAGCGCTTTCCGCTGATGAGCACCTTTAAAGTGCTGCTCTGCGGCGCGGTGCTGGCCCGGGTGGATGCCGGCGACGAACAGCTGGATCGGCGGATTCACTACCGCCAGCAGGATCTGGTGGACTACTCCCCGGTCAGCGAAAAACACCTTGCCGACGGGATGACCGTTGGCGAACTCTGCGCCGCCGCCATCACCATGAGCGACAACAGCGCCGGCAATCTGCTGTTGAAGATCGTCGGCGGCCCTGCGGGATTGACCGCTTTTCTGCGCCAGATCGGTGACAACGTCACCCGCCTTGACCGCTGGGAAACGGAACTCAATGAGGCGCTTCCCGGCGACGTGCGCGACACCACCACCCCGGCCAGCATGGCCACCACCCTGCGCAAGCTGCTAACCACCCCCTCTCTGAGCGCCCGTTCGCAGCAGCAGCTGCTGCAGTGGATGGTGGACGACCGAGTGGCCGGCCCGTTGATCCGCGCCGTGCTGCCGGCGGGCTGGTTTATCGCCGATAAAACCGGGGCCGGTGAGCGGGGCTCACGCGGCATTGTCGCCCTGCTCGGCCCGGACGGCAAAGCGGAGCGTATCGTGGTGATCTATCTGCGTGATACCCCGGCGACCATGGTCGAGCGTAACCAGCAGATCGCCGGGATAGGCGCGGCGCTGATCGAACACTGGCAGCGCTAG</v>
      </c>
      <c r="O705" s="26">
        <f t="shared" ref="O705:O768" si="75">LEN(G705)</f>
        <v>861</v>
      </c>
      <c r="P705" s="26"/>
      <c r="Q705" s="26">
        <f t="shared" si="74"/>
        <v>1</v>
      </c>
      <c r="R705" s="26">
        <f t="shared" ref="R705:R768" si="76">IF(OR(RIGHT(G705,3)="TAG",RIGHT(G705,3)="TAA",RIGHT(G705,3)="TGA"),1,"bad")</f>
        <v>1</v>
      </c>
      <c r="S705" s="26">
        <f t="shared" si="72"/>
        <v>2</v>
      </c>
      <c r="T705" s="26"/>
    </row>
    <row r="706" spans="1:20" x14ac:dyDescent="0.25">
      <c r="A706">
        <v>648</v>
      </c>
      <c r="B706" s="2" t="s">
        <v>7901</v>
      </c>
      <c r="C706" s="3" t="s">
        <v>1580</v>
      </c>
      <c r="D706" s="4" t="s">
        <v>1614</v>
      </c>
      <c r="E706" s="4" t="s">
        <v>1614</v>
      </c>
      <c r="F706" s="4" t="s">
        <v>1615</v>
      </c>
      <c r="G706" s="4" t="s">
        <v>1616</v>
      </c>
      <c r="H706" s="4" t="s">
        <v>11047</v>
      </c>
      <c r="I706" s="4" t="s">
        <v>10936</v>
      </c>
      <c r="J706" s="3"/>
      <c r="K706" s="3" t="s">
        <v>7902</v>
      </c>
      <c r="L706" s="5" t="s">
        <v>15</v>
      </c>
      <c r="M706" s="2" t="str">
        <f t="shared" ref="M706:M769" si="77">"&gt;"&amp;K706&amp;IF(J706="yes","_Chr","")&amp;"%"&amp;G706</f>
        <v>&gt;betaL-g0743_OKP-B-12%ACCGCCCTGCCACTGGCGGTATTCGCCAGCCCTCAGCCGCTTGAGCAGATTAAAATCAGCGAAGGTCAGCTGGCGGGCCGGGTGGGCTATGTTGAAATGGATCTGGCCAGCGGCCGCATGCTGGCCGCCTGGCGCGCCAGTGAGCGCTTTCCGCTGATGAGCACCTTTAAAGTGCTGCTCTGCGGCGCTGTGCTGGCCCGGGTGGATGCCGGCGACGAACAGCTGGATCGGCGGATCCACTACCGCCAGCAGGATCTGGTGGACTACTCCCCGGTCAGCGAAAAACACCTTGCCGACGGGATGACCGTTGGCGAACTCTGCGCCGCCGCCATCACCATGAGCGATAACAGCGCCGGCAATCTGCTGTTGAAGAGCGTCGGCGGCCCCGCGGGATTGACCACTTTTCTGCGCCAGATCGGTGACAACGTCACCCGCCTTGACCGCTGGGAAACGGAACTCAATGAGGCGCTTCCCGGCGACGTGCGCGACACCACCACCCCGGCCAGCATGGCCACCACCCTGCGCAAGTTGCTAACCACCCCCTCTCTGAGCGCCCGTTCGCAGCAGCAGCTGCTGCAGTGGATGGTGGACGACCAGGTGGCCGGCCCGTTGATCCGCGCCGTGCTGCCGGCGGGCTGGTTTATCGCCGATAAAACCGGGGCCGGTGAGCGGGGCTCACGCGGCATTGTCGCCCTGCTCGGCCCGGACGGCAAAGCGGAGCGTATCGTGGTGATCTATCTGCGGGATACCGCTGCGACCATGGCCGAACGTAACCAGCAGATCGCCGGG</v>
      </c>
      <c r="O706" s="26">
        <f t="shared" si="75"/>
        <v>789</v>
      </c>
      <c r="P706" s="26" t="s">
        <v>11043</v>
      </c>
      <c r="Q706" s="26">
        <v>1</v>
      </c>
      <c r="R706" s="26">
        <v>1</v>
      </c>
      <c r="S706" s="26">
        <f t="shared" ref="S706:S769" si="78">IF(MID(G706,10,3)="ATG",1,2)</f>
        <v>2</v>
      </c>
      <c r="T706" s="26"/>
    </row>
    <row r="707" spans="1:20" x14ac:dyDescent="0.25">
      <c r="A707" s="26">
        <v>649</v>
      </c>
      <c r="B707" s="2" t="s">
        <v>7903</v>
      </c>
      <c r="C707" s="3" t="s">
        <v>1580</v>
      </c>
      <c r="D707" s="4" t="s">
        <v>1617</v>
      </c>
      <c r="E707" s="4" t="s">
        <v>1617</v>
      </c>
      <c r="F707" s="4" t="s">
        <v>1618</v>
      </c>
      <c r="G707" s="4" t="s">
        <v>1619</v>
      </c>
      <c r="H707" s="4"/>
      <c r="I707" s="4" t="s">
        <v>10936</v>
      </c>
      <c r="J707" s="3"/>
      <c r="K707" s="3" t="s">
        <v>7904</v>
      </c>
      <c r="L707" s="5" t="s">
        <v>15</v>
      </c>
      <c r="M707" s="2" t="str">
        <f t="shared" si="77"/>
        <v>&gt;betaL-g0744_OKP-B-13%ATGCGTTATA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TGATAGGCGCGGCGCTGATCGAGCACTGGCAACGCTAA</v>
      </c>
      <c r="O707" s="26">
        <f t="shared" si="75"/>
        <v>861</v>
      </c>
      <c r="P707" s="26"/>
      <c r="Q707" s="26">
        <f t="shared" ref="Q707" si="79">IF(OR(LEFT(G707,3)="ATG",LEFT(G707,3)="GTG",LEFT(G707,3)="TTG"),1,"bad")</f>
        <v>1</v>
      </c>
      <c r="R707" s="26">
        <f t="shared" si="76"/>
        <v>1</v>
      </c>
      <c r="S707" s="26">
        <f t="shared" si="78"/>
        <v>2</v>
      </c>
      <c r="T707" s="26"/>
    </row>
    <row r="708" spans="1:20" x14ac:dyDescent="0.25">
      <c r="A708">
        <v>650</v>
      </c>
      <c r="B708" s="2" t="s">
        <v>7905</v>
      </c>
      <c r="C708" s="3" t="s">
        <v>1580</v>
      </c>
      <c r="D708" s="4" t="s">
        <v>1620</v>
      </c>
      <c r="E708" s="4" t="s">
        <v>1620</v>
      </c>
      <c r="F708" s="4" t="s">
        <v>1621</v>
      </c>
      <c r="G708" s="4" t="s">
        <v>1622</v>
      </c>
      <c r="H708" s="4"/>
      <c r="I708" s="4" t="s">
        <v>10936</v>
      </c>
      <c r="J708" s="3"/>
      <c r="K708" s="3" t="s">
        <v>7906</v>
      </c>
      <c r="L708" s="5" t="s">
        <v>15</v>
      </c>
      <c r="M708" s="2" t="str">
        <f t="shared" si="77"/>
        <v>&gt;betaL-g0745_OKP-B-14%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TGCGGGATTGACCGCTTTTCTGCGCCAGATCGGTGACAACGTCACCCGTCTTGACCGCTGGGAAACGGAACTCAATGAGGCGCTTCCCGGCGACGTGCGCGACACCACCACCCCGGCCAGCATGGCCACCACCCTGCGCAAGTTGCTAACCACCCCCTCTCTGAGCGCCCGTTCGCAGCAGCTGCTGCTGCAGTGGATGGTTGACGACCGGGTGGCCGGCCCGTTGATCCGCGCCGTGCTGCCGGCGGGCTGGTTTATCGCCGATAAAACCGGGGCCGGTGAGCGGGGCTCACGCGGCATTGTCGCCCTGCTCGGCCCGGACGGCAAAGCGGAGCGTATCGTGGTGATCTATCTACGGGATACCGCGGCGACCATGGCCGAACGTAACCAGCAGATCGCCGGGATAGGCGCGGCGCTG</v>
      </c>
      <c r="O708" s="26">
        <f t="shared" si="75"/>
        <v>822</v>
      </c>
      <c r="P708" s="26" t="s">
        <v>11082</v>
      </c>
      <c r="Q708" s="26" t="str">
        <f t="shared" ref="Q708:Q740" si="80">IF(OR(LEFT(G708,3)="ATG",LEFT(G708,3)="GTG"),1,"bad")</f>
        <v>bad</v>
      </c>
      <c r="R708" s="26" t="str">
        <f t="shared" si="76"/>
        <v>bad</v>
      </c>
      <c r="S708" s="26">
        <f t="shared" si="78"/>
        <v>2</v>
      </c>
      <c r="T708" s="26"/>
    </row>
    <row r="709" spans="1:20" x14ac:dyDescent="0.25">
      <c r="A709">
        <v>651</v>
      </c>
      <c r="B709" s="2" t="s">
        <v>7907</v>
      </c>
      <c r="C709" s="3" t="s">
        <v>1580</v>
      </c>
      <c r="D709" s="4" t="s">
        <v>1623</v>
      </c>
      <c r="E709" s="4" t="s">
        <v>1623</v>
      </c>
      <c r="F709" s="4" t="s">
        <v>1624</v>
      </c>
      <c r="G709" s="4" t="s">
        <v>10975</v>
      </c>
      <c r="H709" s="4"/>
      <c r="I709" s="4" t="s">
        <v>10936</v>
      </c>
      <c r="J709" s="3"/>
      <c r="K709" s="3" t="s">
        <v>7908</v>
      </c>
      <c r="L709" s="5" t="s">
        <v>15</v>
      </c>
      <c r="M709" s="2" t="str">
        <f t="shared" si="77"/>
        <v>&gt;betaL-g0746_OKP-B-15%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AGCGACCATGGCCGAACGTAACCAGCAGATCGCCGGGATAGGCGCGGCGCTGATCGAGCACTGGCAGCGCTAA</v>
      </c>
      <c r="O709" s="26">
        <f t="shared" si="75"/>
        <v>861</v>
      </c>
      <c r="P709" s="26" t="s">
        <v>10976</v>
      </c>
      <c r="Q709" s="26">
        <f t="shared" ref="Q709:Q727" si="81">IF(OR(LEFT(G709,3)="ATG",LEFT(G709,3)="GTG",LEFT(G709,3)="TTG"),1,"bad")</f>
        <v>1</v>
      </c>
      <c r="R709" s="26">
        <f t="shared" si="76"/>
        <v>1</v>
      </c>
      <c r="S709" s="26">
        <f t="shared" si="78"/>
        <v>2</v>
      </c>
      <c r="T709" s="26"/>
    </row>
    <row r="710" spans="1:20" x14ac:dyDescent="0.25">
      <c r="A710">
        <v>652</v>
      </c>
      <c r="B710" s="2" t="s">
        <v>7909</v>
      </c>
      <c r="C710" s="3" t="s">
        <v>1580</v>
      </c>
      <c r="D710" s="4" t="s">
        <v>1625</v>
      </c>
      <c r="E710" s="4" t="s">
        <v>1625</v>
      </c>
      <c r="F710" s="4" t="s">
        <v>1626</v>
      </c>
      <c r="G710" s="4" t="s">
        <v>10978</v>
      </c>
      <c r="H710" s="4"/>
      <c r="I710" s="4" t="s">
        <v>10936</v>
      </c>
      <c r="J710" s="3"/>
      <c r="K710" s="3" t="s">
        <v>7910</v>
      </c>
      <c r="L710" s="5" t="s">
        <v>15</v>
      </c>
      <c r="M710" s="2" t="str">
        <f t="shared" si="77"/>
        <v>&gt;betaL-g0748_OKP-B-17%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CTGCTAACCACCCCCTCTCTGAGCGCCCGTTCGCAGCAGCAGCTGCTGCAGTGGATGGTGGACGACCGGGTGGCCGGCCCGTTGATCCGCGCCGTGCTGCCGGCGGGCTGGTTTATCGCCGATAAAACCGGGGCCGGTGAGCGGGGCTCACGCGGCATTGTCGCCCTGCTCGGCCCGGACGGCAAAGCGGAGCGTATCGTGGTGATCTATCTGCGTGATACCCCGGCGACCATGGTCGAGCGTAACCAGCAGATCGCCGGGATAGGCGCGGCGCTGATCGAGCACTGGCAGCGCTAA</v>
      </c>
      <c r="O710" s="26">
        <f t="shared" si="75"/>
        <v>861</v>
      </c>
      <c r="P710" s="26" t="s">
        <v>10976</v>
      </c>
      <c r="Q710" s="26">
        <f t="shared" si="81"/>
        <v>1</v>
      </c>
      <c r="R710" s="26">
        <f t="shared" si="76"/>
        <v>1</v>
      </c>
      <c r="S710" s="26">
        <f t="shared" si="78"/>
        <v>2</v>
      </c>
      <c r="T710" s="26"/>
    </row>
    <row r="711" spans="1:20" x14ac:dyDescent="0.25">
      <c r="A711">
        <v>653</v>
      </c>
      <c r="B711" s="2" t="s">
        <v>7911</v>
      </c>
      <c r="C711" s="3" t="s">
        <v>1580</v>
      </c>
      <c r="D711" s="4" t="s">
        <v>1627</v>
      </c>
      <c r="E711" s="4" t="s">
        <v>1627</v>
      </c>
      <c r="F711" s="4" t="s">
        <v>1628</v>
      </c>
      <c r="G711" s="4" t="s">
        <v>10979</v>
      </c>
      <c r="H711" s="4"/>
      <c r="I711" s="4" t="s">
        <v>10936</v>
      </c>
      <c r="J711" s="3"/>
      <c r="K711" s="3" t="s">
        <v>7912</v>
      </c>
      <c r="L711" s="5" t="s">
        <v>15</v>
      </c>
      <c r="M711" s="2" t="str">
        <f t="shared" si="77"/>
        <v>&gt;betaL-g0749_OKP-B-18%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TGCGGGATTGACCGCTTTTCTGCGCCAGATCGGTGACAACGTCACCCGTCTTGACCGCTGGGAAACGGAACTCAATGAGGCGCTTCCCGGCGACGTGCGCGACACCACCACCCCGGCCAGCATGGCCACCACCCTGCGCAAGCTGCTAACCACCCCCTCTCTGAGCGCCCGCTCGCAGCAGCAGCTGCTGCAGTGGATGGTTGACGACCAGGTGGCCGGCCCGTTGATCCGCGCCGTGCTGCCGGCGGGCTGGTTTATCGCCGATAAAACCGGGGCCGGTGAGCGGGGCTCACGCGGCATTGTCGCCCTGCTCGGCCCGGACGGCAAAGCGGAGCGTATCGTGGTGATCTATCTGCGGGATACCGCAGCGACCATGGCCGAACGTAACCAGCAGATCGCCGGGATAGGCGCGGCGCTGATCGAGCACTGGCAACGCTAA</v>
      </c>
      <c r="O711" s="26">
        <f t="shared" si="75"/>
        <v>861</v>
      </c>
      <c r="P711" s="26" t="s">
        <v>10976</v>
      </c>
      <c r="Q711" s="26">
        <f t="shared" si="81"/>
        <v>1</v>
      </c>
      <c r="R711" s="26">
        <f t="shared" si="76"/>
        <v>1</v>
      </c>
      <c r="S711" s="26">
        <f t="shared" si="78"/>
        <v>2</v>
      </c>
      <c r="T711" s="26"/>
    </row>
    <row r="712" spans="1:20" x14ac:dyDescent="0.25">
      <c r="A712">
        <v>654</v>
      </c>
      <c r="B712" s="2" t="s">
        <v>7913</v>
      </c>
      <c r="C712" s="3" t="s">
        <v>1580</v>
      </c>
      <c r="D712" s="4" t="s">
        <v>1629</v>
      </c>
      <c r="E712" s="4" t="s">
        <v>1629</v>
      </c>
      <c r="F712" s="4" t="s">
        <v>1630</v>
      </c>
      <c r="G712" s="4" t="s">
        <v>10982</v>
      </c>
      <c r="H712" s="4"/>
      <c r="I712" s="4" t="s">
        <v>10936</v>
      </c>
      <c r="J712" s="3"/>
      <c r="K712" s="3" t="s">
        <v>7914</v>
      </c>
      <c r="L712" s="5" t="s">
        <v>15</v>
      </c>
      <c r="M712" s="2" t="str">
        <f t="shared" si="77"/>
        <v>&gt;betaL-g0750_OKP-B-19%ATGCGTTATGTTCGCCTGTGCCTTATCTCCCTGATTGCCGCCCTGCCACTGGCGGTATTCGCCAGCCCTCAGCCGCTTGAGCAGATTAAAATCAGCGAAGGTCAGCTGGCGGGCCGGGTGGGCTATGTTGAAATGGATCTGGCCAGCGGCCGCATGCTGGCCGCCTGGCGCGCCAGTGAGCGCTTTCCGCTGATGAGCACCTTTAAAGTGCTGCTCTGCGGCGCT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TGATACCCCGGCGACCATGGTCGAGCGTAACCAGCAGATCGCCGGGATAGGCGCGGCGCTGATCGAGCACTGGCAACGCTAA</v>
      </c>
      <c r="O712" s="26">
        <f t="shared" si="75"/>
        <v>861</v>
      </c>
      <c r="P712" s="26" t="s">
        <v>10976</v>
      </c>
      <c r="Q712" s="26">
        <f t="shared" si="81"/>
        <v>1</v>
      </c>
      <c r="R712" s="26">
        <f t="shared" si="76"/>
        <v>1</v>
      </c>
      <c r="S712" s="26">
        <f t="shared" si="78"/>
        <v>2</v>
      </c>
      <c r="T712" s="26"/>
    </row>
    <row r="713" spans="1:20" x14ac:dyDescent="0.25">
      <c r="A713">
        <v>638</v>
      </c>
      <c r="B713" s="2" t="s">
        <v>7881</v>
      </c>
      <c r="C713" s="3" t="s">
        <v>1580</v>
      </c>
      <c r="D713" s="4" t="s">
        <v>1584</v>
      </c>
      <c r="E713" s="4" t="s">
        <v>1584</v>
      </c>
      <c r="F713" s="4" t="s">
        <v>1585</v>
      </c>
      <c r="G713" s="4" t="s">
        <v>1586</v>
      </c>
      <c r="H713" s="4"/>
      <c r="I713" s="4" t="s">
        <v>10936</v>
      </c>
      <c r="J713" s="3"/>
      <c r="K713" s="3" t="s">
        <v>7882</v>
      </c>
      <c r="L713" s="5" t="s">
        <v>15</v>
      </c>
      <c r="M713" s="2" t="str">
        <f t="shared" si="77"/>
        <v>&gt;betaL-g0751_OKP-B-2%ATGCGTTATGTTCGCCTGTGCCTTATCTCCCTGATTGCCGCCCTGCCACTGGCGGTATTCGCCAGCCCTCAGCCGCTTGAGCAGATTAAAATCAGCGAAG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AGCGACCATGGCCGAACGTAACCAGCAGATCGCCGGGATAGGCGCGGCGCTGATCGAGCACTGGCAGCGCTAG</v>
      </c>
      <c r="O713" s="26">
        <f t="shared" si="75"/>
        <v>861</v>
      </c>
      <c r="P713" s="26"/>
      <c r="Q713" s="26">
        <f t="shared" si="81"/>
        <v>1</v>
      </c>
      <c r="R713" s="26">
        <f t="shared" si="76"/>
        <v>1</v>
      </c>
      <c r="S713" s="26">
        <f t="shared" si="78"/>
        <v>2</v>
      </c>
      <c r="T713" s="26"/>
    </row>
    <row r="714" spans="1:20" x14ac:dyDescent="0.25">
      <c r="A714">
        <v>655</v>
      </c>
      <c r="B714" s="2" t="s">
        <v>7915</v>
      </c>
      <c r="C714" s="3" t="s">
        <v>1580</v>
      </c>
      <c r="D714" s="4" t="s">
        <v>1631</v>
      </c>
      <c r="E714" s="4" t="s">
        <v>1631</v>
      </c>
      <c r="F714" s="4" t="s">
        <v>1632</v>
      </c>
      <c r="G714" s="4" t="s">
        <v>10983</v>
      </c>
      <c r="H714" s="4"/>
      <c r="I714" s="4" t="s">
        <v>10936</v>
      </c>
      <c r="J714" s="3"/>
      <c r="K714" s="3" t="s">
        <v>7916</v>
      </c>
      <c r="L714" s="5" t="s">
        <v>15</v>
      </c>
      <c r="M714" s="2" t="str">
        <f t="shared" si="77"/>
        <v>&gt;betaL-g0752_OKP-B-20%ATGCGTTATGTTCGCCTGTGCCTTATCTCCCTGATTGCCGCCCTGCCACTGGCGGTATTCGCCAGCCCTCAGCCGCTTGAGCAGATTAAAATCAGCGAAAGTCAGCTGGCGGGCCGT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TGATACCGCGGCGACCATGGTCGAGCGTAACCAGCAGATCGCCGGGATAGGCGCGGCGCTGATCGAGCACTGGCAACGCTAA</v>
      </c>
      <c r="O714" s="26">
        <f t="shared" si="75"/>
        <v>861</v>
      </c>
      <c r="P714" s="26" t="s">
        <v>10976</v>
      </c>
      <c r="Q714" s="26">
        <f t="shared" si="81"/>
        <v>1</v>
      </c>
      <c r="R714" s="26">
        <f t="shared" si="76"/>
        <v>1</v>
      </c>
      <c r="S714" s="26">
        <f t="shared" si="78"/>
        <v>2</v>
      </c>
      <c r="T714" s="26"/>
    </row>
    <row r="715" spans="1:20" x14ac:dyDescent="0.25">
      <c r="A715">
        <v>639</v>
      </c>
      <c r="B715" s="2" t="s">
        <v>7883</v>
      </c>
      <c r="C715" s="3" t="s">
        <v>1580</v>
      </c>
      <c r="D715" s="4" t="s">
        <v>1587</v>
      </c>
      <c r="E715" s="4" t="s">
        <v>1587</v>
      </c>
      <c r="F715" s="4" t="s">
        <v>1588</v>
      </c>
      <c r="G715" s="4" t="s">
        <v>1589</v>
      </c>
      <c r="H715" s="4"/>
      <c r="I715" s="4" t="s">
        <v>10936</v>
      </c>
      <c r="J715" s="3"/>
      <c r="K715" s="3" t="s">
        <v>7884</v>
      </c>
      <c r="L715" s="5" t="s">
        <v>15</v>
      </c>
      <c r="M715" s="2" t="str">
        <f t="shared" si="77"/>
        <v>&gt;betaL-g0753_OKP-B-3%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CGCGGGATTGACCGCTTTTCTGCGCCAGATCGGTGACAACGTCACCCGTCTTGAC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GGCGACCATGGTCGAGCGTAACCAGCAGATCGCCGGGATAGGCGCGGCGCTGATCGAGCACTGGCAGCGCTAG</v>
      </c>
      <c r="O715" s="26">
        <f t="shared" si="75"/>
        <v>861</v>
      </c>
      <c r="P715" s="26"/>
      <c r="Q715" s="26">
        <f t="shared" si="81"/>
        <v>1</v>
      </c>
      <c r="R715" s="26">
        <f t="shared" si="76"/>
        <v>1</v>
      </c>
      <c r="S715" s="26">
        <f t="shared" si="78"/>
        <v>2</v>
      </c>
      <c r="T715" s="26"/>
    </row>
    <row r="716" spans="1:20" x14ac:dyDescent="0.25">
      <c r="A716">
        <v>640</v>
      </c>
      <c r="B716" s="2" t="s">
        <v>7885</v>
      </c>
      <c r="C716" s="3" t="s">
        <v>1580</v>
      </c>
      <c r="D716" s="4" t="s">
        <v>1590</v>
      </c>
      <c r="E716" s="4" t="s">
        <v>1590</v>
      </c>
      <c r="F716" s="4" t="s">
        <v>1591</v>
      </c>
      <c r="G716" s="4" t="s">
        <v>1592</v>
      </c>
      <c r="H716" s="4"/>
      <c r="I716" s="4" t="s">
        <v>10936</v>
      </c>
      <c r="J716" s="3"/>
      <c r="K716" s="3" t="s">
        <v>7886</v>
      </c>
      <c r="L716" s="5" t="s">
        <v>15</v>
      </c>
      <c r="M716" s="2" t="str">
        <f t="shared" si="77"/>
        <v>&gt;betaL-g0754_OKP-B-4%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TGATACCCCGGCGACCATGGTCGAGCGTAACCAGCAGATCGCCGGGATAGGCGCGGCGCTGATCGAGCACTGGCAGCGCTAG</v>
      </c>
      <c r="O716" s="26">
        <f t="shared" si="75"/>
        <v>861</v>
      </c>
      <c r="P716" s="26"/>
      <c r="Q716" s="26">
        <f t="shared" si="81"/>
        <v>1</v>
      </c>
      <c r="R716" s="26">
        <f t="shared" si="76"/>
        <v>1</v>
      </c>
      <c r="S716" s="26">
        <f t="shared" si="78"/>
        <v>2</v>
      </c>
      <c r="T716" s="26"/>
    </row>
    <row r="717" spans="1:20" x14ac:dyDescent="0.25">
      <c r="A717">
        <v>641</v>
      </c>
      <c r="B717" s="2" t="s">
        <v>7887</v>
      </c>
      <c r="C717" s="3" t="s">
        <v>1580</v>
      </c>
      <c r="D717" s="4" t="s">
        <v>1593</v>
      </c>
      <c r="E717" s="4" t="s">
        <v>1593</v>
      </c>
      <c r="F717" s="4" t="s">
        <v>1594</v>
      </c>
      <c r="G717" s="4" t="s">
        <v>1595</v>
      </c>
      <c r="H717" s="4"/>
      <c r="I717" s="4" t="s">
        <v>10936</v>
      </c>
      <c r="J717" s="3"/>
      <c r="K717" s="3" t="s">
        <v>7888</v>
      </c>
      <c r="L717" s="5" t="s">
        <v>15</v>
      </c>
      <c r="M717" s="2" t="str">
        <f t="shared" si="77"/>
        <v>&gt;betaL-g0755_OKP-B-5%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TCTTGACCGCTGGGAAACGGAACTCAATGAGGCGCTTCCCGGCGACGTGCGCGACACCACCACCCCGGCCAGCATGGCCACCACCCTGCGCAAGCTTCTAACCACCCCCTCTCTGAGCGCCCGTTCGCAGCAGCAGCTGCTGCAGTGGATGGTTGACGACCGGGTGGCCGGCCCGTTGATCCGCGCCGTGCTGCCGGCGGGCTGGTTTATCGCCGATAAAACCGGGGCCGGTGAGCGGGGCTCACGCGGCATTGTCGCCCTGCTCGGCCCGGACGGCAAAGCGGAGCGTATCGTGGTGATCTATCTGCGTGATACCCCGGCGACCATGGTCGAGCGTAACCAGCAGATCGCCGGGATAGGCGCGGCGCTGATCGAGCACTGGCAACGCTAA</v>
      </c>
      <c r="O717" s="26">
        <f t="shared" si="75"/>
        <v>861</v>
      </c>
      <c r="P717" s="26"/>
      <c r="Q717" s="26">
        <f t="shared" si="81"/>
        <v>1</v>
      </c>
      <c r="R717" s="26">
        <f t="shared" si="76"/>
        <v>1</v>
      </c>
      <c r="S717" s="26">
        <f t="shared" si="78"/>
        <v>2</v>
      </c>
      <c r="T717" s="26"/>
    </row>
    <row r="718" spans="1:20" x14ac:dyDescent="0.25">
      <c r="A718">
        <v>642</v>
      </c>
      <c r="B718" s="2" t="s">
        <v>7889</v>
      </c>
      <c r="C718" s="3" t="s">
        <v>1580</v>
      </c>
      <c r="D718" s="4" t="s">
        <v>1596</v>
      </c>
      <c r="E718" s="4" t="s">
        <v>1596</v>
      </c>
      <c r="F718" s="4" t="s">
        <v>1597</v>
      </c>
      <c r="G718" s="4" t="s">
        <v>1598</v>
      </c>
      <c r="H718" s="4"/>
      <c r="I718" s="4" t="s">
        <v>10936</v>
      </c>
      <c r="J718" s="3"/>
      <c r="K718" s="3" t="s">
        <v>7890</v>
      </c>
      <c r="L718" s="5" t="s">
        <v>15</v>
      </c>
      <c r="M718" s="2" t="str">
        <f t="shared" si="77"/>
        <v>&gt;betaL-g0756_OKP-B-6%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CGTCAGCGAAAAACACCTTGCCGACGGGATGACCGTTGGCGAACTCTGCGCCGCCGCCATCACCATGAGCGACAACAGCGCCGGCAATCTGCTGTTGAAGAG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AGACGGCAAAGCGGAGCGTATCGTGGTGATCTATCTACGGGATACCGCGGCGACCATGGCCGAACGTAACCAGCAGATCGCCGGGATAGGCGCGGCGCTGATCGAGCACTGGCAACGCTAA</v>
      </c>
      <c r="O718" s="26">
        <f t="shared" si="75"/>
        <v>861</v>
      </c>
      <c r="P718" s="26"/>
      <c r="Q718" s="26">
        <f t="shared" si="81"/>
        <v>1</v>
      </c>
      <c r="R718" s="26">
        <f t="shared" si="76"/>
        <v>1</v>
      </c>
      <c r="S718" s="26">
        <f t="shared" si="78"/>
        <v>2</v>
      </c>
      <c r="T718" s="26"/>
    </row>
    <row r="719" spans="1:20" x14ac:dyDescent="0.25">
      <c r="A719">
        <v>643</v>
      </c>
      <c r="B719" s="2" t="s">
        <v>7891</v>
      </c>
      <c r="C719" s="3" t="s">
        <v>1580</v>
      </c>
      <c r="D719" s="4" t="s">
        <v>1599</v>
      </c>
      <c r="E719" s="4" t="s">
        <v>1599</v>
      </c>
      <c r="F719" s="4" t="s">
        <v>1600</v>
      </c>
      <c r="G719" s="4" t="s">
        <v>1601</v>
      </c>
      <c r="H719" s="4"/>
      <c r="I719" s="4" t="s">
        <v>10936</v>
      </c>
      <c r="J719" s="3"/>
      <c r="K719" s="3" t="s">
        <v>7892</v>
      </c>
      <c r="L719" s="5" t="s">
        <v>15</v>
      </c>
      <c r="M719" s="2" t="str">
        <f t="shared" si="77"/>
        <v>&gt;betaL-g0757_OKP-B-7%ATGCGTTATGTTCGC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TCGTCGGCGGCCCCGCGGGATTGACAGCTTTTCTGCGCCAGATCGGTGACAACGTCACCCGTCTTGATCGCTGGGAAACGGAACTCAATGAGGCGCTTCCCGGCGACGTGCGCGACACCACCACCCCGGCCAGCATGGCCACCACCCTGCGCAAGCTGCTAACCACCCCCTCTCTGAGCGCCCGTTCGCAGCAGCAGCTGCTGCAGTGGATGGTTGACGACCGGGTGGCCGGCCCGTTGATCCGCGCCGTGCTGCCGGCGGGCTGGTTTATCGCCGATAAAACCGGGGCCGGTGAGCGGGGCTCACGCGGCATTGTCGCCCTGCTCGGCCCGGACGGCAAAGCGGAGCGTATCGTGGTGATCTATCTGCGGGATACCGCAGCGACCATGGCCGAACGTAACCAGCAGATCGCCGGGATAGGCGCGGCGCTGATCGAGCACTGGCAGCGCTAG</v>
      </c>
      <c r="O719" s="26">
        <f t="shared" si="75"/>
        <v>861</v>
      </c>
      <c r="P719" s="26"/>
      <c r="Q719" s="26">
        <f t="shared" si="81"/>
        <v>1</v>
      </c>
      <c r="R719" s="26">
        <f t="shared" si="76"/>
        <v>1</v>
      </c>
      <c r="S719" s="26">
        <f t="shared" si="78"/>
        <v>2</v>
      </c>
      <c r="T719" s="26"/>
    </row>
    <row r="720" spans="1:20" x14ac:dyDescent="0.25">
      <c r="A720">
        <v>644</v>
      </c>
      <c r="B720" s="2" t="s">
        <v>7893</v>
      </c>
      <c r="C720" s="3" t="s">
        <v>1580</v>
      </c>
      <c r="D720" s="4" t="s">
        <v>1602</v>
      </c>
      <c r="E720" s="4" t="s">
        <v>1602</v>
      </c>
      <c r="F720" s="4" t="s">
        <v>1603</v>
      </c>
      <c r="G720" s="4" t="s">
        <v>1604</v>
      </c>
      <c r="H720" s="4"/>
      <c r="I720" s="4" t="s">
        <v>10936</v>
      </c>
      <c r="J720" s="3"/>
      <c r="K720" s="3" t="s">
        <v>7894</v>
      </c>
      <c r="L720" s="5" t="s">
        <v>15</v>
      </c>
      <c r="M720" s="2" t="str">
        <f t="shared" si="77"/>
        <v>&gt;betaL-g0758_OKP-B-8%ATGCGTTATGTTCGTCTGTGCCTTATCTCCCTGATTGCCGCCCTGCCACTGGCGGTATTCGCCAGCCCTCAGCCGCTTGAGCAGATTAAAATCAGCGAAAGTCAGCTGGCGGGCCGGGTGGGCTATGTTGAAATGGATCTGGCCAGCGGCCGCACGCTGGCCGCCTGGCGCGCCAGTGAGCGCTTTCCGCTGATGAGCACCTTTAAAGTGCTGCTCTGCGGCGCGGTGCTGGCCCGGGTGGATGCCGGCGACGAACAGCTGGATCGGCGGATCCACTACCGCCAGCAGGATCTGGTGGACTACTCCCCGGTCAGCGAAAAACACCTTGCCGACGGGATGACCGTTGGCGAACTCTGCGCCGCCGCCATCACCATGAGCGACAACACCGCCGGCAATCTGCTGTTGAAGATCGTCGGCGGCCCCGCGGGATTGACCGCTTTTCTGCGCCAGATCGGTGACAACGTCACCCGCCTTGACCGCTGGGAAACGGAACTCAATGAGGCGCTTCCCGGCGACGTGCGCGACACCACCACCCCGGCCAGCATGGCCACCACCCTGCGCAAGTTGCTAACCACCCCCTCTCTGAGCGCCCGTTCGCAGCAGCAGCTGCTGCAGTGGATGGTGGACGACCGGGTGGCCGGCCCGTTGATCCGCGCCGTGCTGCCGGCGGGCTGGTTTATCGCCGATAAAACCGGGGCCGGTGAGCGGGGCTCACGCGGCATTGTCGCCCTGCTCGGCCCGGACGGCAAAGCGGAGCGTATCGTGGTGATCTATCTGCGGGATACCGCGGCGACCATGGCCGAACGTAACCAGCAGATCGCCGGGATAGGCGCGGCGCTGATCGAGCACTGGCAGCGCTAG</v>
      </c>
      <c r="O720" s="26">
        <f t="shared" si="75"/>
        <v>861</v>
      </c>
      <c r="P720" s="26"/>
      <c r="Q720" s="26">
        <f t="shared" si="81"/>
        <v>1</v>
      </c>
      <c r="R720" s="26">
        <f t="shared" si="76"/>
        <v>1</v>
      </c>
      <c r="S720" s="26">
        <f t="shared" si="78"/>
        <v>2</v>
      </c>
      <c r="T720" s="26"/>
    </row>
    <row r="721" spans="1:20" x14ac:dyDescent="0.25">
      <c r="A721">
        <v>645</v>
      </c>
      <c r="B721" s="2" t="s">
        <v>7895</v>
      </c>
      <c r="C721" s="3" t="s">
        <v>1580</v>
      </c>
      <c r="D721" s="4" t="s">
        <v>1605</v>
      </c>
      <c r="E721" s="4" t="s">
        <v>1605</v>
      </c>
      <c r="F721" s="4" t="s">
        <v>1606</v>
      </c>
      <c r="G721" s="4" t="s">
        <v>1607</v>
      </c>
      <c r="H721" s="4"/>
      <c r="I721" s="4" t="s">
        <v>10936</v>
      </c>
      <c r="J721" s="3"/>
      <c r="K721" s="3" t="s">
        <v>7896</v>
      </c>
      <c r="L721" s="5" t="s">
        <v>15</v>
      </c>
      <c r="M721" s="2" t="str">
        <f t="shared" si="77"/>
        <v>&gt;betaL-g0759_OKP-B-9%ATGCGTTATGTTCGCCTGTGCCTTATCTCCCTGATTGCCGCCCTGCCACTGGCGGTATTCGCCAGCCCTCAGCCGCTTGAGCAGATTAAAATCAGCGAAAGTCAGCTGGCGGGCCGGGTGGGCTATATTGAAATGGATCTGGCCAGCGGCCGCACGCTGGCCGCCTGGCGCGCCAGTGAGCGCTTTCCGCTGATGAGCACCTTTAAAGTGCTGCTCTGCGGCGCGGTGCTGGCCCGGGTGGATGCCGGCGACGAACAGCTGGATCGGCGGATCCACTACCGCCAGCAGGATCTGGTGGACTACTCCCCGGTCAGCGAAAAACACCTTGCCGACGGGATGACCGTTGGCGAACTCTGCGCCGCCGCCATCACCATGAGCGACAACAGCGCCGGCAATCTGCTGTTGAAGAGCGTCGGCGGCCCTGCGGGATTGACCGCTTTTCTGCGCCAGATCGGTGACAACGTCACCCGTCTTGACCGCTGGGAAACGGAACTCAATGAGGCGCTTCCCGGCGACGTGCGCGACACCACCACCCCGGCCAGCATGGCCACCACCCTGCGCAGGCTGCTAACCACCCCCTCTCTGAGCGCCCGTTCGCAGCAGCAGCTGCTGCAGTGGATGGTGGACGACCGGGTGGCCGGCCCGTTGATCCGCGCCGTGCTGCCGGCGGGCTGGTTTATCGCCGATAAAACCGGGGCCGGTGAGCGGGGCTCACGCGGCATTGTCGCCCTGCTCGGCCCGGACGGCAAAGCGGAGCGTATCGTGGTGATCTATCTGCGGGATACCGCGGCGACCATGGTCGAGCGTAACCAGCAGATCGCCGGGATAGGCGCGGCGCTGATCGAGCACTGGCAGCGCTAG</v>
      </c>
      <c r="O721" s="26">
        <f t="shared" si="75"/>
        <v>861</v>
      </c>
      <c r="P721" s="26"/>
      <c r="Q721" s="26">
        <f t="shared" si="81"/>
        <v>1</v>
      </c>
      <c r="R721" s="26">
        <f t="shared" si="76"/>
        <v>1</v>
      </c>
      <c r="S721" s="26">
        <f t="shared" si="78"/>
        <v>2</v>
      </c>
      <c r="T721" s="26"/>
    </row>
    <row r="722" spans="1:20" x14ac:dyDescent="0.25">
      <c r="A722">
        <v>2082</v>
      </c>
      <c r="B722" s="2" t="s">
        <v>10262</v>
      </c>
      <c r="C722" s="3" t="s">
        <v>5476</v>
      </c>
      <c r="D722" s="3" t="s">
        <v>5477</v>
      </c>
      <c r="E722" s="3" t="s">
        <v>5477</v>
      </c>
      <c r="F722" s="3" t="s">
        <v>5478</v>
      </c>
      <c r="G722" s="3" t="s">
        <v>5479</v>
      </c>
      <c r="H722" s="3"/>
      <c r="I722" s="4" t="s">
        <v>10936</v>
      </c>
      <c r="J722" s="3" t="s">
        <v>4420</v>
      </c>
      <c r="K722" s="3" t="s">
        <v>10263</v>
      </c>
      <c r="L722" s="5" t="s">
        <v>15</v>
      </c>
      <c r="M722" s="2" t="str">
        <f t="shared" si="77"/>
        <v>&gt;betaL-g0760_ompK35_Chr%ATGATGAAGCGCAATATTCTGGCAGTGGTGATCCCTGCCCTGCTGGTAGCCGGTGCAGCCAACGCTGCAGAAATCTATAACAAAAACGGCAACAAACTGGACTTCTATGGAAAAATGGTCGGCGAGCACGTCTGGACCACCAATGGCGACACCAGCAGCGACGATACCACCTATGCCCGTATCGGCCTGAAAGGCGAAACTCAGATCAACGATCAGCTGATCGGCTACGGCCAGTGGGAATACAACATGGACGCGTCCAATGTTGAAGGTTCCCAGACCACAAAAACCCGTCTGGCGTTCGCAGGCCTGAAAGCGGGCGAATACGGTTCATTCGACTATGGCCGTAACTACGGCGCGATCTACGACGTCGAAGCGGCAACCGATATGCTGGTTGAATGGGGCGGTGACGGCTGGAACTACACCGACAACTACATGACCGGTCGTACCAACGGCGTCGCAACCTACCGTAACTCTGACTTCTTCGGTCTGGTTGACGGTCTGAGCTTCGCGCTGCAGTACCAGGGTAAAAACGACCACGACCGTGCGATTCGCAAGCAGAATGGCGACGGCTTCAGCACCGCAGCCACCTACGCGTTCGACAACGGTATCGCACTGTCTGCAGGCTACTCCAGCTCTAACCGTAGCGTCGATCAGAAAGCTGACGGCAATGGCGACAAAGCCGAAGCCTGGGCGACCTCTGCAAAATATGACGCTAACAACATCTATGCGGCCGTCATGTACTCCCAGACTTACAACATGACTCCGGAAGAAGATAACCACTTCGCCGGTAAAACTCAGAACTTTGAAGCAGTTGTACAGTATCAGTTTGACTTCGGCCTGCGTCCGTCCATCGGCTACGTACAGACCAAAGGCAAGGACCTGCAGTCGCGTGCTGGCTTCTCCGGCGGCGATGCGGATCTGGTTAAATACATCGAAGTGGGTACCTGGTACTACTTTAACAAGAACATGAACGTCTACGCTGCGTATAAATTCAACCAGCTGGACGACAACGATTACACCAAAGCGGCTGGTGTCGCCACTGACGACCAGGCGGCCGTGGGTATCGTTTACCAATTCTAA</v>
      </c>
      <c r="O722" s="26">
        <f t="shared" si="75"/>
        <v>1080</v>
      </c>
      <c r="P722" s="26"/>
      <c r="Q722" s="26">
        <f t="shared" si="81"/>
        <v>1</v>
      </c>
      <c r="R722" s="26">
        <f t="shared" si="76"/>
        <v>1</v>
      </c>
      <c r="S722" s="26">
        <f t="shared" si="78"/>
        <v>2</v>
      </c>
      <c r="T722" s="26"/>
    </row>
    <row r="723" spans="1:20" x14ac:dyDescent="0.25">
      <c r="A723" s="3">
        <v>2083</v>
      </c>
      <c r="B723" s="2" t="s">
        <v>10284</v>
      </c>
      <c r="C723" s="3" t="s">
        <v>5476</v>
      </c>
      <c r="D723" s="3" t="s">
        <v>5558</v>
      </c>
      <c r="E723" s="3" t="s">
        <v>5558</v>
      </c>
      <c r="F723" s="3" t="s">
        <v>5559</v>
      </c>
      <c r="G723" s="3" t="s">
        <v>5560</v>
      </c>
      <c r="H723" s="3"/>
      <c r="I723" s="4" t="s">
        <v>10936</v>
      </c>
      <c r="J723" s="3" t="s">
        <v>4420</v>
      </c>
      <c r="K723" s="3" t="s">
        <v>5561</v>
      </c>
      <c r="L723" s="13" t="s">
        <v>5493</v>
      </c>
      <c r="M723" s="2" t="str">
        <f t="shared" si="77"/>
        <v>&gt;betaL-g0761_ompK36_Chr%ATGAAAGTTAAAGTACTGTCCCTCCTGGTACCGGCTCTGCTGGTAGCAGGCGCAGCAAATGCGGCTGAAATTTATAACAAAGACGGCAACAAATTAGACCTGTACGGTAAAATTGACGGTCTGCACTACTTCTCTGACGACAAGAGCGTCGACGGCGACCAGACCTACATGCGTGTAGGCGTGAAAGGCGAAACCCAGATCAACGACCAGCTGACCGGTTACGGCCAGTGGGAATACAACGTTCAGGCGAACAACACTGAAAGCTCCAGCGATCAGGCATGGACTCGTCTGGCATTCGCAGGCCTGAAATTTGGCGACGCGGGCTCTTTCGACTACGGTCGTAACTACGGCGTAGTATACGACGTAACGTCCTGGACCGACGTTCTGCCGGAATTCGGCGGCGACGGCGACACCTACGGTTCTGACAACTTCCTGCAGTCCCGTGCTAACGGCGTTGCAACCTACCGTAACTCTGATTTCTTCGGTCTGGTTGACGGCCTGAACTTTGCTCTGCAGTATCAGGGTAAAAACGGCAGCGTCAGCGGCGAAGGTACTTCTCCGACCAACAACGGTCGTGGCGCTCTGAAACAGAACGGTGACGGCTTCGGTACCTCTCTGACCTATGACATCTATGATGGCATCAGCGCTGGTTTCGCGTACTCGCACTCCAAACGTAACGGCGATCAGAATCGTTTGGATAAAGGCCGTGGCGACAACGCTGAAACCTACACCGGTGGTCTGAAATACGACGCCAACAACATTTACCTGGCGACTCAGTACACCCAGACCTACAACGCAACTCGTTTCAGCGGCAACGGAGAATCTGATTCTATTAGCGGTTTTGCTAACAAAGCACAGAACTTCGAAGTGGTTGCTCAGTACCAGTTCGACTTCGGTCTGCGTCCGTCCGTAGCTTACCTGCAGTCTAAAGGTAAGGACATCGAAGGTTACGGCGACCAGGACCTGCTGAAATATGTTGACGTTGGCGCGACCTACTACTTCAACAAAAACATGTCCACCTATGTTGACTACAAAATCAACCTGCTGGACGAAAACGATTTCACTCGTCGCGCTGGTATCTCTACCGACGACGTGGTTGCACTGGGCCTGGTTTACCAGTTCTAA</v>
      </c>
      <c r="O723" s="26">
        <f t="shared" si="75"/>
        <v>1125</v>
      </c>
      <c r="P723" s="26"/>
      <c r="Q723" s="26">
        <f t="shared" si="81"/>
        <v>1</v>
      </c>
      <c r="R723" s="26">
        <f t="shared" si="76"/>
        <v>1</v>
      </c>
      <c r="S723" s="26">
        <f t="shared" si="78"/>
        <v>2</v>
      </c>
      <c r="T723" s="26"/>
    </row>
    <row r="724" spans="1:20" x14ac:dyDescent="0.25">
      <c r="A724">
        <v>656</v>
      </c>
      <c r="B724" s="2" t="s">
        <v>7917</v>
      </c>
      <c r="C724" s="3" t="s">
        <v>1633</v>
      </c>
      <c r="D724" s="4" t="s">
        <v>1634</v>
      </c>
      <c r="E724" s="4" t="s">
        <v>1634</v>
      </c>
      <c r="F724" s="4" t="s">
        <v>1635</v>
      </c>
      <c r="G724" s="4" t="s">
        <v>1636</v>
      </c>
      <c r="H724" s="4"/>
      <c r="I724" s="4" t="s">
        <v>10936</v>
      </c>
      <c r="J724" s="3"/>
      <c r="K724" s="3" t="s">
        <v>7918</v>
      </c>
      <c r="L724" s="5" t="s">
        <v>15</v>
      </c>
      <c r="M724" s="2" t="str">
        <f t="shared" si="77"/>
        <v>&gt;betaL-g0762_OXA-1%ATGAAAAACACAATACATATCAACTTCGCTATTTTTTTAATAATTGCAAATATTATCTACAGCAGCGCCAGTGCATCAACAGATATCTCTACTGTTGCATCTCCATTATTTGAAGGAACTGAAGGTTGTTTTTTACTTTACGATGC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TAATAGTACAAAACTGTATGGGAAAACTGGTGCAGGATTCACAGCAAATAGAACCTTACAAAACGGATGGTTTGAAGGGTTTATTATAAGCAAATCAGGACATAAATATGTTTTTGTGTCCGCACTTACAGGAAACTTGGGGTCGAATTTAACATCAAGCATAAAAGCCAAGAAAAATGCGATCACCATTCTAAACACACTAAATTTATAA</v>
      </c>
      <c r="O724" s="26">
        <f t="shared" si="75"/>
        <v>831</v>
      </c>
      <c r="P724" s="26"/>
      <c r="Q724" s="26">
        <f t="shared" si="81"/>
        <v>1</v>
      </c>
      <c r="R724" s="26">
        <f t="shared" si="76"/>
        <v>1</v>
      </c>
      <c r="S724" s="26">
        <f t="shared" si="78"/>
        <v>2</v>
      </c>
      <c r="T724" s="26"/>
    </row>
    <row r="725" spans="1:20" x14ac:dyDescent="0.25">
      <c r="A725">
        <v>663</v>
      </c>
      <c r="B725" s="2" t="s">
        <v>7931</v>
      </c>
      <c r="C725" s="3" t="s">
        <v>1633</v>
      </c>
      <c r="D725" s="4" t="s">
        <v>1655</v>
      </c>
      <c r="E725" s="4" t="s">
        <v>1655</v>
      </c>
      <c r="F725" s="4" t="s">
        <v>1656</v>
      </c>
      <c r="G725" s="4" t="s">
        <v>1657</v>
      </c>
      <c r="H725" s="4"/>
      <c r="I725" s="4" t="s">
        <v>10936</v>
      </c>
      <c r="J725" s="3"/>
      <c r="K725" s="3" t="s">
        <v>7932</v>
      </c>
      <c r="L725" s="5" t="s">
        <v>15</v>
      </c>
      <c r="M725" s="2" t="str">
        <f t="shared" si="77"/>
        <v>&gt;betaL-g0763_OXA-10%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25" s="26">
        <f t="shared" si="75"/>
        <v>801</v>
      </c>
      <c r="P725" s="26"/>
      <c r="Q725" s="26">
        <f t="shared" si="81"/>
        <v>1</v>
      </c>
      <c r="R725" s="26">
        <f t="shared" si="76"/>
        <v>1</v>
      </c>
      <c r="S725" s="26">
        <f t="shared" si="78"/>
        <v>2</v>
      </c>
      <c r="T725" s="26"/>
    </row>
    <row r="726" spans="1:20" x14ac:dyDescent="0.25">
      <c r="A726">
        <v>745</v>
      </c>
      <c r="B726" s="2" t="s">
        <v>8088</v>
      </c>
      <c r="C726" s="3" t="s">
        <v>1633</v>
      </c>
      <c r="D726" s="4" t="s">
        <v>1892</v>
      </c>
      <c r="E726" s="4" t="s">
        <v>1892</v>
      </c>
      <c r="F726" s="4" t="s">
        <v>1893</v>
      </c>
      <c r="G726" s="4" t="s">
        <v>1894</v>
      </c>
      <c r="H726" s="4"/>
      <c r="I726" s="4" t="s">
        <v>10936</v>
      </c>
      <c r="J726" s="3"/>
      <c r="K726" s="3" t="s">
        <v>8089</v>
      </c>
      <c r="L726" s="5" t="s">
        <v>15</v>
      </c>
      <c r="M726" s="2" t="str">
        <f t="shared" si="77"/>
        <v>&gt;betaL-g0764_OXA-100%ATGAACATTAAAGCACTCTTACTTATAACAAGCACTATTTTTATTTCAGCCTGCTCACCTTATATAGTGACTGCTAATCCAAATCACAGCACTTCAAAATCTGATGAAAAAGCAGAGAAAATTAAAAATTTATTTAACGAAGCACACACTACGGGTGTTTTAGTTATCCAACAAGGC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G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726" s="26">
        <f t="shared" si="75"/>
        <v>825</v>
      </c>
      <c r="P726" s="26"/>
      <c r="Q726" s="26">
        <f t="shared" si="81"/>
        <v>1</v>
      </c>
      <c r="R726" s="26">
        <f t="shared" si="76"/>
        <v>1</v>
      </c>
      <c r="S726" s="26">
        <f t="shared" si="78"/>
        <v>2</v>
      </c>
      <c r="T726" s="26"/>
    </row>
    <row r="727" spans="1:20" x14ac:dyDescent="0.25">
      <c r="A727">
        <v>746</v>
      </c>
      <c r="B727" s="2" t="s">
        <v>8090</v>
      </c>
      <c r="C727" s="3" t="s">
        <v>1633</v>
      </c>
      <c r="D727" s="4" t="s">
        <v>1895</v>
      </c>
      <c r="E727" s="4" t="s">
        <v>1895</v>
      </c>
      <c r="F727" s="4" t="s">
        <v>1896</v>
      </c>
      <c r="G727" s="4" t="s">
        <v>1897</v>
      </c>
      <c r="H727" s="4"/>
      <c r="I727" s="4" t="s">
        <v>10936</v>
      </c>
      <c r="J727" s="3"/>
      <c r="K727" s="3" t="s">
        <v>8091</v>
      </c>
      <c r="L727" s="5" t="s">
        <v>15</v>
      </c>
      <c r="M727" s="2" t="str">
        <f t="shared" si="77"/>
        <v>&gt;betaL-g0765_OXA-101%ATGAAAACATTTGCCGCATATGTAATTACTGCGTGTCTTTCAAGTACGGCATTAGCTAGTTCAATTACAGAAAATACGTT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727" s="26">
        <f t="shared" si="75"/>
        <v>801</v>
      </c>
      <c r="P727" s="26"/>
      <c r="Q727" s="26">
        <f t="shared" si="81"/>
        <v>1</v>
      </c>
      <c r="R727" s="26">
        <f t="shared" si="76"/>
        <v>1</v>
      </c>
      <c r="S727" s="26">
        <f t="shared" si="78"/>
        <v>2</v>
      </c>
      <c r="T727" s="26"/>
    </row>
    <row r="728" spans="1:20" x14ac:dyDescent="0.25">
      <c r="A728">
        <v>749</v>
      </c>
      <c r="B728" s="2" t="s">
        <v>8092</v>
      </c>
      <c r="C728" s="3" t="s">
        <v>1633</v>
      </c>
      <c r="D728" s="4" t="s">
        <v>1898</v>
      </c>
      <c r="E728" s="4" t="s">
        <v>1898</v>
      </c>
      <c r="F728" s="4" t="s">
        <v>1899</v>
      </c>
      <c r="G728" s="4" t="s">
        <v>1900</v>
      </c>
      <c r="H728" s="4"/>
      <c r="I728" s="4" t="s">
        <v>10936</v>
      </c>
      <c r="J728" s="3"/>
      <c r="K728" s="3" t="s">
        <v>8093</v>
      </c>
      <c r="L728" s="5" t="s">
        <v>15</v>
      </c>
      <c r="M728" s="2" t="str">
        <f t="shared" si="77"/>
        <v>&gt;betaL-g0768_OXA-104%ATGAACATTAAAGCGCTGCTGCTGATTACCAGCGCGATTTTTATTAGCGCGTGCAGCCCGTATATTGTGACCGCGAACCCGAACCATAGCGCGAGCAAAAGCGATGAAAAAGCGGAAAAAATTAAAAACCTGTTTAACGAAGCGCATACCACCGGCGTGCTGGTGATTCAGCAGGGCCAGACCCAGCAGAGCTATGGCAACGATCTGGCGCGCGCGAGCACCGAATATGTGCCGGCGAGCACCTTTAAAATGCTGAACGCGCTGATTGGCCTGGAACATCATAAAGCGACCACCACCGAAGTGTTTAAATGGGATGGCAAAAAACGCCTGTTTCCGGAATGGGAAAAAAACATGACCCTGGGCGATGCGATGAAAGCGAGCGCGATTCCGGTGTATCAGGATCTGGCGCGCCGCATTGGCCTGGAACTGATGAGCAACGAAGTGAAACGCGTGGGCTATGGCAACGCGGATATTGGCACCCAGGTGGATAACTTTTGGCTGGTGGGCCCGCTGAAAATTACCCCGCAGCAGGAAGCGCAGTTTGCGTATAAACTGGCGAACAAAACCCTGCCGTTTAGCCAGAAAGTGCAGGATGAAGTGCAGAGCATGCTGTTTATTGAAGAAAAAAACGGCAACAAAATTTATGCGAAAAGCGGCTGGGGCTGGGATGTGGATCCGCAGGTGGGCTGGCTGACCGGCTGGGTGGTGCAGCCGCAGGGCAACATTGTGGCGTTTAGCCTGAACCTGGAAATGAAAAAAGGCATTCCGAGCAGCGTGCGCAAAGAAATTACCTATAAAAGCCTGGAACAGCTGGGCATTCTG</v>
      </c>
      <c r="O728" s="26">
        <f t="shared" si="75"/>
        <v>822</v>
      </c>
      <c r="P728" s="26" t="s">
        <v>10986</v>
      </c>
      <c r="Q728" s="26">
        <f t="shared" si="80"/>
        <v>1</v>
      </c>
      <c r="R728" s="26" t="str">
        <f t="shared" si="76"/>
        <v>bad</v>
      </c>
      <c r="S728" s="26">
        <f t="shared" si="78"/>
        <v>2</v>
      </c>
      <c r="T728" s="26"/>
    </row>
    <row r="729" spans="1:20" x14ac:dyDescent="0.25">
      <c r="A729">
        <v>751</v>
      </c>
      <c r="B729" s="2" t="s">
        <v>8094</v>
      </c>
      <c r="C729" s="3" t="s">
        <v>1633</v>
      </c>
      <c r="D729" s="4" t="s">
        <v>1901</v>
      </c>
      <c r="E729" s="4" t="s">
        <v>1901</v>
      </c>
      <c r="F729" s="4" t="s">
        <v>1902</v>
      </c>
      <c r="G729" s="4" t="s">
        <v>1903</v>
      </c>
      <c r="H729" s="4"/>
      <c r="I729" s="4" t="s">
        <v>10936</v>
      </c>
      <c r="J729" s="3"/>
      <c r="K729" s="3" t="s">
        <v>8095</v>
      </c>
      <c r="L729" s="5" t="s">
        <v>15</v>
      </c>
      <c r="M729" s="2" t="str">
        <f t="shared" si="77"/>
        <v>&gt;betaL-g0770_OXA-106%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729" s="26">
        <f t="shared" si="75"/>
        <v>825</v>
      </c>
      <c r="P729" s="26"/>
      <c r="Q729" s="26">
        <f t="shared" ref="Q729:Q739" si="82">IF(OR(LEFT(G729,3)="ATG",LEFT(G729,3)="GTG",LEFT(G729,3)="TTG"),1,"bad")</f>
        <v>1</v>
      </c>
      <c r="R729" s="26">
        <f t="shared" si="76"/>
        <v>1</v>
      </c>
      <c r="S729" s="26">
        <f t="shared" si="78"/>
        <v>2</v>
      </c>
      <c r="T729" s="26"/>
    </row>
    <row r="730" spans="1:20" x14ac:dyDescent="0.25">
      <c r="A730">
        <v>752</v>
      </c>
      <c r="B730" s="2" t="s">
        <v>8096</v>
      </c>
      <c r="C730" s="3" t="s">
        <v>1633</v>
      </c>
      <c r="D730" s="4" t="s">
        <v>1904</v>
      </c>
      <c r="E730" s="4" t="s">
        <v>1904</v>
      </c>
      <c r="F730" s="4" t="s">
        <v>1905</v>
      </c>
      <c r="G730" s="4" t="s">
        <v>1906</v>
      </c>
      <c r="H730" s="4"/>
      <c r="I730" s="4" t="s">
        <v>10936</v>
      </c>
      <c r="J730" s="3"/>
      <c r="K730" s="3" t="s">
        <v>8097</v>
      </c>
      <c r="L730" s="5" t="s">
        <v>15</v>
      </c>
      <c r="M730" s="2" t="str">
        <f t="shared" si="77"/>
        <v>&gt;betaL-g0771_OXA-107%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G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O730" s="26">
        <f t="shared" si="75"/>
        <v>825</v>
      </c>
      <c r="P730" s="26"/>
      <c r="Q730" s="26">
        <f t="shared" si="82"/>
        <v>1</v>
      </c>
      <c r="R730" s="26">
        <f t="shared" si="76"/>
        <v>1</v>
      </c>
      <c r="S730" s="26">
        <f t="shared" si="78"/>
        <v>2</v>
      </c>
      <c r="T730" s="26"/>
    </row>
    <row r="731" spans="1:20" x14ac:dyDescent="0.25">
      <c r="A731" s="26">
        <v>753</v>
      </c>
      <c r="B731" s="2" t="s">
        <v>8098</v>
      </c>
      <c r="C731" s="3" t="s">
        <v>1633</v>
      </c>
      <c r="D731" s="4" t="s">
        <v>1907</v>
      </c>
      <c r="E731" s="4" t="s">
        <v>1907</v>
      </c>
      <c r="F731" s="4" t="s">
        <v>1908</v>
      </c>
      <c r="G731" s="4" t="s">
        <v>1909</v>
      </c>
      <c r="H731" s="4"/>
      <c r="I731" s="4" t="s">
        <v>10936</v>
      </c>
      <c r="J731" s="3"/>
      <c r="K731" s="3" t="s">
        <v>8099</v>
      </c>
      <c r="L731" s="5" t="s">
        <v>15</v>
      </c>
      <c r="M731" s="2" t="str">
        <f t="shared" si="77"/>
        <v>&gt;betaL-g0772_OXA-108%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ACAGATATCGGTACCCAAGTCGATAATTTTTGGG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731" s="26">
        <f t="shared" si="75"/>
        <v>825</v>
      </c>
      <c r="P731" s="26"/>
      <c r="Q731" s="26">
        <f t="shared" si="82"/>
        <v>1</v>
      </c>
      <c r="R731" s="26">
        <f t="shared" si="76"/>
        <v>1</v>
      </c>
      <c r="S731" s="26">
        <f t="shared" si="78"/>
        <v>2</v>
      </c>
      <c r="T731" s="26"/>
    </row>
    <row r="732" spans="1:20" x14ac:dyDescent="0.25">
      <c r="A732" s="26">
        <v>754</v>
      </c>
      <c r="B732" s="2" t="s">
        <v>8100</v>
      </c>
      <c r="C732" s="3" t="s">
        <v>1633</v>
      </c>
      <c r="D732" s="4" t="s">
        <v>1910</v>
      </c>
      <c r="E732" s="4" t="s">
        <v>1910</v>
      </c>
      <c r="F732" s="4" t="s">
        <v>1911</v>
      </c>
      <c r="G732" s="4" t="s">
        <v>1912</v>
      </c>
      <c r="H732" s="4"/>
      <c r="I732" s="4" t="s">
        <v>10936</v>
      </c>
      <c r="J732" s="3"/>
      <c r="K732" s="3" t="s">
        <v>8101</v>
      </c>
      <c r="L732" s="5" t="s">
        <v>15</v>
      </c>
      <c r="M732" s="2" t="str">
        <f t="shared" si="77"/>
        <v>&gt;betaL-g0773_OXA-109%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32" s="26">
        <f t="shared" si="75"/>
        <v>825</v>
      </c>
      <c r="P732" s="26"/>
      <c r="Q732" s="26">
        <f t="shared" si="82"/>
        <v>1</v>
      </c>
      <c r="R732" s="26">
        <f t="shared" si="76"/>
        <v>1</v>
      </c>
      <c r="S732" s="26">
        <f t="shared" si="78"/>
        <v>2</v>
      </c>
      <c r="T732" s="26"/>
    </row>
    <row r="733" spans="1:20" x14ac:dyDescent="0.25">
      <c r="A733">
        <v>664</v>
      </c>
      <c r="B733" s="2" t="s">
        <v>7933</v>
      </c>
      <c r="C733" s="3" t="s">
        <v>1633</v>
      </c>
      <c r="D733" s="4" t="s">
        <v>1658</v>
      </c>
      <c r="E733" s="4" t="s">
        <v>1658</v>
      </c>
      <c r="F733" s="4" t="s">
        <v>1659</v>
      </c>
      <c r="G733" s="4" t="s">
        <v>1660</v>
      </c>
      <c r="H733" s="4"/>
      <c r="I733" s="4" t="s">
        <v>10936</v>
      </c>
      <c r="J733" s="3"/>
      <c r="K733" s="3" t="s">
        <v>7934</v>
      </c>
      <c r="L733" s="5" t="s">
        <v>15</v>
      </c>
      <c r="M733" s="2" t="str">
        <f t="shared" si="77"/>
        <v>&gt;betaL-g0774_OXA-11%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G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33" s="26">
        <f t="shared" si="75"/>
        <v>801</v>
      </c>
      <c r="P733" s="26"/>
      <c r="Q733" s="26">
        <f t="shared" si="82"/>
        <v>1</v>
      </c>
      <c r="R733" s="26">
        <f t="shared" si="76"/>
        <v>1</v>
      </c>
      <c r="S733" s="26">
        <f t="shared" si="78"/>
        <v>2</v>
      </c>
      <c r="T733" s="26"/>
    </row>
    <row r="734" spans="1:20" x14ac:dyDescent="0.25">
      <c r="A734" s="26">
        <v>755</v>
      </c>
      <c r="B734" s="2" t="s">
        <v>8102</v>
      </c>
      <c r="C734" s="3" t="s">
        <v>1633</v>
      </c>
      <c r="D734" s="4" t="s">
        <v>1913</v>
      </c>
      <c r="E734" s="4" t="s">
        <v>1913</v>
      </c>
      <c r="F734" s="4" t="s">
        <v>1914</v>
      </c>
      <c r="G734" s="4" t="s">
        <v>1915</v>
      </c>
      <c r="H734" s="4"/>
      <c r="I734" s="4" t="s">
        <v>10936</v>
      </c>
      <c r="J734" s="3"/>
      <c r="K734" s="3" t="s">
        <v>8103</v>
      </c>
      <c r="L734" s="5" t="s">
        <v>15</v>
      </c>
      <c r="M734" s="2" t="str">
        <f t="shared" si="77"/>
        <v>&gt;betaL-g0775_OXA-110%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C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O734" s="26">
        <f t="shared" si="75"/>
        <v>825</v>
      </c>
      <c r="P734" s="26"/>
      <c r="Q734" s="26">
        <f t="shared" si="82"/>
        <v>1</v>
      </c>
      <c r="R734" s="26">
        <f t="shared" si="76"/>
        <v>1</v>
      </c>
      <c r="S734" s="26">
        <f t="shared" si="78"/>
        <v>2</v>
      </c>
      <c r="T734" s="26"/>
    </row>
    <row r="735" spans="1:20" x14ac:dyDescent="0.25">
      <c r="A735" s="26">
        <v>756</v>
      </c>
      <c r="B735" s="2" t="s">
        <v>8104</v>
      </c>
      <c r="C735" s="3" t="s">
        <v>1633</v>
      </c>
      <c r="D735" s="4" t="s">
        <v>1916</v>
      </c>
      <c r="E735" s="4" t="s">
        <v>1916</v>
      </c>
      <c r="F735" s="4" t="s">
        <v>1917</v>
      </c>
      <c r="G735" s="4" t="s">
        <v>1918</v>
      </c>
      <c r="H735" s="4"/>
      <c r="I735" s="4" t="s">
        <v>10936</v>
      </c>
      <c r="J735" s="3"/>
      <c r="K735" s="3" t="s">
        <v>8105</v>
      </c>
      <c r="L735" s="5" t="s">
        <v>15</v>
      </c>
      <c r="M735" s="2" t="str">
        <f t="shared" si="77"/>
        <v>&gt;betaL-g0776_OXA-111%ATGAACATTAAAACACTCTTACTTATAACAAGCGCTATTTTTATTTCAGCCTGCTCACCTTATATAGTGTCTGCTAATCCAAATCACAGTGCTTCAAAATCTGATGAAAAAGCAGAGAAAATTAAAAATTTATTTAACGAAGCACACACTACGGGTGTTTTAGTTATCCAACAAGGCCAAACTCAACAAAGCTATGGTAATGATCTTGCTCGTGCA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CCCTTTAAAAATTACTCCTCAGCAAGAGGCACAGTTTGCTTACAAGCTAGCTAATAAAACGCTTCCATTTAGCCCAAAAGTCCAAGATGAAGTGCAATCCATGTTATTCATAGAAGAAATGAATGGAAATAAAATATACGCAAAAAGTGGTTGGGGATGGGATGTAGACCCACAAGTAGGCTGGTTAACTGGATGGGTTGTTCAGCCTCAAGGAAATATTGTAGCGTTCTCCCTTAACTTAGAAATGAAAAAAGGAATACCTAGCTCTGTTCGAAAAGAGATTACTTATAAAAGTTTAGAACAATTAGGTATTTTATAG</v>
      </c>
      <c r="O735" s="26">
        <f t="shared" si="75"/>
        <v>825</v>
      </c>
      <c r="P735" s="26"/>
      <c r="Q735" s="26">
        <f t="shared" si="82"/>
        <v>1</v>
      </c>
      <c r="R735" s="26">
        <f t="shared" si="76"/>
        <v>1</v>
      </c>
      <c r="S735" s="26">
        <f t="shared" si="78"/>
        <v>2</v>
      </c>
      <c r="T735" s="26"/>
    </row>
    <row r="736" spans="1:20" x14ac:dyDescent="0.25">
      <c r="A736">
        <v>757</v>
      </c>
      <c r="B736" s="2" t="s">
        <v>8106</v>
      </c>
      <c r="C736" s="3" t="s">
        <v>1633</v>
      </c>
      <c r="D736" s="4" t="s">
        <v>1919</v>
      </c>
      <c r="E736" s="4" t="s">
        <v>1919</v>
      </c>
      <c r="F736" s="4" t="s">
        <v>1920</v>
      </c>
      <c r="G736" s="4" t="s">
        <v>1921</v>
      </c>
      <c r="H736" s="4"/>
      <c r="I736" s="4" t="s">
        <v>10936</v>
      </c>
      <c r="J736" s="3"/>
      <c r="K736" s="3" t="s">
        <v>8107</v>
      </c>
      <c r="L736" s="5" t="s">
        <v>15</v>
      </c>
      <c r="M736" s="2" t="str">
        <f t="shared" si="77"/>
        <v>&gt;betaL-g0777_OXA-112%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CCCCTTAACTTAGAAATGAAAAAAGGAATACCTAGCTCTGTTCGAAAAGAGATTACTTATAAAAGTTTAGAACAATTAGGTATTTTATAG</v>
      </c>
      <c r="O736" s="26">
        <f t="shared" si="75"/>
        <v>825</v>
      </c>
      <c r="P736" s="26"/>
      <c r="Q736" s="26">
        <f t="shared" si="82"/>
        <v>1</v>
      </c>
      <c r="R736" s="26">
        <f t="shared" si="76"/>
        <v>1</v>
      </c>
      <c r="S736" s="26">
        <f t="shared" si="78"/>
        <v>2</v>
      </c>
      <c r="T736" s="26"/>
    </row>
    <row r="737" spans="1:20" x14ac:dyDescent="0.25">
      <c r="A737">
        <v>758</v>
      </c>
      <c r="B737" s="2" t="s">
        <v>8108</v>
      </c>
      <c r="C737" s="3" t="s">
        <v>1633</v>
      </c>
      <c r="D737" s="4" t="s">
        <v>1922</v>
      </c>
      <c r="E737" s="4" t="s">
        <v>1922</v>
      </c>
      <c r="F737" s="4" t="s">
        <v>1923</v>
      </c>
      <c r="G737" s="4" t="s">
        <v>1924</v>
      </c>
      <c r="H737" s="4"/>
      <c r="I737" s="4" t="s">
        <v>10936</v>
      </c>
      <c r="J737" s="3"/>
      <c r="K737" s="3" t="s">
        <v>8109</v>
      </c>
      <c r="L737" s="5" t="s">
        <v>15</v>
      </c>
      <c r="M737" s="2" t="str">
        <f t="shared" si="77"/>
        <v>&gt;betaL-g0778_OXA-113%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GTGGTGGGTCCTTTAAAAATTACTCCTCAGCAAGAGGCACAATTTGCTTACAAGCTAGCTAATAAAACGCTTCCATTTAGCCCAAAAGTCCAAGATGAAGTGCAATCCATGCTATTCATAGAAGAAAAGAATGGAAATAAAATATACGCAAAAAGTGGTTGGGGATGGGATGTAGACCCACAAGTAGGCTGGTTAACTGGATGGGTTGTTCAGCCTCAAGGAAATATTGTAGCGTTCTCCCTTAACTTAGAAATGAAAAAAGGAATACCTAGCTCTGTTCGAAAAGAGATTACTTATAAAAGCTTAGAACAATTAGGTATTTTATAG</v>
      </c>
      <c r="O737" s="26">
        <f t="shared" si="75"/>
        <v>825</v>
      </c>
      <c r="P737" s="26"/>
      <c r="Q737" s="26">
        <f t="shared" si="82"/>
        <v>1</v>
      </c>
      <c r="R737" s="26">
        <f t="shared" si="76"/>
        <v>1</v>
      </c>
      <c r="S737" s="26">
        <f t="shared" si="78"/>
        <v>2</v>
      </c>
      <c r="T737" s="26"/>
    </row>
    <row r="738" spans="1:20" x14ac:dyDescent="0.25">
      <c r="A738">
        <v>759</v>
      </c>
      <c r="B738" s="2" t="s">
        <v>8110</v>
      </c>
      <c r="C738" s="3" t="s">
        <v>1633</v>
      </c>
      <c r="D738" s="4" t="s">
        <v>1925</v>
      </c>
      <c r="E738" s="4" t="s">
        <v>1925</v>
      </c>
      <c r="F738" s="4" t="s">
        <v>1926</v>
      </c>
      <c r="G738" s="4" t="s">
        <v>1927</v>
      </c>
      <c r="H738" s="4"/>
      <c r="I738" s="4" t="s">
        <v>10936</v>
      </c>
      <c r="J738" s="3"/>
      <c r="K738" s="3" t="s">
        <v>8111</v>
      </c>
      <c r="L738" s="5" t="s">
        <v>15</v>
      </c>
      <c r="M738" s="2" t="str">
        <f t="shared" si="77"/>
        <v>&gt;betaL-g0779_OXA-114a%ATGACCGTTCGACGCCTTTCGTGCGCCCTTGGCGCAGCCCTTTCCCTGTCCGCGCTGGGCGGCGGCCCCGTCCAGGCCGCCGTCCTGTGCACCGTGGTGGCCGACGCCGCCGACGGCCGCATCCTGTTCCAGCAAGGCACGCAGCAGGCCTGCGCCGAGCGCTACACGCCGGCCTCGACCTTCAAGCTGGCCATCGCCCTGATGGGCGCCGACGCCGGCATCCTGCAAGGCCCGCACGAGCCGGTCTGGAACTACCAGCCCGCCTATCCCGACTGGGGCGGCGACGCCTGGCGCCAGCCCACCGATCCGGCGCGCTGGATCAAGTATTCGGTGGTCTGGTATTCACAGCTGACGGCCAAGGCGCTGGGACAGGACCGCTTCCAGCGCTACACCAGCGCGTTCGGCTACGGCAATGCGGACGTCTCGGGCGAGCCCGGCAAGCACAACGGCACCGACGGCGCGTGGATCATCTCGTCGCTGCGCATTTCGCCGCTGGAACAACTGGCTTTCCTGCGCAAGCTGGTGAATCGGCAATTGCCGGTCAAGGCCGCCGCCTATGAGCTTGCCGAAAACCTCTTCGAGGCGGGCCAGGCCGATGGCTGGCGCCTGTATGGCAAGACCGGCACCGGGTCGCCCGGCAGCAACGGCGTCTACACGGCGGCCAATGCCTACGGTTGGTTCGTCGGCTGGGCGCGCAAGGATGGCCGCCAGCTGGTGTACGCCCGCCTGCTGCAGGATGAGCGCGCCACCCGACCCAACGCCGGCCTGCGCGCCCGCGACGAGCTGGTGCGCGACTGGCCGGCCATGGCCGGCGCGTGGCGCCCGTGA</v>
      </c>
      <c r="O738" s="26">
        <f t="shared" si="75"/>
        <v>828</v>
      </c>
      <c r="P738" s="26"/>
      <c r="Q738" s="26">
        <f t="shared" si="82"/>
        <v>1</v>
      </c>
      <c r="R738" s="26">
        <f t="shared" si="76"/>
        <v>1</v>
      </c>
      <c r="S738" s="26">
        <f t="shared" si="78"/>
        <v>2</v>
      </c>
      <c r="T738" s="26"/>
    </row>
    <row r="739" spans="1:20" x14ac:dyDescent="0.25">
      <c r="A739">
        <v>760</v>
      </c>
      <c r="B739" s="2" t="s">
        <v>8112</v>
      </c>
      <c r="C739" s="3" t="s">
        <v>1633</v>
      </c>
      <c r="D739" s="4" t="s">
        <v>1928</v>
      </c>
      <c r="E739" s="4" t="s">
        <v>1928</v>
      </c>
      <c r="F739" s="4" t="s">
        <v>1929</v>
      </c>
      <c r="G739" s="4" t="s">
        <v>1930</v>
      </c>
      <c r="H739" s="4"/>
      <c r="I739" s="4" t="s">
        <v>10936</v>
      </c>
      <c r="J739" s="3"/>
      <c r="K739" s="3" t="s">
        <v>8113</v>
      </c>
      <c r="L739" s="5" t="s">
        <v>15</v>
      </c>
      <c r="M739" s="2" t="str">
        <f t="shared" si="77"/>
        <v>&gt;betaL-g0780_OXA-115%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39" s="26">
        <f t="shared" si="75"/>
        <v>825</v>
      </c>
      <c r="P739" s="26"/>
      <c r="Q739" s="26">
        <f t="shared" si="82"/>
        <v>1</v>
      </c>
      <c r="R739" s="26">
        <f t="shared" si="76"/>
        <v>1</v>
      </c>
      <c r="S739" s="26">
        <f t="shared" si="78"/>
        <v>2</v>
      </c>
      <c r="T739" s="26"/>
    </row>
    <row r="740" spans="1:20" x14ac:dyDescent="0.25">
      <c r="A740">
        <v>761</v>
      </c>
      <c r="B740" s="2" t="s">
        <v>8114</v>
      </c>
      <c r="C740" s="3" t="s">
        <v>1633</v>
      </c>
      <c r="D740" s="4" t="s">
        <v>1931</v>
      </c>
      <c r="E740" s="4" t="s">
        <v>1931</v>
      </c>
      <c r="F740" s="4" t="s">
        <v>1932</v>
      </c>
      <c r="G740" s="4" t="s">
        <v>1933</v>
      </c>
      <c r="H740" s="4"/>
      <c r="I740" s="4" t="s">
        <v>10936</v>
      </c>
      <c r="J740" s="3"/>
      <c r="K740" s="3" t="s">
        <v>8115</v>
      </c>
      <c r="L740" s="5" t="s">
        <v>15</v>
      </c>
      <c r="M740" s="2" t="str">
        <f t="shared" si="77"/>
        <v>&gt;betaL-g0781_OXA-116%TTACTTATAACAAGCGCTATTTTTATTTCAGCCTGCTCACCTTATATAGTGTCTGCTAATCCAAATCACAGTGCTTCAAAATCTGATGAC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GTTTGCTTACAAGCTAGCTAATAAAACGCTTCCATTTAGCCAAAAAGTCCAAGATGAAGTGCAATCCATGTTATTCATAGAAGAAAAGAATGGAAATAAAATATACGCAAAAAGTGGTTGGGGATGGGATGTAGACCCACAAGTGGGTTGGTTAACTGGATGGGTTGTTCAGCCTCAAGGGAATATTGTAGCGTTCTCCCTTAACTTAGAAATGAAAAAAGGAATACCTAGCTCTGTTCGAAAAGAGATTACTTATAAAAGTTTA</v>
      </c>
      <c r="O740" s="26">
        <f t="shared" si="75"/>
        <v>786</v>
      </c>
      <c r="P740" s="26" t="s">
        <v>11079</v>
      </c>
      <c r="Q740" s="26" t="str">
        <f t="shared" si="80"/>
        <v>bad</v>
      </c>
      <c r="R740" s="26" t="str">
        <f t="shared" si="76"/>
        <v>bad</v>
      </c>
      <c r="S740" s="26">
        <f t="shared" si="78"/>
        <v>2</v>
      </c>
      <c r="T740" s="26"/>
    </row>
    <row r="741" spans="1:20" x14ac:dyDescent="0.25">
      <c r="A741">
        <v>762</v>
      </c>
      <c r="B741" s="2" t="s">
        <v>8116</v>
      </c>
      <c r="C741" s="3" t="s">
        <v>1633</v>
      </c>
      <c r="D741" s="4" t="s">
        <v>1934</v>
      </c>
      <c r="E741" s="4" t="s">
        <v>1934</v>
      </c>
      <c r="F741" s="4" t="s">
        <v>1935</v>
      </c>
      <c r="G741" s="4" t="s">
        <v>1936</v>
      </c>
      <c r="H741" s="4" t="s">
        <v>11016</v>
      </c>
      <c r="I741" s="4" t="s">
        <v>10936</v>
      </c>
      <c r="J741" s="3"/>
      <c r="K741" s="3" t="s">
        <v>8117</v>
      </c>
      <c r="L741" s="5" t="s">
        <v>15</v>
      </c>
      <c r="M741" s="2" t="str">
        <f t="shared" si="77"/>
        <v>&gt;betaL-g0782_OXA-117%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AATGGGTTGTTCAGCCTCAAGGGAATATTGTAGCGTTCTCCCTTAACTTAGAAATGAAAAAAGGAATACCTAGCTCTGTTCGAAAAGAGATTACTTATAAAAGTTTA</v>
      </c>
      <c r="O741" s="26">
        <f t="shared" si="75"/>
        <v>786</v>
      </c>
      <c r="P741" s="4" t="s">
        <v>11015</v>
      </c>
      <c r="Q741" s="26">
        <v>1</v>
      </c>
      <c r="R741" s="26" t="str">
        <f t="shared" si="76"/>
        <v>bad</v>
      </c>
      <c r="S741" s="26">
        <f t="shared" si="78"/>
        <v>2</v>
      </c>
      <c r="T741" s="26"/>
    </row>
    <row r="742" spans="1:20" x14ac:dyDescent="0.25">
      <c r="A742">
        <v>763</v>
      </c>
      <c r="B742" s="2" t="s">
        <v>8118</v>
      </c>
      <c r="C742" s="3" t="s">
        <v>1633</v>
      </c>
      <c r="D742" s="4" t="s">
        <v>1937</v>
      </c>
      <c r="E742" s="4" t="s">
        <v>1937</v>
      </c>
      <c r="F742" s="4" t="s">
        <v>1938</v>
      </c>
      <c r="G742" s="4" t="s">
        <v>1939</v>
      </c>
      <c r="H742" s="4"/>
      <c r="I742" s="4" t="s">
        <v>10936</v>
      </c>
      <c r="J742" s="3"/>
      <c r="K742" s="3" t="s">
        <v>8119</v>
      </c>
      <c r="L742" s="5" t="s">
        <v>15</v>
      </c>
      <c r="M742" s="2" t="str">
        <f t="shared" si="77"/>
        <v>&gt;betaL-g0783_OXA-118%ATGGCAATCCGATTCCTCACCATACTGCTATCTACTTTTTTTCTTACCTCATTCGTGCATGCGCAAGAACACGTGCTAGAGCGTTCTGACTGGAAGAAGTTCTTCAGCGACCTCCGGGCCGAAGGTGCAATCGTTATTTCAGACGAACGTCAAGCGGAGCATGCTTTATTGGTTTTTGGTCAAGAGCGAGCAGCAAAGCGTTACTCGCCTGCTTCAACCTTCAAGCTTCCACACACACTTTTTGCACTCGATGCAGACGCCGTTCGTGATGAGTTCCAGGTTTTTCGATGGGACGGCGTTAAACGGAGCTTTGCGGGCCATAATCAAGACCAAGACTTGCGATCAGCGATGCGAAATTCTGCGGTCTGGGTTTATGAGCTATTTGCAAAAGAGATCGGAAAGGACAAAGCAAGACACTATTTAAAGCAAATTGATTATGGCAACGCCGACCCTTCGACAATCAAGGGCGATTACTGGATAGATGGCAATCTTGAAATCTCAGCGCACGAACAGATTTCGTTTCTCAGAAAACTCTATCGAAATCAGCTGCCATTTCAGGTGGAACATCAGCGCTTGGTCAAAGATCTCATGATTACGGAAGCCGGGCGCAACTGGATACTACGCGCAAAGACCGGCTGGGAAGGCAGGTTTGGCTGGTGGGTAGGGTGGGTGGAGTGGCCAACCGGTCCCGTATTCTTCGCGCTGAATATTGATACGCCAAACAGAACGGATGATCTTTTCAAAAGAGAGGCAATCGCGCGGGCAATCCTTCGCTCTATCGACGCATTGCCGCCCAACTAA</v>
      </c>
      <c r="O742" s="26">
        <f t="shared" si="75"/>
        <v>801</v>
      </c>
      <c r="P742" s="26"/>
      <c r="Q742" s="26">
        <f t="shared" ref="Q742:Q798" si="83">IF(OR(LEFT(G742,3)="ATG",LEFT(G742,3)="GTG",LEFT(G742,3)="TTG"),1,"bad")</f>
        <v>1</v>
      </c>
      <c r="R742" s="26">
        <f t="shared" si="76"/>
        <v>1</v>
      </c>
      <c r="S742" s="26">
        <f t="shared" si="78"/>
        <v>2</v>
      </c>
      <c r="T742" s="26"/>
    </row>
    <row r="743" spans="1:20" x14ac:dyDescent="0.25">
      <c r="A743">
        <v>764</v>
      </c>
      <c r="B743" s="2" t="s">
        <v>8120</v>
      </c>
      <c r="C743" s="3" t="s">
        <v>1633</v>
      </c>
      <c r="D743" s="4" t="s">
        <v>1940</v>
      </c>
      <c r="E743" s="4" t="s">
        <v>1940</v>
      </c>
      <c r="F743" s="4" t="s">
        <v>1941</v>
      </c>
      <c r="G743" s="4" t="s">
        <v>1942</v>
      </c>
      <c r="H743" s="4"/>
      <c r="I743" s="4" t="s">
        <v>10936</v>
      </c>
      <c r="J743" s="3"/>
      <c r="K743" s="3" t="s">
        <v>8121</v>
      </c>
      <c r="L743" s="5" t="s">
        <v>15</v>
      </c>
      <c r="M743" s="2" t="str">
        <f t="shared" si="77"/>
        <v>&gt;betaL-g0784_OXA-119%ATGGCAATCCGATTCCTCACCATACTGCTATCTACTTTTTTTCTTACCTCATTCGTGCATGCGCAAGAACACGTGCTAGAGCGTTCTGACTGGAAGAAGTTCTTCAGCGACCTCCGGGCCGAAGGTGCAATCGTTATTTCAGACGAACGTCAAGCGGAGCATGCTTTATTGGTTTTTGGTCAAGAGCGAGCAGCAAAGCGTTACTCGCCTGCTTCAACCTTCAAGCTTCCACACACACTTTTTGCACTCGATGCAGACGCCGTTCGTGATGAGTTCCAGGTTTTTCGATGGGACGGCGTTAAACGGAGCTTTGCGGGCCATAATCAAGACCAAGACTTGCGATCAGCGATGCGAAATTCTGCGGTCTGGGTTTATGAGCTATTTGCAAAAGAGATCGGAGAGGACAAAGCAAGACGCTATTTAAAGCAAATTGATTATGGCAACGCCGACCCTTCGACAATCAAGGGCGATTACTGGATAGATGGCAATCTTGAAATCTCAGCGCACGAACAGATTTCGTTTCTCAGAAAACTCTATCGAAATCAGCTGCCATTTCAGGTGGAACATCAGCGCTTGGTCAAAGATCTCATGATTACGGAAGCCGGGCGCAATTGGATACTACGCGCAAAGACCGGCTGGGAAGGCAGGTTTGGCTGGTGGGTAGGGTGGGTGGAGTGGCCAACCGGTCCCGTATTCTTCGCGCTGAATATTGATACGCCAAACAGAACGGATGATCTTTTCAAAAGAGAGGCAATCGCGCGGGCAATCCTTCGCTCTATCGACGCATTGCCGCCCAACTAA</v>
      </c>
      <c r="O743" s="26">
        <f t="shared" si="75"/>
        <v>801</v>
      </c>
      <c r="P743" s="26"/>
      <c r="Q743" s="26">
        <f t="shared" si="83"/>
        <v>1</v>
      </c>
      <c r="R743" s="26">
        <f t="shared" si="76"/>
        <v>1</v>
      </c>
      <c r="S743" s="26">
        <f t="shared" si="78"/>
        <v>2</v>
      </c>
      <c r="T743" s="26"/>
    </row>
    <row r="744" spans="1:20" x14ac:dyDescent="0.25">
      <c r="A744">
        <v>665</v>
      </c>
      <c r="B744" s="2" t="s">
        <v>7935</v>
      </c>
      <c r="C744" s="3" t="s">
        <v>1633</v>
      </c>
      <c r="D744" s="4" t="s">
        <v>1661</v>
      </c>
      <c r="E744" s="4" t="s">
        <v>1661</v>
      </c>
      <c r="F744" s="4" t="s">
        <v>1662</v>
      </c>
      <c r="G744" s="4" t="s">
        <v>1663</v>
      </c>
      <c r="H744" s="4"/>
      <c r="I744" s="4" t="s">
        <v>10936</v>
      </c>
      <c r="J744" s="3"/>
      <c r="K744" s="3" t="s">
        <v>7936</v>
      </c>
      <c r="L744" s="5" t="s">
        <v>15</v>
      </c>
      <c r="M744" s="2" t="str">
        <f t="shared" si="77"/>
        <v>&gt;betaL-g0785_OXA-12%ATGTCTCGCCTGCTTCTTTCCGGCCTGCTGGCTACCGGTCTGCTCTGTGCAGTACCGGCCTCCGCCGCCAGCGGCTGTTTTCTCTATGCCGATGGCAACGGTCAGACCCTCTCCAGCGAAGGGGACTGCTCCAGCCAGCTGCCGCCCGCATCCACCTTCAAGATCCCGCTGGCGCTGATGGGTTATGACAGTGGCTTTCTGGTGAATGAAGAGCATCCGGCGCTGCCCTACAAGCCGAGCTATGACGGCTGGCTGCCCGCCTGGCGCGAAACCACTACCCCGCGCCGCTGGGAAACCTATTCGGTGGTCTGGTTCTCCCAGCAGATCACCGAGTGGCTGGGGATGGAGCGCTTCCAGCAATACGTCGACCGCTTCGACTACGGCAACCGGGATCTCTCCGGCAATCCGGGCAAGCATGACGGTCTGACCCAAGCCTGGCTCAGCTCGAGCCTCGCCATCAGTCCGGAGGAGCAGGCTCGCTTCCTCGGCAAGATGGTGAGCGGCAAGCTGCCGGTCTCGGCGCAGACCCTGCAGTACACCGCCAATATCCTCAAGGTGAGCGAGGTCGAGGGCTGGCAGATCCACGGCAAGACCGGCATGGGCTACCCGAAGAAACTGGATGGCAGCCTCAACCGCGATCAGCAGATCGGCTGGTTCGTCGGCTGGGCCAGCAAACCGGGCAAGCAGCTCATTTTCGTTCATACCGTGGTGCAGAAACCGGGCAAGCAATTCGCCTCTATCAAGGCGAAAGAAGAGGTGCTGGCCGCCCTGCCCGCGCAACTCAAGAAACTCTGA</v>
      </c>
      <c r="O744" s="26">
        <f t="shared" si="75"/>
        <v>795</v>
      </c>
      <c r="P744" s="26"/>
      <c r="Q744" s="26">
        <f t="shared" si="83"/>
        <v>1</v>
      </c>
      <c r="R744" s="26">
        <f t="shared" si="76"/>
        <v>1</v>
      </c>
      <c r="S744" s="26">
        <f t="shared" si="78"/>
        <v>2</v>
      </c>
      <c r="T744" s="26"/>
    </row>
    <row r="745" spans="1:20" x14ac:dyDescent="0.25">
      <c r="A745">
        <v>765</v>
      </c>
      <c r="B745" s="2" t="s">
        <v>8122</v>
      </c>
      <c r="C745" s="3" t="s">
        <v>1633</v>
      </c>
      <c r="D745" s="4" t="s">
        <v>1943</v>
      </c>
      <c r="E745" s="4" t="s">
        <v>1943</v>
      </c>
      <c r="F745" s="4" t="s">
        <v>1944</v>
      </c>
      <c r="G745" s="4" t="s">
        <v>1945</v>
      </c>
      <c r="H745" s="4"/>
      <c r="I745" s="4" t="s">
        <v>10936</v>
      </c>
      <c r="J745" s="3"/>
      <c r="K745" s="3" t="s">
        <v>8123</v>
      </c>
      <c r="L745" s="5" t="s">
        <v>15</v>
      </c>
      <c r="M745" s="2" t="str">
        <f t="shared" si="77"/>
        <v>&gt;betaL-g0786_OXA-120%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O745" s="26">
        <f t="shared" si="75"/>
        <v>825</v>
      </c>
      <c r="P745" s="26"/>
      <c r="Q745" s="26">
        <f t="shared" si="83"/>
        <v>1</v>
      </c>
      <c r="R745" s="26">
        <f t="shared" si="76"/>
        <v>1</v>
      </c>
      <c r="S745" s="26">
        <f t="shared" si="78"/>
        <v>2</v>
      </c>
      <c r="T745" s="26"/>
    </row>
    <row r="746" spans="1:20" x14ac:dyDescent="0.25">
      <c r="A746">
        <v>766</v>
      </c>
      <c r="B746" s="2" t="s">
        <v>8124</v>
      </c>
      <c r="C746" s="3" t="s">
        <v>1633</v>
      </c>
      <c r="D746" s="4" t="s">
        <v>1946</v>
      </c>
      <c r="E746" s="4" t="s">
        <v>1946</v>
      </c>
      <c r="F746" s="4" t="s">
        <v>1947</v>
      </c>
      <c r="G746" s="4" t="s">
        <v>1948</v>
      </c>
      <c r="H746" s="4"/>
      <c r="I746" s="4" t="s">
        <v>10936</v>
      </c>
      <c r="J746" s="3"/>
      <c r="K746" s="3" t="s">
        <v>8125</v>
      </c>
      <c r="L746" s="5" t="s">
        <v>15</v>
      </c>
      <c r="M746" s="2" t="str">
        <f t="shared" si="77"/>
        <v>&gt;betaL-g0787_OXA-128%ATGAACATTAAAGCACTCTTACTTATAACAAGCGCTATTTTTATTTCAGCCTGCTCACCTTATATAGTGTCTGCTAATCCAAATCACAGTGCTTCAAAATCTGATGAAAAAGCAGAGAAAATTAAAAATTTATTTAACGAAGCACACACTACGGGTGTTTTAGTTATCCAACAAGGCCAAACTCAACAAAGCTATGGTAATGT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v>
      </c>
      <c r="O746" s="26">
        <f t="shared" si="75"/>
        <v>825</v>
      </c>
      <c r="P746" s="26"/>
      <c r="Q746" s="26">
        <f t="shared" si="83"/>
        <v>1</v>
      </c>
      <c r="R746" s="26">
        <f t="shared" si="76"/>
        <v>1</v>
      </c>
      <c r="S746" s="26">
        <f t="shared" si="78"/>
        <v>2</v>
      </c>
      <c r="T746" s="26"/>
    </row>
    <row r="747" spans="1:20" x14ac:dyDescent="0.25">
      <c r="A747">
        <v>767</v>
      </c>
      <c r="B747" s="2" t="s">
        <v>8126</v>
      </c>
      <c r="C747" s="3" t="s">
        <v>1633</v>
      </c>
      <c r="D747" s="4" t="s">
        <v>1949</v>
      </c>
      <c r="E747" s="4" t="s">
        <v>1949</v>
      </c>
      <c r="F747" s="4" t="s">
        <v>1950</v>
      </c>
      <c r="G747" s="4" t="s">
        <v>1951</v>
      </c>
      <c r="H747" s="4"/>
      <c r="I747" s="4" t="s">
        <v>10936</v>
      </c>
      <c r="J747" s="3"/>
      <c r="K747" s="3" t="s">
        <v>8127</v>
      </c>
      <c r="L747" s="5" t="s">
        <v>15</v>
      </c>
      <c r="M747" s="2" t="str">
        <f t="shared" si="77"/>
        <v>&gt;betaL-g0788_OXA-129%ATGAAAACCATAGCCGCATATTTAGTTCTAGTATTTTTTGCAGGCACTGCACTTTCAGAGTCTATTTCTGAAAATTTAGCTTGGAATAAAGAATTTTCCAGTGAATCAGTGCATGGTGTTTTTGTACTTTGTAAAAGCAGTAGTAATTCCTGTACAACAAATAATGCAACACGTGCATCTACGGCCTATATTCCAGCATCAACATTCAAAATTCCCAATGCTCTCATAGGCCTTGAAACCGGCGCCATAAAAGATGCGCGGCAGGTTTTCAAATGGGACGGCAAGCCCAGAGCCATGAAGCAATGGGAAAAAGACTTAACGCTAAGGGGCGCTATACAAGTTTCTGCTGTTCCGGTATTTCAACAAATTGCCAGAGACATTGGCAAAAAAAGAATGCAAAAATACCTTAACCTTTTTTCATATGGCAACGCCAATATAGGCGGAGGCATTGACAAATTTTGGCTAGAAGGTCAGCTTAGAATCTCAGCAGTCAATCAAGTTAAATTTTTAGAGTCGCTTTACCTAAATAATTTGCCAGCATCTAAAGCAAACCAACTTATAGTAAAAGAGGCAATAGTTACAGAAGCAACTCCAGAATATATAGTGCATTCAAAAACCGGGTATTCCGGTGTGGGCACAGAATCAAATCCTGGTGTCGCTTGGTGGGTTGGTTGGGTAGAAAAAGGAACTGAGGTTTACTTTTTTGCATTTAACATGGACATAGACAATGAGAGTAAGTTGCCGTCAAGAAAATCCATTCCAACGAAAATCATGGCAAGTGAAGGTATCATCATTGGTGGCTAA</v>
      </c>
      <c r="O747" s="26">
        <f t="shared" si="75"/>
        <v>804</v>
      </c>
      <c r="P747" s="26"/>
      <c r="Q747" s="26">
        <f t="shared" si="83"/>
        <v>1</v>
      </c>
      <c r="R747" s="26">
        <f t="shared" si="76"/>
        <v>1</v>
      </c>
      <c r="S747" s="26">
        <f t="shared" si="78"/>
        <v>2</v>
      </c>
      <c r="T747" s="26"/>
    </row>
    <row r="748" spans="1:20" x14ac:dyDescent="0.25">
      <c r="A748">
        <v>666</v>
      </c>
      <c r="B748" s="2" t="s">
        <v>7937</v>
      </c>
      <c r="C748" s="3" t="s">
        <v>1633</v>
      </c>
      <c r="D748" s="4" t="s">
        <v>1664</v>
      </c>
      <c r="E748" s="4" t="s">
        <v>1664</v>
      </c>
      <c r="F748" s="4" t="s">
        <v>1665</v>
      </c>
      <c r="G748" s="4" t="s">
        <v>1666</v>
      </c>
      <c r="H748" s="4"/>
      <c r="I748" s="4" t="s">
        <v>10936</v>
      </c>
      <c r="J748" s="3"/>
      <c r="K748" s="3" t="s">
        <v>7938</v>
      </c>
      <c r="L748" s="5" t="s">
        <v>15</v>
      </c>
      <c r="M748" s="2" t="str">
        <f t="shared" si="77"/>
        <v>&gt;betaL-g0789_OXA-13%ATGAAAACATTTGCCGCATATGTAATTACTGCGTGTCTTTCAAGTACGGCATTAGCTAGTTCAATTACAGAAAATACGTCTTGGAACAAAGAGTTCTCTGCCGAAGCCGTCAATGGTGTTTTCGTGCTTTGTAAAAGTAGCAGTAAATCCTGCGCTACCAATAACTTAGCTCGTGCATCAAAGGAATATCTTCCAGCATCAACATTTAAGATCCCCAGCGCAATTATCGGCCTAGAAACTGGTGTCATAAAGAATGAGCATCAGGTTTTCAAATGGGACGGAAAGCCAAGAGCCATGAAACAATGGGAAAGAGACTTGAGCTTAAGAGGGGCAATACAAGTTTCAGCGGTTCCCGTATTTCAACAAATCGCCAGAGAAGTTGGCGAAGTAAGAATGCAGAAATACCTTAAAAAATTTTCATATGGCAACCAGAATATCAGTGGTGGCATTGACAAATTCT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748" s="26">
        <f t="shared" si="75"/>
        <v>801</v>
      </c>
      <c r="P748" s="26"/>
      <c r="Q748" s="26">
        <f t="shared" si="83"/>
        <v>1</v>
      </c>
      <c r="R748" s="26">
        <f t="shared" si="76"/>
        <v>1</v>
      </c>
      <c r="S748" s="26">
        <f t="shared" si="78"/>
        <v>2</v>
      </c>
      <c r="T748" s="26"/>
    </row>
    <row r="749" spans="1:20" x14ac:dyDescent="0.25">
      <c r="A749">
        <v>768</v>
      </c>
      <c r="B749" s="2" t="s">
        <v>8128</v>
      </c>
      <c r="C749" s="3" t="s">
        <v>1633</v>
      </c>
      <c r="D749" s="4" t="s">
        <v>1952</v>
      </c>
      <c r="E749" s="4" t="s">
        <v>1952</v>
      </c>
      <c r="F749" s="4" t="s">
        <v>1953</v>
      </c>
      <c r="G749" s="4" t="s">
        <v>1954</v>
      </c>
      <c r="H749" s="4"/>
      <c r="I749" s="4" t="s">
        <v>10936</v>
      </c>
      <c r="J749" s="3"/>
      <c r="K749" s="3" t="s">
        <v>8129</v>
      </c>
      <c r="L749" s="5" t="s">
        <v>15</v>
      </c>
      <c r="M749" s="2" t="str">
        <f t="shared" si="77"/>
        <v>&gt;betaL-g0790_OXA-130%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A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749" s="26">
        <f t="shared" si="75"/>
        <v>825</v>
      </c>
      <c r="P749" s="26"/>
      <c r="Q749" s="26">
        <f t="shared" si="83"/>
        <v>1</v>
      </c>
      <c r="R749" s="26">
        <f t="shared" si="76"/>
        <v>1</v>
      </c>
      <c r="S749" s="26">
        <f t="shared" si="78"/>
        <v>2</v>
      </c>
      <c r="T749" s="26"/>
    </row>
    <row r="750" spans="1:20" x14ac:dyDescent="0.25">
      <c r="A750">
        <v>769</v>
      </c>
      <c r="B750" s="2" t="s">
        <v>8130</v>
      </c>
      <c r="C750" s="3" t="s">
        <v>1633</v>
      </c>
      <c r="D750" s="4" t="s">
        <v>1955</v>
      </c>
      <c r="E750" s="4" t="s">
        <v>1955</v>
      </c>
      <c r="F750" s="4" t="s">
        <v>1956</v>
      </c>
      <c r="G750" s="4" t="s">
        <v>1957</v>
      </c>
      <c r="H750" s="4"/>
      <c r="I750" s="4" t="s">
        <v>10936</v>
      </c>
      <c r="J750" s="3"/>
      <c r="K750" s="3" t="s">
        <v>8131</v>
      </c>
      <c r="L750" s="5" t="s">
        <v>15</v>
      </c>
      <c r="M750" s="2" t="str">
        <f t="shared" si="77"/>
        <v>&gt;betaL-g0791_OXA-131%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AACAAGTAGGCTGGTTAACTGGATGGGTTGTTCAGCCTCAAGGGAATATTGTAGCGTTCTCCCTTAACTTAGAAATGAAAAAAGGAATACCTAGCTCTGTTCGAAAAGAGATTACTTATAAAAGCTTAGAACAATTAGGTATTTTATAG</v>
      </c>
      <c r="N750" s="26"/>
      <c r="O750" s="26">
        <f t="shared" si="75"/>
        <v>825</v>
      </c>
      <c r="P750" s="26"/>
      <c r="Q750" s="26">
        <f t="shared" si="83"/>
        <v>1</v>
      </c>
      <c r="R750" s="26">
        <f t="shared" si="76"/>
        <v>1</v>
      </c>
      <c r="S750" s="26">
        <f t="shared" si="78"/>
        <v>2</v>
      </c>
      <c r="T750" s="26"/>
    </row>
    <row r="751" spans="1:20" x14ac:dyDescent="0.25">
      <c r="A751" s="26">
        <v>770</v>
      </c>
      <c r="B751" s="2" t="s">
        <v>8132</v>
      </c>
      <c r="C751" s="3" t="s">
        <v>1633</v>
      </c>
      <c r="D751" s="4" t="s">
        <v>1958</v>
      </c>
      <c r="E751" s="4" t="s">
        <v>1958</v>
      </c>
      <c r="F751" s="4" t="s">
        <v>1959</v>
      </c>
      <c r="G751" s="4" t="s">
        <v>1960</v>
      </c>
      <c r="H751" s="4"/>
      <c r="I751" s="4" t="s">
        <v>10936</v>
      </c>
      <c r="J751" s="3"/>
      <c r="K751" s="3" t="s">
        <v>8133</v>
      </c>
      <c r="L751" s="5" t="s">
        <v>15</v>
      </c>
      <c r="M751" s="2" t="str">
        <f t="shared" si="77"/>
        <v>&gt;betaL-g0792_OXA-132%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GACTTATAAAAGTTTAGAACAATTAGGTATTTTATAG</v>
      </c>
      <c r="O751" s="26">
        <f t="shared" si="75"/>
        <v>825</v>
      </c>
      <c r="P751" s="26"/>
      <c r="Q751" s="26">
        <f t="shared" si="83"/>
        <v>1</v>
      </c>
      <c r="R751" s="26">
        <f t="shared" si="76"/>
        <v>1</v>
      </c>
      <c r="S751" s="26">
        <f t="shared" si="78"/>
        <v>2</v>
      </c>
      <c r="T751" s="26"/>
    </row>
    <row r="752" spans="1:20" x14ac:dyDescent="0.25">
      <c r="A752">
        <v>771</v>
      </c>
      <c r="B752" s="2" t="s">
        <v>8134</v>
      </c>
      <c r="C752" s="3" t="s">
        <v>1633</v>
      </c>
      <c r="D752" s="4" t="s">
        <v>1961</v>
      </c>
      <c r="E752" s="4" t="s">
        <v>1961</v>
      </c>
      <c r="F752" s="4" t="s">
        <v>1962</v>
      </c>
      <c r="G752" s="4" t="s">
        <v>1963</v>
      </c>
      <c r="H752" s="4"/>
      <c r="I752" s="4" t="s">
        <v>10936</v>
      </c>
      <c r="J752" s="3"/>
      <c r="K752" s="3" t="s">
        <v>8135</v>
      </c>
      <c r="L752" s="5" t="s">
        <v>15</v>
      </c>
      <c r="M752" s="2" t="str">
        <f t="shared" si="77"/>
        <v>&gt;betaL-g0793_OXA-133%ATGAATAAATATTTTACTTGCTATGTGGTTGCTTCTCTTTTTTTTTCTGGTTGTACGGTTCAGCATAATTTAATAAATGAAACCCAGAGTCAGATTGTTCAAGGACATAATCAGGTGATTCATCAATACTTTGATGAAAAAAACACCTCAGGTGTGCTGGTTATTCAAACAGATAAAAAAATTAATTTGTATGGTAATGCTCTAAGCCGCGCAAATACAGAATATGTGCCAGCCTCTACATTTAAAATGTTGAATGCCCTGATCGGATTGGAGAACCAGAAAACGGATATTAATGAAATATTTAAATGGAAGGGCGAGAAAAGGTCATTTACCACTTGGGAAAAAGACATGACACTAGGAGAAGCCATGAAGCTTTCTGCAGTCCCAGTCTATCAGGAACTTGCAAGACGTATCGGTCTTGATCTCATGCAAAAAGAAGTAGAACGTATTGATTTCGGTAATGCTGAAATTGGACAGCAGGTTGACAATTTCTGGTTGATAGGCCCATTAAAGGTCACGCCTATTCAAGAGGTAGAGTTTGTTTCTCAATTGGCACATACACAGCTTCCATTTAGTGAAAAAGTGCAGGCTAATGTAAAAAATATGCTACTTCTAGAAGAGAATAATGGCTACAAGATTTTTGGAAAGACTGGTTGGGCAATGGATATAAAACCACAAGTGGGCTGGTTGACCGGCTGGGTTGAGCAGCCAGATGGAAAAATTGTCGCTTTTGCATTAAATATGGAAATGCGGTCAGAAATGCCTGCATCTATACGTAATGAATTATTGATGAAATCATTAAAACAGCTGAATATTATTTAA</v>
      </c>
      <c r="O752" s="26">
        <f t="shared" si="75"/>
        <v>822</v>
      </c>
      <c r="P752" s="26"/>
      <c r="Q752" s="26">
        <f t="shared" si="83"/>
        <v>1</v>
      </c>
      <c r="R752" s="26">
        <f t="shared" si="76"/>
        <v>1</v>
      </c>
      <c r="S752" s="26">
        <f t="shared" si="78"/>
        <v>2</v>
      </c>
      <c r="T752" s="26"/>
    </row>
    <row r="753" spans="1:20" x14ac:dyDescent="0.25">
      <c r="A753">
        <v>772</v>
      </c>
      <c r="B753" s="2" t="s">
        <v>8136</v>
      </c>
      <c r="C753" s="3" t="s">
        <v>1633</v>
      </c>
      <c r="D753" s="4" t="s">
        <v>1964</v>
      </c>
      <c r="E753" s="4" t="s">
        <v>1964</v>
      </c>
      <c r="F753" s="4" t="s">
        <v>1965</v>
      </c>
      <c r="G753" s="4" t="s">
        <v>1966</v>
      </c>
      <c r="H753" s="4"/>
      <c r="I753" s="4" t="s">
        <v>10936</v>
      </c>
      <c r="J753" s="3"/>
      <c r="K753" s="3" t="s">
        <v>8137</v>
      </c>
      <c r="L753" s="5" t="s">
        <v>15</v>
      </c>
      <c r="M753" s="2" t="str">
        <f t="shared" si="77"/>
        <v>&gt;betaL-g0794_OXA-134%ATGAAAATTTTGATTTTTCTGCCTTTACTGAGTTGCTTGGGCCTGACAGCATGTAGCCTACCCGTTTCATCTCTCCCATCTCAAAGCATTTCGACTCAAGCGATTGCCAGCTTATTTGATCAGGCGCAAAGCTCTGGTGTTTTAGTGATTCAGCGTGATCAACAAGTACAGGTCTATGGCAATGATTTAAATCGTGCAAATACCGAATATGTTCCCGCCTCTACTTTTAAAATGCTCAATGCTCTGATTGGCCTGCAACATGGCAAAGCCACAACCAATGAAATTTTTAAATGGGATGGCAAGAAACGCAGCTTTACCGCCTGGGAAAAAGACATGACGCTCGGCCAAGCCATGCAAGCTTCTGCGGTACCGGTCTATCAAGAGCTGGCGCGTCGTATTGGTCTGGAATTA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v>
      </c>
      <c r="O753" s="26">
        <f t="shared" si="75"/>
        <v>822</v>
      </c>
      <c r="P753" s="26"/>
      <c r="Q753" s="26">
        <f t="shared" si="83"/>
        <v>1</v>
      </c>
      <c r="R753" s="26">
        <f t="shared" si="76"/>
        <v>1</v>
      </c>
      <c r="S753" s="26">
        <f t="shared" si="78"/>
        <v>2</v>
      </c>
      <c r="T753" s="26"/>
    </row>
    <row r="754" spans="1:20" x14ac:dyDescent="0.25">
      <c r="A754" s="3">
        <v>773</v>
      </c>
      <c r="B754" s="2" t="s">
        <v>10319</v>
      </c>
      <c r="C754" s="3" t="s">
        <v>1633</v>
      </c>
      <c r="D754" s="4" t="s">
        <v>5699</v>
      </c>
      <c r="E754" s="4" t="s">
        <v>5699</v>
      </c>
      <c r="F754" s="4" t="s">
        <v>5700</v>
      </c>
      <c r="G754" s="4" t="s">
        <v>5701</v>
      </c>
      <c r="H754" s="4"/>
      <c r="I754" s="4" t="s">
        <v>10936</v>
      </c>
      <c r="J754" s="3"/>
      <c r="K754" s="3" t="s">
        <v>5702</v>
      </c>
      <c r="L754" s="16" t="s">
        <v>5646</v>
      </c>
      <c r="M754" s="2" t="str">
        <f t="shared" si="77"/>
        <v>&gt;betaL-g0795a_OXA-136%ATGTCTAAAAAAAATTTTATATTAATATTTATTTTTGTTATTTTAATATCTTGTAAAAATACAGAAAAAATATCAAATGAAACTACATTAATAGATAATATATTTACTAATAGCAATGCTGAAGGAACATTAGTTATATATAATTTAAATGATGATAAATATATAATTCATAATAAAGAAAGAGCTGAACAAAGATTTTATCCAGCATCAACATTTAAAATATATAATAGTTTAATAGGCTTAAATGAAAAAGCAGTTAAAGATGTAGATGAAGTATTTTATAAATATAATGGCGAAAAAGTTTTTCTTGAATCTTGGGCTAAGGACTCTAATTTAAGATATGCAATTAAAAATTCGCAAGTACCGGCATATAAAGAATTAGCAAGAAGAATAGGTCTTAAAAAGATGAAAGAGAATATAGAAAAACTAGATTTTGGTAATAAAAGTATAGGTGATAGTGTAGATACTTTTTGGCTTGAAGGACCTTTGGAAATAAGTGCGATGGAGCAAGTTAAATTATTAACTAAATTAGCTCAAAATGAATTACCGTATCCTATAGAAATACAAAAAGCTGTTTCTGATATTACTATACTAGAGCAAACTTACAATTATACGCTTCATGGAAAAACTGGATTAGCTGATTCTAAAAACATGACAACTGAGCCTATTGGTTGGTTCGTAGGCTGGCTTGAAGAAAATGATAATATATATGTCTTTGCTTTAAATATTGATAATATCAATTCAGATGACCTTGCAAAAAGGATAAATATAGTAAAAGAAAGTTTAAAAGCATTAAATTTATTAAAATAA</v>
      </c>
      <c r="O754" s="26">
        <f t="shared" si="75"/>
        <v>810</v>
      </c>
      <c r="P754" s="26"/>
      <c r="Q754" s="26">
        <f t="shared" si="83"/>
        <v>1</v>
      </c>
      <c r="R754" s="26">
        <f t="shared" si="76"/>
        <v>1</v>
      </c>
      <c r="S754" s="26">
        <f t="shared" si="78"/>
        <v>2</v>
      </c>
      <c r="T754" s="26"/>
    </row>
    <row r="755" spans="1:20" x14ac:dyDescent="0.25">
      <c r="A755" s="3">
        <v>774</v>
      </c>
      <c r="B755" s="2" t="s">
        <v>10320</v>
      </c>
      <c r="C755" s="3" t="s">
        <v>1633</v>
      </c>
      <c r="D755" s="4" t="s">
        <v>5703</v>
      </c>
      <c r="E755" s="4" t="s">
        <v>5703</v>
      </c>
      <c r="F755" s="4" t="s">
        <v>5704</v>
      </c>
      <c r="G755" s="4" t="s">
        <v>5705</v>
      </c>
      <c r="H755" s="4"/>
      <c r="I755" s="4" t="s">
        <v>10936</v>
      </c>
      <c r="J755" s="3"/>
      <c r="K755" s="3" t="s">
        <v>5706</v>
      </c>
      <c r="L755" s="16" t="s">
        <v>5646</v>
      </c>
      <c r="M755" s="2" t="str">
        <f t="shared" si="77"/>
        <v>&gt;betaL-g0796a_OXA-137%ATGTCTAAAAAAAATTTTATATTAATATTTATTTTTGTTATTTTAACATCTTGTAAAAATACAGAAAAAATATCAAATGAAACTACATTAATAGATAATATATTTACTAATAGCAATGCTGAAGGAACATTAGTTATATATAATTTAAATGATGATAAATATATAATTCATAATAAAGAAAGAGCTGAACAAAGATTTTATCCAGCATCAACATTTAAAATATATAATAGTTTAATAGGCTTAAATGAAAAAGCAGTTAAAGATGTAGATGAAGTATTTTATAAATATAATGGCGAAAAAGTTTTTCTTGAATCTTGGGCTAAGGACTCTAATTTAAGATATGCAATTAAAAATTCGCAAGTACCGGCATATAAAGAATTAGCAAGAAGAATAGGTCTTAAAAAGATGAAAGAGAATATAGAAAAACTAGATTTTGGTAATAAAAGTATAGGTGATAGTGTAGATACTTTTTGGCTTGAAGGACCTTTGGAAATAAGTGCGATGGAGCAAATTAAATTATTAACTAAATTAGCTCAAAATGAATTACCGTATCCTATAGAAATACAAAAAGCTGTTTCTGATATTACTATACTAGAGCAAACTTACAATTATACGCTTCATGGAAAAACTGGATTAGCTGATTCTAAAAACATGACAACTGAGCCTATTGGTTGGTTCGTAGGCTGGCTTGAAGAAAATGATAATATATATGTCTTTGCTTTAAATATTGATAATATAAATTCAGATGACCTTGCAAAAAGGATAAATATAGTAAAAGAAAGTTTAAAAGCATTAAATTTATTAAAATAA</v>
      </c>
      <c r="O755" s="26">
        <f t="shared" si="75"/>
        <v>810</v>
      </c>
      <c r="P755" s="26"/>
      <c r="Q755" s="26">
        <f t="shared" si="83"/>
        <v>1</v>
      </c>
      <c r="R755" s="26">
        <f t="shared" si="76"/>
        <v>1</v>
      </c>
      <c r="S755" s="26">
        <f t="shared" si="78"/>
        <v>2</v>
      </c>
      <c r="T755" s="26"/>
    </row>
    <row r="756" spans="1:20" x14ac:dyDescent="0.25">
      <c r="A756">
        <v>775</v>
      </c>
      <c r="B756" s="2" t="s">
        <v>8138</v>
      </c>
      <c r="C756" s="3" t="s">
        <v>1633</v>
      </c>
      <c r="D756" s="4" t="s">
        <v>1967</v>
      </c>
      <c r="E756" s="4" t="s">
        <v>1967</v>
      </c>
      <c r="F756" s="4" t="s">
        <v>1968</v>
      </c>
      <c r="G756" s="4" t="s">
        <v>1969</v>
      </c>
      <c r="H756" s="4"/>
      <c r="I756" s="4" t="s">
        <v>10936</v>
      </c>
      <c r="J756" s="3"/>
      <c r="K756" s="3" t="s">
        <v>8139</v>
      </c>
      <c r="L756" s="5" t="s">
        <v>15</v>
      </c>
      <c r="M756" s="2" t="str">
        <f t="shared" si="77"/>
        <v>&gt;betaL-g0797_OXA-138%ATGAACATTAAAACC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56" s="26">
        <f t="shared" si="75"/>
        <v>825</v>
      </c>
      <c r="P756" s="26"/>
      <c r="Q756" s="26">
        <f t="shared" si="83"/>
        <v>1</v>
      </c>
      <c r="R756" s="26">
        <f t="shared" si="76"/>
        <v>1</v>
      </c>
      <c r="S756" s="26">
        <f t="shared" si="78"/>
        <v>2</v>
      </c>
      <c r="T756" s="26"/>
    </row>
    <row r="757" spans="1:20" x14ac:dyDescent="0.25">
      <c r="A757">
        <v>776</v>
      </c>
      <c r="B757" s="2" t="s">
        <v>8140</v>
      </c>
      <c r="C757" s="3" t="s">
        <v>1633</v>
      </c>
      <c r="D757" s="4" t="s">
        <v>1970</v>
      </c>
      <c r="E757" s="4" t="s">
        <v>1970</v>
      </c>
      <c r="F757" s="4" t="s">
        <v>1971</v>
      </c>
      <c r="G757" s="4" t="s">
        <v>1972</v>
      </c>
      <c r="H757" s="4"/>
      <c r="I757" s="4" t="s">
        <v>10936</v>
      </c>
      <c r="J757" s="3"/>
      <c r="K757" s="3" t="s">
        <v>8141</v>
      </c>
      <c r="L757" s="5" t="s">
        <v>15</v>
      </c>
      <c r="M757" s="2" t="str">
        <f t="shared" si="77"/>
        <v>&gt;betaL-g0798_OXA-139%ATGAAAAAATTTATACTTCCTATATTCAGCATTTCTATTCTAGTTTCTCTCAGTGCATGTTCATCTATTAAAACTAAATCTGAAGATAATTTTCATATTTCTTCTCAGCAACATGAAAAAGCTATTAAAAGCTATTTTGATGAAGCTCAAACACAGGGTGTAATTATTATTAAAGAGGGTAAAAATCTTAGCACCTATGGTAATGCTCTTGCACGAGCAAATAAAGAATATGTCCCTGCATCAACATTTAAGATGCTAAT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TCTGGTTCTATTCGTAATGAAATTACTTATAAGTCGCTAGAAAATCTTGGAATCATTTAA</v>
      </c>
      <c r="O757" s="26">
        <f t="shared" si="75"/>
        <v>828</v>
      </c>
      <c r="P757" s="26"/>
      <c r="Q757" s="26">
        <f t="shared" si="83"/>
        <v>1</v>
      </c>
      <c r="R757" s="26">
        <f t="shared" si="76"/>
        <v>1</v>
      </c>
      <c r="S757" s="26">
        <f t="shared" si="78"/>
        <v>2</v>
      </c>
      <c r="T757" s="26"/>
    </row>
    <row r="758" spans="1:20" x14ac:dyDescent="0.25">
      <c r="A758">
        <v>667</v>
      </c>
      <c r="B758" s="2" t="s">
        <v>7939</v>
      </c>
      <c r="C758" s="3" t="s">
        <v>1633</v>
      </c>
      <c r="D758" s="4" t="s">
        <v>1667</v>
      </c>
      <c r="E758" s="4" t="s">
        <v>1667</v>
      </c>
      <c r="F758" s="4" t="s">
        <v>1668</v>
      </c>
      <c r="G758" s="4" t="s">
        <v>1669</v>
      </c>
      <c r="H758" s="4"/>
      <c r="I758" s="4" t="s">
        <v>10936</v>
      </c>
      <c r="J758" s="3"/>
      <c r="K758" s="3" t="s">
        <v>7940</v>
      </c>
      <c r="L758" s="5" t="s">
        <v>15</v>
      </c>
      <c r="M758" s="2" t="str">
        <f t="shared" si="77"/>
        <v>&gt;betaL-g0799_OXA-14%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58" s="26">
        <f t="shared" si="75"/>
        <v>775</v>
      </c>
      <c r="P758" s="26" t="s">
        <v>10986</v>
      </c>
      <c r="Q758" s="26">
        <v>1</v>
      </c>
      <c r="R758" s="26">
        <f t="shared" si="76"/>
        <v>1</v>
      </c>
      <c r="S758" s="26">
        <f t="shared" si="78"/>
        <v>2</v>
      </c>
      <c r="T758" s="26"/>
    </row>
    <row r="759" spans="1:20" x14ac:dyDescent="0.25">
      <c r="A759">
        <v>777</v>
      </c>
      <c r="B759" s="2" t="s">
        <v>8142</v>
      </c>
      <c r="C759" s="3" t="s">
        <v>1633</v>
      </c>
      <c r="D759" s="4" t="s">
        <v>1973</v>
      </c>
      <c r="E759" s="4" t="s">
        <v>1973</v>
      </c>
      <c r="F759" s="4" t="s">
        <v>1974</v>
      </c>
      <c r="G759" s="4" t="s">
        <v>1975</v>
      </c>
      <c r="H759" s="4"/>
      <c r="I759" s="4" t="s">
        <v>10936</v>
      </c>
      <c r="J759" s="3"/>
      <c r="K759" s="3" t="s">
        <v>8143</v>
      </c>
      <c r="L759" s="5" t="s">
        <v>15</v>
      </c>
      <c r="M759" s="2" t="str">
        <f t="shared" si="77"/>
        <v>&gt;betaL-g0800_OXA-141%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A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759" s="26">
        <f t="shared" si="75"/>
        <v>828</v>
      </c>
      <c r="P759" s="26"/>
      <c r="Q759" s="26">
        <f t="shared" si="83"/>
        <v>1</v>
      </c>
      <c r="R759" s="26">
        <f t="shared" si="76"/>
        <v>1</v>
      </c>
      <c r="S759" s="26">
        <f t="shared" si="78"/>
        <v>2</v>
      </c>
      <c r="T759" s="26"/>
    </row>
    <row r="760" spans="1:20" x14ac:dyDescent="0.25">
      <c r="A760">
        <v>778</v>
      </c>
      <c r="B760" s="2" t="s">
        <v>8144</v>
      </c>
      <c r="C760" s="3" t="s">
        <v>1633</v>
      </c>
      <c r="D760" s="4" t="s">
        <v>1976</v>
      </c>
      <c r="E760" s="4" t="s">
        <v>1976</v>
      </c>
      <c r="F760" s="4" t="s">
        <v>1977</v>
      </c>
      <c r="G760" s="4" t="s">
        <v>1978</v>
      </c>
      <c r="H760" s="4"/>
      <c r="I760" s="4" t="s">
        <v>10936</v>
      </c>
      <c r="J760" s="3"/>
      <c r="K760" s="3" t="s">
        <v>8145</v>
      </c>
      <c r="L760" s="5" t="s">
        <v>15</v>
      </c>
      <c r="M760" s="2" t="str">
        <f t="shared" si="77"/>
        <v>&gt;betaL-g0801_OXA-142%ATGAAAACATTTGCCGCATATGTAAT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GTTCCCGTATTTCAACAAATCG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60" s="26">
        <f t="shared" si="75"/>
        <v>801</v>
      </c>
      <c r="P760" s="26"/>
      <c r="Q760" s="26">
        <f t="shared" si="83"/>
        <v>1</v>
      </c>
      <c r="R760" s="26">
        <f t="shared" si="76"/>
        <v>1</v>
      </c>
      <c r="S760" s="26">
        <f t="shared" si="78"/>
        <v>2</v>
      </c>
      <c r="T760" s="26"/>
    </row>
    <row r="761" spans="1:20" x14ac:dyDescent="0.25">
      <c r="A761">
        <v>779</v>
      </c>
      <c r="B761" s="2" t="s">
        <v>8146</v>
      </c>
      <c r="C761" s="3" t="s">
        <v>1633</v>
      </c>
      <c r="D761" s="4" t="s">
        <v>1979</v>
      </c>
      <c r="E761" s="4" t="s">
        <v>1979</v>
      </c>
      <c r="F761" s="4" t="s">
        <v>1980</v>
      </c>
      <c r="G761" s="4" t="s">
        <v>1981</v>
      </c>
      <c r="H761" s="4"/>
      <c r="I761" s="4" t="s">
        <v>10936</v>
      </c>
      <c r="J761" s="3"/>
      <c r="K761" s="3" t="s">
        <v>8147</v>
      </c>
      <c r="L761" s="5" t="s">
        <v>15</v>
      </c>
      <c r="M761" s="2" t="str">
        <f t="shared" si="77"/>
        <v>&gt;betaL-g0802_OXA-143%ATGAAAAAATTTATACTTCCTATTCTCAGCATTTCTACTCTACTTTCTGTCAGTGCATGCTCATCTATTCAAACTAAATTTGAAGACACTTTTCATACTTCTAATCAGCAACATGAAAAAGCCATTAAAAGCTATTTTGATGAAGCTCAAACACAGGGTGTAATCATTATTAAAAAGGGAAAAAATATTAGTACCTATGGTAATAACCTGACACGAGCACATACAGAATATGTCCCTGCATCAACATTTAAGATGCTAAATGCCTTAATTGGACTAGAAAATCATAAAGCTACAACAACTGAGATTTTCAAATGGGACGGTAAAAAGAGATCTTATCCCATGTGGGAAAAAGATATGACTTTAGGTGATGCCATGGCACTTTCAGCAGTTCCTGTATATCAAGAACTTGCAAGACGGACTGGCTTAGACCTAATGCAAAAAGAAGTTAAACGGGTTGGTTTTGGTAATATGAACATTGGAACACAAGTTGATAACTTCTGGTTGGTTGGCCCCCTCAAGATTACACCAATACAAGAGGTTAATTTTGCCGATGATTTTGCAAATAATCGATTACCCTTTAAATTAGAGACTCAAGAAGAAGTTAAAAAAATGCTTCTGATTAAAGAATTCAATGGTAGTAAAATTTATGCAAAAAGCGGCTGGGGAATGGATGTAACCCCTCAAGTAGGTTGGTTAACAGGTTGGGTAGAAAAATCTAATGGAGAAAAAGTTGCCTTTTCTCTAAACATAGAAATGAAGCAAGGAATGCCTGGTTCTATTCGTAATGAAATTACTTATAAATCATTAGAGAATTTAGGGATTATATAA</v>
      </c>
      <c r="O761" s="26">
        <f t="shared" si="75"/>
        <v>828</v>
      </c>
      <c r="P761" s="26"/>
      <c r="Q761" s="26">
        <f t="shared" si="83"/>
        <v>1</v>
      </c>
      <c r="R761" s="26">
        <f t="shared" si="76"/>
        <v>1</v>
      </c>
      <c r="S761" s="26">
        <f t="shared" si="78"/>
        <v>2</v>
      </c>
      <c r="T761" s="26"/>
    </row>
    <row r="762" spans="1:20" x14ac:dyDescent="0.25">
      <c r="A762">
        <v>780</v>
      </c>
      <c r="B762" s="2" t="s">
        <v>8148</v>
      </c>
      <c r="C762" s="3" t="s">
        <v>1633</v>
      </c>
      <c r="D762" s="4" t="s">
        <v>1982</v>
      </c>
      <c r="E762" s="4" t="s">
        <v>1982</v>
      </c>
      <c r="F762" s="4" t="s">
        <v>1983</v>
      </c>
      <c r="G762" s="4" t="s">
        <v>1984</v>
      </c>
      <c r="H762" s="4"/>
      <c r="I762" s="4" t="s">
        <v>10936</v>
      </c>
      <c r="J762" s="3"/>
      <c r="K762" s="3" t="s">
        <v>8149</v>
      </c>
      <c r="L762" s="5" t="s">
        <v>15</v>
      </c>
      <c r="M762" s="2" t="str">
        <f t="shared" si="77"/>
        <v>&gt;betaL-g0803_OXA-144%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TCTATTCATAGAAGAAAAGAATGGAAATAAAATATACGCAAAAAGTGGTTGGGGATGGGATGTAAACCCACAAGTAGGCTGGTTAACTGGATGGGTTGTTCAGCCTCAAGGGAATATTGTAGCGTTCTCCCTTAACTTAGAAATGAAAAAAGGAATACCTAGCTCTGTTCGAAAAGAGATTACTTATAAAAGCTTAGAACAATTAGGTATTTTATAG</v>
      </c>
      <c r="O762" s="26">
        <f t="shared" si="75"/>
        <v>825</v>
      </c>
      <c r="P762" s="26"/>
      <c r="Q762" s="26">
        <f t="shared" si="83"/>
        <v>1</v>
      </c>
      <c r="R762" s="26">
        <f t="shared" si="76"/>
        <v>1</v>
      </c>
      <c r="S762" s="26">
        <f t="shared" si="78"/>
        <v>2</v>
      </c>
      <c r="T762" s="26"/>
    </row>
    <row r="763" spans="1:20" x14ac:dyDescent="0.25">
      <c r="A763">
        <v>781</v>
      </c>
      <c r="B763" s="2" t="s">
        <v>8150</v>
      </c>
      <c r="C763" s="3" t="s">
        <v>1633</v>
      </c>
      <c r="D763" s="4" t="s">
        <v>1985</v>
      </c>
      <c r="E763" s="4" t="s">
        <v>1985</v>
      </c>
      <c r="F763" s="4" t="s">
        <v>1986</v>
      </c>
      <c r="G763" s="4" t="s">
        <v>1987</v>
      </c>
      <c r="H763" s="4"/>
      <c r="I763" s="4" t="s">
        <v>10936</v>
      </c>
      <c r="J763" s="3"/>
      <c r="K763" s="3" t="s">
        <v>8151</v>
      </c>
      <c r="L763" s="5" t="s">
        <v>15</v>
      </c>
      <c r="M763" s="2" t="str">
        <f t="shared" si="77"/>
        <v>&gt;betaL-g0804_OXA-145%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763" s="26">
        <f t="shared" si="75"/>
        <v>798</v>
      </c>
      <c r="P763" s="26"/>
      <c r="Q763" s="26">
        <f t="shared" si="83"/>
        <v>1</v>
      </c>
      <c r="R763" s="26">
        <f t="shared" si="76"/>
        <v>1</v>
      </c>
      <c r="S763" s="26">
        <f t="shared" si="78"/>
        <v>2</v>
      </c>
      <c r="T763" s="26"/>
    </row>
    <row r="764" spans="1:20" x14ac:dyDescent="0.25">
      <c r="A764">
        <v>782</v>
      </c>
      <c r="B764" s="2" t="s">
        <v>8152</v>
      </c>
      <c r="C764" s="3" t="s">
        <v>1633</v>
      </c>
      <c r="D764" s="4" t="s">
        <v>1988</v>
      </c>
      <c r="E764" s="4" t="s">
        <v>1988</v>
      </c>
      <c r="F764" s="4" t="s">
        <v>1989</v>
      </c>
      <c r="G764" s="4" t="s">
        <v>1990</v>
      </c>
      <c r="H764" s="4"/>
      <c r="I764" s="4" t="s">
        <v>10936</v>
      </c>
      <c r="J764" s="3"/>
      <c r="K764" s="3" t="s">
        <v>8153</v>
      </c>
      <c r="L764" s="5" t="s">
        <v>15</v>
      </c>
      <c r="M764" s="2" t="str">
        <f t="shared" si="77"/>
        <v>&gt;betaL-g0805_OXA-146%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GGCAATGGATATAAAACCACAAGTGGGCTGGTTGACCGGCTGGGTTGAGCAGCCAGATGGAAAAATTGTCGCTTTTGCATTAAATATGGAAATGCGGTCAGAAATGCCGGCATCTATACGTAATGAATTATTGATGAAATCATTAAAACAGCTGAATATTATTTAA</v>
      </c>
      <c r="O764" s="26">
        <f t="shared" si="75"/>
        <v>825</v>
      </c>
      <c r="P764" s="26"/>
      <c r="Q764" s="26">
        <f t="shared" si="83"/>
        <v>1</v>
      </c>
      <c r="R764" s="26">
        <f t="shared" si="76"/>
        <v>1</v>
      </c>
      <c r="S764" s="26">
        <f t="shared" si="78"/>
        <v>2</v>
      </c>
      <c r="T764" s="26"/>
    </row>
    <row r="765" spans="1:20" x14ac:dyDescent="0.25">
      <c r="A765">
        <v>783</v>
      </c>
      <c r="B765" s="2" t="s">
        <v>8154</v>
      </c>
      <c r="C765" s="3" t="s">
        <v>1633</v>
      </c>
      <c r="D765" s="4" t="s">
        <v>1991</v>
      </c>
      <c r="E765" s="4" t="s">
        <v>1991</v>
      </c>
      <c r="F765" s="4" t="s">
        <v>1992</v>
      </c>
      <c r="G765" s="4" t="s">
        <v>1993</v>
      </c>
      <c r="H765" s="4"/>
      <c r="I765" s="4" t="s">
        <v>10936</v>
      </c>
      <c r="J765" s="3"/>
      <c r="K765" s="3" t="s">
        <v>8155</v>
      </c>
      <c r="L765" s="5" t="s">
        <v>15</v>
      </c>
      <c r="M765" s="2" t="str">
        <f t="shared" si="77"/>
        <v>&gt;betaL-g0806_OXA-147%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T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N765" s="26"/>
      <c r="O765" s="26">
        <f t="shared" si="75"/>
        <v>801</v>
      </c>
      <c r="P765" s="26"/>
      <c r="Q765" s="26">
        <f t="shared" si="83"/>
        <v>1</v>
      </c>
      <c r="R765" s="26">
        <f t="shared" si="76"/>
        <v>1</v>
      </c>
      <c r="S765" s="26">
        <f t="shared" si="78"/>
        <v>2</v>
      </c>
      <c r="T765" s="26"/>
    </row>
    <row r="766" spans="1:20" x14ac:dyDescent="0.25">
      <c r="A766">
        <v>784</v>
      </c>
      <c r="B766" s="2" t="s">
        <v>8156</v>
      </c>
      <c r="C766" s="3" t="s">
        <v>1633</v>
      </c>
      <c r="D766" s="4" t="s">
        <v>1994</v>
      </c>
      <c r="E766" s="4" t="s">
        <v>1994</v>
      </c>
      <c r="F766" s="4" t="s">
        <v>1995</v>
      </c>
      <c r="G766" s="4" t="s">
        <v>1996</v>
      </c>
      <c r="H766" s="4"/>
      <c r="I766" s="4" t="s">
        <v>10936</v>
      </c>
      <c r="J766" s="3"/>
      <c r="K766" s="3" t="s">
        <v>8157</v>
      </c>
      <c r="L766" s="5" t="s">
        <v>15</v>
      </c>
      <c r="M766" s="2" t="str">
        <f t="shared" si="77"/>
        <v>&gt;betaL-g0807_OXA-148%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G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AAATCCATGCTATTCATAGAAGAAAAGAATGGAAATAAAATATACGCAAAAAGTGGTTGGGGATGGGATGTAGACCCACAAGTAGGCTGGTTAACTGGATGGGTTGTTCAGCCTCAAGGGAATATTGTAGCGTTCTCCCTTAACTTAGAAATGAAAAAAGGAATACCTAGCTCTGTTCGAAAAGAGATTACTTATAAAAGTTTAGAACAATTAGGTATTTTATAG</v>
      </c>
      <c r="N766" s="26"/>
      <c r="O766" s="26">
        <f t="shared" si="75"/>
        <v>825</v>
      </c>
      <c r="P766" s="26"/>
      <c r="Q766" s="26">
        <f t="shared" si="83"/>
        <v>1</v>
      </c>
      <c r="R766" s="26">
        <f t="shared" si="76"/>
        <v>1</v>
      </c>
      <c r="S766" s="26">
        <f t="shared" si="78"/>
        <v>2</v>
      </c>
      <c r="T766" s="26"/>
    </row>
    <row r="767" spans="1:20" x14ac:dyDescent="0.25">
      <c r="A767">
        <v>785</v>
      </c>
      <c r="B767" s="2" t="s">
        <v>8158</v>
      </c>
      <c r="C767" s="3" t="s">
        <v>1633</v>
      </c>
      <c r="D767" s="4" t="s">
        <v>1997</v>
      </c>
      <c r="E767" s="4" t="s">
        <v>1997</v>
      </c>
      <c r="F767" s="4" t="s">
        <v>1998</v>
      </c>
      <c r="G767" s="4" t="s">
        <v>1999</v>
      </c>
      <c r="H767" s="4"/>
      <c r="I767" s="4" t="s">
        <v>10936</v>
      </c>
      <c r="J767" s="3"/>
      <c r="K767" s="3" t="s">
        <v>8159</v>
      </c>
      <c r="L767" s="5" t="s">
        <v>15</v>
      </c>
      <c r="M767" s="2" t="str">
        <f t="shared" si="77"/>
        <v>&gt;betaL-g0808_OXA-149%ATGAACATTAAAGCCCTCTTACTTATAACAAGCGCTATTTTTATTTCAGCCTGCTCACCTTATATAGTGTCTGCTAATCCAAATCACAGTGCTTCAAAATCTGATGAAAAAGCAGAGAAAATTAAAAATTTATTTAACGAAGCACACACTACGGGTGTTTTAGTTATT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ATGTTGGTTATGGCAATGCAGATATCGGTACCCAAGTCGATAATTTTTGGCTGGTGGGTCCTTTAAAAATTACTCCTCAGCAAGAGGCACAATTTGCTTACAAGCTAGCTAATAAAACGCTTCCATTTAGCCCAAAAGTCCAAGATGAAGTGCAATCCATGCTATTCATAGAAGAAAAGAATGGAAATAAAATATACGCAAAAAGTGGTTGGGGATGGGATGTAAACCCACAAGTAGGCTGGTTAACTGGATGGGTTGTTCAGCCTCAAGGAAATATTGTAGCGTTCTCCCTTAACTTAGAAATGAAAAAAGGAATACCTAGCTCTGTTCGAAAAGAGATTACTTATAAAAGTTTAGAACAATTAGGTATTTTATAG</v>
      </c>
      <c r="O767" s="26">
        <f t="shared" si="75"/>
        <v>825</v>
      </c>
      <c r="P767" s="26"/>
      <c r="Q767" s="26">
        <f t="shared" si="83"/>
        <v>1</v>
      </c>
      <c r="R767" s="26">
        <f t="shared" si="76"/>
        <v>1</v>
      </c>
      <c r="S767" s="26">
        <f t="shared" si="78"/>
        <v>2</v>
      </c>
      <c r="T767" s="26"/>
    </row>
    <row r="768" spans="1:20" x14ac:dyDescent="0.25">
      <c r="A768">
        <v>668</v>
      </c>
      <c r="B768" s="2" t="s">
        <v>7941</v>
      </c>
      <c r="C768" s="3" t="s">
        <v>1633</v>
      </c>
      <c r="D768" s="4" t="s">
        <v>1670</v>
      </c>
      <c r="E768" s="4" t="s">
        <v>1670</v>
      </c>
      <c r="F768" s="4" t="s">
        <v>1671</v>
      </c>
      <c r="G768" s="4" t="s">
        <v>1672</v>
      </c>
      <c r="H768" s="4"/>
      <c r="I768" s="4" t="s">
        <v>10936</v>
      </c>
      <c r="J768" s="3"/>
      <c r="K768" s="3" t="s">
        <v>7942</v>
      </c>
      <c r="L768" s="5" t="s">
        <v>15</v>
      </c>
      <c r="M768" s="2" t="str">
        <f t="shared" si="77"/>
        <v>&gt;betaL-g0809_OXA-15%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G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768" s="26">
        <f t="shared" si="75"/>
        <v>828</v>
      </c>
      <c r="P768" s="26"/>
      <c r="Q768" s="26">
        <f t="shared" si="83"/>
        <v>1</v>
      </c>
      <c r="R768" s="26">
        <f t="shared" si="76"/>
        <v>1</v>
      </c>
      <c r="S768" s="26">
        <f t="shared" si="78"/>
        <v>2</v>
      </c>
      <c r="T768" s="26"/>
    </row>
    <row r="769" spans="1:20" x14ac:dyDescent="0.25">
      <c r="A769">
        <v>786</v>
      </c>
      <c r="B769" s="2" t="s">
        <v>8160</v>
      </c>
      <c r="C769" s="3" t="s">
        <v>1633</v>
      </c>
      <c r="D769" s="4" t="s">
        <v>2000</v>
      </c>
      <c r="E769" s="4" t="s">
        <v>2000</v>
      </c>
      <c r="F769" s="4" t="s">
        <v>2001</v>
      </c>
      <c r="G769" s="4" t="s">
        <v>2002</v>
      </c>
      <c r="H769" s="4"/>
      <c r="I769" s="4" t="s">
        <v>10936</v>
      </c>
      <c r="J769" s="3"/>
      <c r="K769" s="3" t="s">
        <v>8161</v>
      </c>
      <c r="L769" s="5" t="s">
        <v>15</v>
      </c>
      <c r="M769" s="2" t="str">
        <f t="shared" si="77"/>
        <v>&gt;betaL-g0810_OXA-150%ATGAACATTAAAGCACTCTTACTTATAACAAGCGCTATTTTTATTTCAGCCTGCTCACCTTATATAGTGTCTGCTAATCCAAATCACAGTGCTTCAAAATCTGATGAAAAAGCAGAGAAAATTAAAAATTTATTTAACGAAGCACACACTACGGGTGTTTTAGTTATT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ATGTTGGTTATGGCAATGCAGATATCGGTACCCAAGTCGATAATTTTTGGCTGGTGGGTCCTTTAAAAATTACTCCTCAGCAAGAGGCACAATTTGCTTACAAGCTAGCTAATAAAACGCTTCCATTTAGCCAAAAAGTCCAAGATGAAGTGCAATCCATGCTGTTCATAGAAGAAAAGAATGGAAATAAAATATACGCAAAAAGTGGTTGGGGATGGGATGTAAACCCACAAGTAGGCTGGTTAACTGGATGGGTTGTTCAGCCTCAAGGGAATATTGTAGCGTTCTCCCTTAACTTAGAAATGAAAAAAGGAATACCTAGCTCTGTTCGAAAAGAGATTACTTATAAAAGCTTAGAACAATTAGGTATTTTATAG</v>
      </c>
      <c r="O769" s="26">
        <f t="shared" ref="O769:O832" si="84">LEN(G769)</f>
        <v>825</v>
      </c>
      <c r="P769" s="26"/>
      <c r="Q769" s="26">
        <f t="shared" si="83"/>
        <v>1</v>
      </c>
      <c r="R769" s="26">
        <f t="shared" ref="R769:R832" si="85">IF(OR(RIGHT(G769,3)="TAG",RIGHT(G769,3)="TAA",RIGHT(G769,3)="TGA"),1,"bad")</f>
        <v>1</v>
      </c>
      <c r="S769" s="26">
        <f t="shared" si="78"/>
        <v>2</v>
      </c>
      <c r="T769" s="26"/>
    </row>
    <row r="770" spans="1:20" x14ac:dyDescent="0.25">
      <c r="A770">
        <v>669</v>
      </c>
      <c r="B770" s="2" t="s">
        <v>7943</v>
      </c>
      <c r="C770" s="3" t="s">
        <v>1633</v>
      </c>
      <c r="D770" s="4" t="s">
        <v>1673</v>
      </c>
      <c r="E770" s="4" t="s">
        <v>1673</v>
      </c>
      <c r="F770" s="4" t="s">
        <v>1674</v>
      </c>
      <c r="G770" s="4" t="s">
        <v>1675</v>
      </c>
      <c r="H770" s="4"/>
      <c r="I770" s="4" t="s">
        <v>10936</v>
      </c>
      <c r="J770" s="3"/>
      <c r="K770" s="3" t="s">
        <v>7944</v>
      </c>
      <c r="L770" s="5" t="s">
        <v>15</v>
      </c>
      <c r="M770" s="2" t="str">
        <f t="shared" ref="M770:M833" si="86">"&gt;"&amp;K770&amp;IF(J770="yes","_Chr","")&amp;"%"&amp;G770</f>
        <v>&gt;betaL-g0811_OXA-16%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ACCAGAGAAGTTGGCGAAGTAAGAATGCAGAAATACCTTAAAAAATTTTCCTATGGCAACCAGAATATCAGTGGTGGCATTGACAAATTCTGGTTGGAAGA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70" s="26">
        <f t="shared" si="84"/>
        <v>775</v>
      </c>
      <c r="P770" s="26" t="s">
        <v>10986</v>
      </c>
      <c r="Q770" s="26">
        <v>1</v>
      </c>
      <c r="R770" s="26">
        <f t="shared" si="85"/>
        <v>1</v>
      </c>
      <c r="S770" s="26">
        <f t="shared" ref="S770:S833" si="87">IF(MID(G770,10,3)="ATG",1,2)</f>
        <v>2</v>
      </c>
      <c r="T770" s="26"/>
    </row>
    <row r="771" spans="1:20" x14ac:dyDescent="0.25">
      <c r="A771" s="26">
        <v>787</v>
      </c>
      <c r="B771" s="2" t="s">
        <v>8162</v>
      </c>
      <c r="C771" s="3" t="s">
        <v>1633</v>
      </c>
      <c r="D771" s="4" t="s">
        <v>2003</v>
      </c>
      <c r="E771" s="4" t="s">
        <v>2003</v>
      </c>
      <c r="F771" s="4" t="s">
        <v>2004</v>
      </c>
      <c r="G771" s="4" t="s">
        <v>2005</v>
      </c>
      <c r="H771" s="4"/>
      <c r="I771" s="4" t="s">
        <v>10936</v>
      </c>
      <c r="J771" s="3"/>
      <c r="K771" s="3" t="s">
        <v>8163</v>
      </c>
      <c r="L771" s="5" t="s">
        <v>15</v>
      </c>
      <c r="M771" s="2" t="str">
        <f t="shared" si="86"/>
        <v>&gt;betaL-g0812_OXA-160%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TCACAGGTAGGTTGGTTGACTGGTTGGGTGGAGCAAGCTAATGGAAAAAAAATCCCCTTTTCGCTCAACTTAGAAATGAAAGAAGGAATGTCTGGTTCTATTCGTAATGAAATTACTTATAAGTCGCTAGAAAATCTTGGAATCATTTAA</v>
      </c>
      <c r="O771" s="26">
        <f t="shared" si="84"/>
        <v>828</v>
      </c>
      <c r="P771" s="26"/>
      <c r="Q771" s="26">
        <f t="shared" si="83"/>
        <v>1</v>
      </c>
      <c r="R771" s="26">
        <f t="shared" si="85"/>
        <v>1</v>
      </c>
      <c r="S771" s="26">
        <f t="shared" si="87"/>
        <v>2</v>
      </c>
      <c r="T771" s="26"/>
    </row>
    <row r="772" spans="1:20" x14ac:dyDescent="0.25">
      <c r="A772" s="26">
        <v>788</v>
      </c>
      <c r="B772" s="2" t="s">
        <v>8164</v>
      </c>
      <c r="C772" s="3" t="s">
        <v>1633</v>
      </c>
      <c r="D772" s="4" t="s">
        <v>2006</v>
      </c>
      <c r="E772" s="4" t="s">
        <v>2006</v>
      </c>
      <c r="F772" s="4" t="s">
        <v>2007</v>
      </c>
      <c r="G772" s="4" t="s">
        <v>2008</v>
      </c>
      <c r="H772" s="4"/>
      <c r="I772" s="4" t="s">
        <v>10936</v>
      </c>
      <c r="J772" s="3"/>
      <c r="K772" s="3" t="s">
        <v>8165</v>
      </c>
      <c r="L772" s="5" t="s">
        <v>15</v>
      </c>
      <c r="M772" s="2" t="str">
        <f t="shared" si="86"/>
        <v>&gt;betaL-g0813_OXA-161%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GACGCCG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772" s="26">
        <f t="shared" si="84"/>
        <v>828</v>
      </c>
      <c r="P772" s="26"/>
      <c r="Q772" s="26">
        <f t="shared" si="83"/>
        <v>1</v>
      </c>
      <c r="R772" s="26">
        <f t="shared" si="85"/>
        <v>1</v>
      </c>
      <c r="S772" s="26">
        <f t="shared" si="87"/>
        <v>2</v>
      </c>
      <c r="T772" s="26"/>
    </row>
    <row r="773" spans="1:20" x14ac:dyDescent="0.25">
      <c r="A773">
        <v>789</v>
      </c>
      <c r="B773" s="2" t="s">
        <v>8166</v>
      </c>
      <c r="C773" s="3" t="s">
        <v>1633</v>
      </c>
      <c r="D773" s="4" t="s">
        <v>2009</v>
      </c>
      <c r="E773" s="4" t="s">
        <v>2009</v>
      </c>
      <c r="F773" s="4" t="s">
        <v>2010</v>
      </c>
      <c r="G773" s="4" t="s">
        <v>2011</v>
      </c>
      <c r="H773" s="4"/>
      <c r="I773" s="4" t="s">
        <v>10936</v>
      </c>
      <c r="J773" s="3"/>
      <c r="K773" s="3" t="s">
        <v>8167</v>
      </c>
      <c r="L773" s="5" t="s">
        <v>15</v>
      </c>
      <c r="M773" s="2" t="str">
        <f t="shared" si="86"/>
        <v>&gt;betaL-g0814_OXA-162%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GCTAGAATCGAACCTAAGATTGGCTGGTGGGTCGGTTGGGTTGAACTTGATGATAATGTGTGGTTTTTTGCGATGAATATGGATATGCCCACATCGGATGGTTTAGGGCTGCGCCAAGCCATCACAAAAGAAGTGCTCAAACAGGAAAAAATTATTCCCTAG</v>
      </c>
      <c r="O773" s="26">
        <f t="shared" si="84"/>
        <v>798</v>
      </c>
      <c r="P773" s="26"/>
      <c r="Q773" s="26">
        <f t="shared" si="83"/>
        <v>1</v>
      </c>
      <c r="R773" s="26">
        <f t="shared" si="85"/>
        <v>1</v>
      </c>
      <c r="S773" s="26">
        <f t="shared" si="87"/>
        <v>2</v>
      </c>
      <c r="T773" s="26"/>
    </row>
    <row r="774" spans="1:20" x14ac:dyDescent="0.25">
      <c r="A774">
        <v>790</v>
      </c>
      <c r="B774" s="2" t="s">
        <v>8168</v>
      </c>
      <c r="C774" s="3" t="s">
        <v>1633</v>
      </c>
      <c r="D774" s="4" t="s">
        <v>2012</v>
      </c>
      <c r="E774" s="4" t="s">
        <v>2012</v>
      </c>
      <c r="F774" s="4" t="s">
        <v>2013</v>
      </c>
      <c r="G774" s="4" t="s">
        <v>2014</v>
      </c>
      <c r="H774" s="4"/>
      <c r="I774" s="4" t="s">
        <v>10936</v>
      </c>
      <c r="J774" s="3"/>
      <c r="K774" s="3" t="s">
        <v>8169</v>
      </c>
      <c r="L774" s="5" t="s">
        <v>15</v>
      </c>
      <c r="M774" s="2" t="str">
        <f t="shared" si="86"/>
        <v>&gt;betaL-g0815_OXA-163%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ACGATACTAAGATTGGCTGGTGGGTCGGTTGGGTTGAACTTGATGATAATGTGTGGTTTTTTGCGATGAATATGGATATGCCCACATCGGATGGTTTAGGGCTGCGCCAAGCCATCACAAAAGAAGTGCTCAAACAGGAAAAAATTATTCCCTAG</v>
      </c>
      <c r="O774" s="26">
        <f t="shared" si="84"/>
        <v>786</v>
      </c>
      <c r="P774" s="26"/>
      <c r="Q774" s="26">
        <f t="shared" si="83"/>
        <v>1</v>
      </c>
      <c r="R774" s="26">
        <f t="shared" si="85"/>
        <v>1</v>
      </c>
      <c r="S774" s="26">
        <f t="shared" si="87"/>
        <v>2</v>
      </c>
      <c r="T774" s="26"/>
    </row>
    <row r="775" spans="1:20" x14ac:dyDescent="0.25">
      <c r="A775">
        <v>791</v>
      </c>
      <c r="B775" s="2" t="s">
        <v>8170</v>
      </c>
      <c r="C775" s="3" t="s">
        <v>1633</v>
      </c>
      <c r="D775" s="4" t="s">
        <v>2015</v>
      </c>
      <c r="E775" s="4" t="s">
        <v>2015</v>
      </c>
      <c r="F775" s="4" t="s">
        <v>2016</v>
      </c>
      <c r="G775" s="4" t="s">
        <v>2017</v>
      </c>
      <c r="H775" s="4"/>
      <c r="I775" s="4" t="s">
        <v>10936</v>
      </c>
      <c r="J775" s="3"/>
      <c r="K775" s="3" t="s">
        <v>8171</v>
      </c>
      <c r="L775" s="5" t="s">
        <v>15</v>
      </c>
      <c r="M775" s="2" t="str">
        <f t="shared" si="86"/>
        <v>&gt;betaL-g0816_OXA-164%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A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v>
      </c>
      <c r="O775" s="26">
        <f t="shared" si="84"/>
        <v>843</v>
      </c>
      <c r="P775" s="26"/>
      <c r="Q775" s="26">
        <f t="shared" si="83"/>
        <v>1</v>
      </c>
      <c r="R775" s="26">
        <f t="shared" si="85"/>
        <v>1</v>
      </c>
      <c r="S775" s="26">
        <f t="shared" si="87"/>
        <v>2</v>
      </c>
      <c r="T775" s="26"/>
    </row>
    <row r="776" spans="1:20" x14ac:dyDescent="0.25">
      <c r="A776">
        <v>792</v>
      </c>
      <c r="B776" s="2" t="s">
        <v>8172</v>
      </c>
      <c r="C776" s="3" t="s">
        <v>1633</v>
      </c>
      <c r="D776" s="4" t="s">
        <v>2018</v>
      </c>
      <c r="E776" s="4" t="s">
        <v>2018</v>
      </c>
      <c r="F776" s="4" t="s">
        <v>2019</v>
      </c>
      <c r="G776" s="4" t="s">
        <v>2020</v>
      </c>
      <c r="H776" s="4"/>
      <c r="I776" s="4" t="s">
        <v>10936</v>
      </c>
      <c r="J776" s="3"/>
      <c r="K776" s="3" t="s">
        <v>8173</v>
      </c>
      <c r="L776" s="5" t="s">
        <v>15</v>
      </c>
      <c r="M776" s="2" t="str">
        <f t="shared" si="86"/>
        <v>&gt;betaL-g0817_OXA-165%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GTAAAACCACAAGTGGGCTGGTTGACCGGCTGGGTTGAGCAGCCAGATGGAAAAATTGTCGCTTTTGCATTAAATATGGAAATGCGGTCAGAAATGCCGGCATCTATACGTAATGAATTATTGATGAAATCATTAAAACAGCTGAATATTATTTAA</v>
      </c>
      <c r="O776" s="26">
        <f t="shared" si="84"/>
        <v>822</v>
      </c>
      <c r="P776" s="26"/>
      <c r="Q776" s="26">
        <f t="shared" si="83"/>
        <v>1</v>
      </c>
      <c r="R776" s="26">
        <f t="shared" si="85"/>
        <v>1</v>
      </c>
      <c r="S776" s="26">
        <f t="shared" si="87"/>
        <v>2</v>
      </c>
      <c r="T776" s="26"/>
    </row>
    <row r="777" spans="1:20" x14ac:dyDescent="0.25">
      <c r="A777">
        <v>793</v>
      </c>
      <c r="B777" s="2" t="s">
        <v>8174</v>
      </c>
      <c r="C777" s="3" t="s">
        <v>1633</v>
      </c>
      <c r="D777" s="4" t="s">
        <v>2021</v>
      </c>
      <c r="E777" s="4" t="s">
        <v>2021</v>
      </c>
      <c r="F777" s="4" t="s">
        <v>2022</v>
      </c>
      <c r="G777" s="4" t="s">
        <v>2023</v>
      </c>
      <c r="H777" s="4"/>
      <c r="I777" s="4" t="s">
        <v>10936</v>
      </c>
      <c r="J777" s="3"/>
      <c r="K777" s="3" t="s">
        <v>8175</v>
      </c>
      <c r="L777" s="5" t="s">
        <v>15</v>
      </c>
      <c r="M777" s="2" t="str">
        <f t="shared" si="86"/>
        <v>&gt;betaL-g0818_OXA-166%ATGAATAAATATTTTACTTGCTATGTGGTTGCTTCTCTTTTTCTTTCTGGTTGTACGGTTCAGCATAATTTAATAAATGAAACCCCGAGTCAGATTGTTCAAGGACATAATCAGGTGATTCATCAATACTTTGATGAAAAAAACACCTCAGGTGC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777" s="26">
        <f t="shared" si="84"/>
        <v>822</v>
      </c>
      <c r="P777" s="26"/>
      <c r="Q777" s="26">
        <f t="shared" si="83"/>
        <v>1</v>
      </c>
      <c r="R777" s="26">
        <f t="shared" si="85"/>
        <v>1</v>
      </c>
      <c r="S777" s="26">
        <f t="shared" si="87"/>
        <v>2</v>
      </c>
      <c r="T777" s="26"/>
    </row>
    <row r="778" spans="1:20" x14ac:dyDescent="0.25">
      <c r="A778">
        <v>794</v>
      </c>
      <c r="B778" s="2" t="s">
        <v>8176</v>
      </c>
      <c r="C778" s="3" t="s">
        <v>1633</v>
      </c>
      <c r="D778" s="4" t="s">
        <v>2024</v>
      </c>
      <c r="E778" s="4" t="s">
        <v>2024</v>
      </c>
      <c r="F778" s="4" t="s">
        <v>2025</v>
      </c>
      <c r="G778" s="4" t="s">
        <v>2026</v>
      </c>
      <c r="H778" s="4"/>
      <c r="I778" s="4" t="s">
        <v>10936</v>
      </c>
      <c r="J778" s="3"/>
      <c r="K778" s="3" t="s">
        <v>8177</v>
      </c>
      <c r="L778" s="5" t="s">
        <v>15</v>
      </c>
      <c r="M778" s="2" t="str">
        <f t="shared" si="86"/>
        <v>&gt;betaL-g0819_OXA-167%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ATGATGAAATCATTAAAACAGCTGAATATTATTTAA</v>
      </c>
      <c r="O778" s="26">
        <f t="shared" si="84"/>
        <v>822</v>
      </c>
      <c r="P778" s="26"/>
      <c r="Q778" s="26">
        <f t="shared" si="83"/>
        <v>1</v>
      </c>
      <c r="R778" s="26">
        <f t="shared" si="85"/>
        <v>1</v>
      </c>
      <c r="S778" s="26">
        <f t="shared" si="87"/>
        <v>2</v>
      </c>
      <c r="T778" s="26"/>
    </row>
    <row r="779" spans="1:20" x14ac:dyDescent="0.25">
      <c r="A779">
        <v>795</v>
      </c>
      <c r="B779" s="2" t="s">
        <v>8178</v>
      </c>
      <c r="C779" s="3" t="s">
        <v>1633</v>
      </c>
      <c r="D779" s="4" t="s">
        <v>2027</v>
      </c>
      <c r="E779" s="4" t="s">
        <v>2027</v>
      </c>
      <c r="F779" s="4" t="s">
        <v>2028</v>
      </c>
      <c r="G779" s="4" t="s">
        <v>2029</v>
      </c>
      <c r="H779" s="4"/>
      <c r="I779" s="4" t="s">
        <v>10936</v>
      </c>
      <c r="J779" s="3"/>
      <c r="K779" s="3" t="s">
        <v>8179</v>
      </c>
      <c r="L779" s="5" t="s">
        <v>15</v>
      </c>
      <c r="M779" s="2" t="str">
        <f t="shared" si="86"/>
        <v>&gt;betaL-g0820_OXA-168%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GCCGGCTGGGTTGAGCAGCCAGATGGAAAAATTGTCGCTTTTGCATTAAATATGGAAATGCGGTCAGAAATGCCGGCATCTATACGTAATGAATTATTGATGAAATCATTAAAACAGCTGAATATTATTTAA</v>
      </c>
      <c r="O779" s="26">
        <f t="shared" si="84"/>
        <v>822</v>
      </c>
      <c r="P779" s="26"/>
      <c r="Q779" s="26">
        <f t="shared" si="83"/>
        <v>1</v>
      </c>
      <c r="R779" s="26">
        <f t="shared" si="85"/>
        <v>1</v>
      </c>
      <c r="S779" s="26">
        <f t="shared" si="87"/>
        <v>2</v>
      </c>
      <c r="T779" s="26"/>
    </row>
    <row r="780" spans="1:20" x14ac:dyDescent="0.25">
      <c r="A780">
        <v>796</v>
      </c>
      <c r="B780" s="2" t="s">
        <v>8180</v>
      </c>
      <c r="C780" s="3" t="s">
        <v>1633</v>
      </c>
      <c r="D780" s="4" t="s">
        <v>2030</v>
      </c>
      <c r="E780" s="4" t="s">
        <v>2030</v>
      </c>
      <c r="F780" s="4" t="s">
        <v>2031</v>
      </c>
      <c r="G780" s="4" t="s">
        <v>2032</v>
      </c>
      <c r="H780" s="4"/>
      <c r="I780" s="4" t="s">
        <v>10936</v>
      </c>
      <c r="J780" s="3"/>
      <c r="K780" s="3" t="s">
        <v>8181</v>
      </c>
      <c r="L780" s="5" t="s">
        <v>15</v>
      </c>
      <c r="M780" s="2" t="str">
        <f t="shared" si="86"/>
        <v>&gt;betaL-g0821_OXA-169%ATGAATAAATATTTTACTTGCTATGTGGTTGCTTCTCTTTTTCTTTCTGGTTGTACGGTTCAGCATAATTTAATAAATGAAACCCCGAGTCAGATTGTTCAAGGACATAATCAGGTGATTCATCAATACTTTGATGAAAG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780" s="26">
        <f t="shared" si="84"/>
        <v>822</v>
      </c>
      <c r="P780" s="26"/>
      <c r="Q780" s="26">
        <f t="shared" si="83"/>
        <v>1</v>
      </c>
      <c r="R780" s="26">
        <f t="shared" si="85"/>
        <v>1</v>
      </c>
      <c r="S780" s="26">
        <f t="shared" si="87"/>
        <v>2</v>
      </c>
      <c r="T780" s="26"/>
    </row>
    <row r="781" spans="1:20" x14ac:dyDescent="0.25">
      <c r="A781">
        <v>670</v>
      </c>
      <c r="B781" s="2" t="s">
        <v>7945</v>
      </c>
      <c r="C781" s="3" t="s">
        <v>1633</v>
      </c>
      <c r="D781" s="4" t="s">
        <v>1676</v>
      </c>
      <c r="E781" s="4" t="s">
        <v>1676</v>
      </c>
      <c r="F781" s="4" t="s">
        <v>1677</v>
      </c>
      <c r="G781" s="4" t="s">
        <v>1678</v>
      </c>
      <c r="H781" s="4"/>
      <c r="I781" s="4" t="s">
        <v>10936</v>
      </c>
      <c r="J781" s="3"/>
      <c r="K781" s="3" t="s">
        <v>7946</v>
      </c>
      <c r="L781" s="5" t="s">
        <v>15</v>
      </c>
      <c r="M781" s="2" t="str">
        <f t="shared" si="86"/>
        <v>&gt;betaL-g0822_OXA-17%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781" s="26">
        <f t="shared" si="84"/>
        <v>775</v>
      </c>
      <c r="P781" s="26" t="s">
        <v>10986</v>
      </c>
      <c r="Q781" s="26">
        <v>1</v>
      </c>
      <c r="R781" s="26">
        <f t="shared" si="85"/>
        <v>1</v>
      </c>
      <c r="S781" s="26">
        <f t="shared" si="87"/>
        <v>2</v>
      </c>
      <c r="T781" s="26"/>
    </row>
    <row r="782" spans="1:20" x14ac:dyDescent="0.25">
      <c r="A782">
        <v>797</v>
      </c>
      <c r="B782" s="2" t="s">
        <v>8182</v>
      </c>
      <c r="C782" s="3" t="s">
        <v>1633</v>
      </c>
      <c r="D782" s="4" t="s">
        <v>2033</v>
      </c>
      <c r="E782" s="4" t="s">
        <v>2033</v>
      </c>
      <c r="F782" s="4" t="s">
        <v>2034</v>
      </c>
      <c r="G782" s="4" t="s">
        <v>2035</v>
      </c>
      <c r="H782" s="4"/>
      <c r="I782" s="4" t="s">
        <v>10936</v>
      </c>
      <c r="J782" s="3"/>
      <c r="K782" s="3" t="s">
        <v>8183</v>
      </c>
      <c r="L782" s="5" t="s">
        <v>15</v>
      </c>
      <c r="M782" s="2" t="str">
        <f t="shared" si="86"/>
        <v>&gt;betaL-g0823_OXA-170%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AAGAGTAATGGCTACAAAATTTTTGGAAAGACTGGTTGGGCAATGGATATAAAACCACAAGTGGGCTGGTTGACCGGCTGGGTTGAGCAGCCAGATGGAAAAATTGTCGCTTTTGCATTAAATATGGAAATGCGGTCAGAAATGCCGGCATCTATACGTAATGAATTATTGATGAAATCATTAAAACAGCTGAATATTATTTAA</v>
      </c>
      <c r="O782" s="26">
        <f t="shared" si="84"/>
        <v>822</v>
      </c>
      <c r="P782" s="26"/>
      <c r="Q782" s="26">
        <f t="shared" si="83"/>
        <v>1</v>
      </c>
      <c r="R782" s="26">
        <f t="shared" si="85"/>
        <v>1</v>
      </c>
      <c r="S782" s="26">
        <f t="shared" si="87"/>
        <v>2</v>
      </c>
      <c r="T782" s="26"/>
    </row>
    <row r="783" spans="1:20" x14ac:dyDescent="0.25">
      <c r="A783">
        <v>798</v>
      </c>
      <c r="B783" s="2" t="s">
        <v>8184</v>
      </c>
      <c r="C783" s="3" t="s">
        <v>1633</v>
      </c>
      <c r="D783" s="4" t="s">
        <v>2036</v>
      </c>
      <c r="E783" s="4" t="s">
        <v>2036</v>
      </c>
      <c r="F783" s="4" t="s">
        <v>2037</v>
      </c>
      <c r="G783" s="4" t="s">
        <v>2038</v>
      </c>
      <c r="H783" s="4"/>
      <c r="I783" s="4" t="s">
        <v>10936</v>
      </c>
      <c r="J783" s="3"/>
      <c r="K783" s="3" t="s">
        <v>8185</v>
      </c>
      <c r="L783" s="5" t="s">
        <v>15</v>
      </c>
      <c r="M783" s="2" t="str">
        <f t="shared" si="86"/>
        <v>&gt;betaL-g0824_OXA-171%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CACGTAATGAATTATTGATGAAATCATTAAAACAGCTGAATATTATTTAA</v>
      </c>
      <c r="O783" s="26">
        <f t="shared" si="84"/>
        <v>822</v>
      </c>
      <c r="P783" s="26"/>
      <c r="Q783" s="26">
        <f t="shared" si="83"/>
        <v>1</v>
      </c>
      <c r="R783" s="26">
        <f t="shared" si="85"/>
        <v>1</v>
      </c>
      <c r="S783" s="26">
        <f t="shared" si="87"/>
        <v>2</v>
      </c>
      <c r="T783" s="26"/>
    </row>
    <row r="784" spans="1:20" x14ac:dyDescent="0.25">
      <c r="A784">
        <v>799</v>
      </c>
      <c r="B784" s="2" t="s">
        <v>8186</v>
      </c>
      <c r="C784" s="3" t="s">
        <v>1633</v>
      </c>
      <c r="D784" s="4" t="s">
        <v>2039</v>
      </c>
      <c r="E784" s="4" t="s">
        <v>2039</v>
      </c>
      <c r="F784" s="4" t="s">
        <v>2040</v>
      </c>
      <c r="G784" s="4" t="s">
        <v>2041</v>
      </c>
      <c r="H784" s="4"/>
      <c r="I784" s="4" t="s">
        <v>10936</v>
      </c>
      <c r="J784" s="3"/>
      <c r="K784" s="3" t="s">
        <v>8187</v>
      </c>
      <c r="L784" s="5" t="s">
        <v>15</v>
      </c>
      <c r="M784" s="2" t="str">
        <f t="shared" si="86"/>
        <v>&gt;betaL-g0825_OXA-172%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TGGATGTAAACCCACAAGTAGGCTGGTTAACTGGATGGGTTGTTCAGCCTCAAGGGAATATTGTAGCGTTCTCCCTTAACTTAGAAATGAAAAAAGGAATACCTAGCTCTGTTCGAAAAGAGATTACTTATAAAAGCTTAGAACAATTAGGTATTTTATAG</v>
      </c>
      <c r="O784" s="26">
        <f t="shared" si="84"/>
        <v>825</v>
      </c>
      <c r="P784" s="26"/>
      <c r="Q784" s="26">
        <f t="shared" si="83"/>
        <v>1</v>
      </c>
      <c r="R784" s="26">
        <f t="shared" si="85"/>
        <v>1</v>
      </c>
      <c r="S784" s="26">
        <f t="shared" si="87"/>
        <v>2</v>
      </c>
      <c r="T784" s="26"/>
    </row>
    <row r="785" spans="1:20" x14ac:dyDescent="0.25">
      <c r="A785">
        <v>800</v>
      </c>
      <c r="B785" s="2" t="s">
        <v>8188</v>
      </c>
      <c r="C785" s="3" t="s">
        <v>1633</v>
      </c>
      <c r="D785" s="4" t="s">
        <v>2042</v>
      </c>
      <c r="E785" s="4" t="s">
        <v>2042</v>
      </c>
      <c r="F785" s="4" t="s">
        <v>2043</v>
      </c>
      <c r="G785" s="4" t="s">
        <v>2044</v>
      </c>
      <c r="H785" s="4"/>
      <c r="I785" s="4" t="s">
        <v>10936</v>
      </c>
      <c r="J785" s="3"/>
      <c r="K785" s="3" t="s">
        <v>8189</v>
      </c>
      <c r="L785" s="5" t="s">
        <v>15</v>
      </c>
      <c r="M785" s="2" t="str">
        <f t="shared" si="86"/>
        <v>&gt;betaL-g0826_OXA-173%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GTTCCAGTTTATCAAGATTTAGCTCGTCGTATTGGACTTGAGCTCATGTCTAAGGAAGTGAAGCGTGTTGGTTATGGCAATGCAGATATCGGTACCCAAGTCGATAATTTTTGGCTGGTGGGTCCTTTAAAAATTACTCCTCAGCAAGAGGCACAGTTTGCTTACAAGCTAGCTAATAAAACGCTTCCATTTAGCCAAAAAGTCCAAGATGAAGTGCAATCCATGCTATTCATAGAAGAAAAGAATGGAAACAAAATATACGCAAAAAGTGGTTGGGGATTGGATGTAAACCTACAAGTAGGCTGGTTAACTGGATGGGTTGTTCAGCCTCAAGGGAATATTGTAGCGTTCTCCCTTAACTTAGAAATGAAAAAAGGAATACCTAGCTCTGTTCGAAAAGAGATTACTTATAAAAGCTTAGAACAATTAGGTATTTTATAG</v>
      </c>
      <c r="O785" s="26">
        <f t="shared" si="84"/>
        <v>825</v>
      </c>
      <c r="P785" s="26"/>
      <c r="Q785" s="26">
        <f t="shared" si="83"/>
        <v>1</v>
      </c>
      <c r="R785" s="26">
        <f t="shared" si="85"/>
        <v>1</v>
      </c>
      <c r="S785" s="26">
        <f t="shared" si="87"/>
        <v>2</v>
      </c>
      <c r="T785" s="26"/>
    </row>
    <row r="786" spans="1:20" x14ac:dyDescent="0.25">
      <c r="A786">
        <v>801</v>
      </c>
      <c r="B786" s="2" t="s">
        <v>8190</v>
      </c>
      <c r="C786" s="3" t="s">
        <v>1633</v>
      </c>
      <c r="D786" s="4" t="s">
        <v>2045</v>
      </c>
      <c r="E786" s="4" t="s">
        <v>2045</v>
      </c>
      <c r="F786" s="4" t="s">
        <v>2046</v>
      </c>
      <c r="G786" s="4" t="s">
        <v>2047</v>
      </c>
      <c r="H786" s="4"/>
      <c r="I786" s="4" t="s">
        <v>10936</v>
      </c>
      <c r="J786" s="3"/>
      <c r="K786" s="3" t="s">
        <v>8191</v>
      </c>
      <c r="L786" s="5" t="s">
        <v>15</v>
      </c>
      <c r="M786" s="2" t="str">
        <f t="shared" si="86"/>
        <v>&gt;betaL-g0827_OXA-174%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AAATTAGGTATTTTATAG</v>
      </c>
      <c r="O786" s="26">
        <f t="shared" si="84"/>
        <v>825</v>
      </c>
      <c r="P786" s="26"/>
      <c r="Q786" s="26">
        <f t="shared" si="83"/>
        <v>1</v>
      </c>
      <c r="R786" s="26">
        <f t="shared" si="85"/>
        <v>1</v>
      </c>
      <c r="S786" s="26">
        <f t="shared" si="87"/>
        <v>2</v>
      </c>
      <c r="T786" s="26"/>
    </row>
    <row r="787" spans="1:20" x14ac:dyDescent="0.25">
      <c r="A787">
        <v>802</v>
      </c>
      <c r="B787" s="2" t="s">
        <v>8192</v>
      </c>
      <c r="C787" s="3" t="s">
        <v>1633</v>
      </c>
      <c r="D787" s="4" t="s">
        <v>2048</v>
      </c>
      <c r="E787" s="4" t="s">
        <v>2048</v>
      </c>
      <c r="F787" s="4" t="s">
        <v>2049</v>
      </c>
      <c r="G787" s="4" t="s">
        <v>2050</v>
      </c>
      <c r="H787" s="4"/>
      <c r="I787" s="4" t="s">
        <v>10936</v>
      </c>
      <c r="J787" s="3"/>
      <c r="K787" s="3" t="s">
        <v>8193</v>
      </c>
      <c r="L787" s="5" t="s">
        <v>15</v>
      </c>
      <c r="M787" s="2" t="str">
        <f t="shared" si="86"/>
        <v>&gt;betaL-g0828_OXA-175%ATGAACATTAAAGCACTCTTACTTATAACAAGCGCTATTTTTATTTCAGCCTGCTCACCTTATATAGTGACTGCTAATCCAAATCACAGCGCTTCAAAATCTGATGTAAAAGCAGAGAAAATTAG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87" s="26">
        <f t="shared" si="84"/>
        <v>825</v>
      </c>
      <c r="P787" s="26"/>
      <c r="Q787" s="26">
        <f t="shared" si="83"/>
        <v>1</v>
      </c>
      <c r="R787" s="26">
        <f t="shared" si="85"/>
        <v>1</v>
      </c>
      <c r="S787" s="26">
        <f t="shared" si="87"/>
        <v>2</v>
      </c>
      <c r="T787" s="26"/>
    </row>
    <row r="788" spans="1:20" x14ac:dyDescent="0.25">
      <c r="A788">
        <v>803</v>
      </c>
      <c r="B788" s="2" t="s">
        <v>8194</v>
      </c>
      <c r="C788" s="3" t="s">
        <v>1633</v>
      </c>
      <c r="D788" s="4" t="s">
        <v>2051</v>
      </c>
      <c r="E788" s="4" t="s">
        <v>2051</v>
      </c>
      <c r="F788" s="4" t="s">
        <v>2052</v>
      </c>
      <c r="G788" s="4" t="s">
        <v>2053</v>
      </c>
      <c r="H788" s="4"/>
      <c r="I788" s="4" t="s">
        <v>10936</v>
      </c>
      <c r="J788" s="3"/>
      <c r="K788" s="3" t="s">
        <v>8195</v>
      </c>
      <c r="L788" s="5" t="s">
        <v>15</v>
      </c>
      <c r="M788" s="2" t="str">
        <f t="shared" si="86"/>
        <v>&gt;betaL-g0829_OXA-176%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A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88" s="26">
        <f t="shared" si="84"/>
        <v>825</v>
      </c>
      <c r="P788" s="26"/>
      <c r="Q788" s="26">
        <f t="shared" si="83"/>
        <v>1</v>
      </c>
      <c r="R788" s="26">
        <f t="shared" si="85"/>
        <v>1</v>
      </c>
      <c r="S788" s="26">
        <f t="shared" si="87"/>
        <v>2</v>
      </c>
      <c r="T788" s="26"/>
    </row>
    <row r="789" spans="1:20" x14ac:dyDescent="0.25">
      <c r="A789">
        <v>804</v>
      </c>
      <c r="B789" s="2" t="s">
        <v>8196</v>
      </c>
      <c r="C789" s="3" t="s">
        <v>1633</v>
      </c>
      <c r="D789" s="4" t="s">
        <v>2054</v>
      </c>
      <c r="E789" s="4" t="s">
        <v>2054</v>
      </c>
      <c r="F789" s="4" t="s">
        <v>2055</v>
      </c>
      <c r="G789" s="4" t="s">
        <v>2056</v>
      </c>
      <c r="H789" s="4"/>
      <c r="I789" s="4" t="s">
        <v>10936</v>
      </c>
      <c r="J789" s="3"/>
      <c r="K789" s="3" t="s">
        <v>8197</v>
      </c>
      <c r="L789" s="5" t="s">
        <v>15</v>
      </c>
      <c r="M789" s="2" t="str">
        <f t="shared" si="86"/>
        <v>&gt;betaL-g0830_OXA-177%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GAGTGCAATCCATGCTATTCATAGAAGAAAAGAATGGAAACAAAATATACGCAAAAAGTGGTTGGGGATGGGATGTAAACCCACAAGTAGGCTGGTTAACTGGATGGGTTGTTCAGCCTCAAGGGAATATTGTAGCGTTCTCCCTTAACTTAGAAATGAAAAAAGGAATACCTAGCTCTGTTCGAAAAGAGATTACTTATAAAAGCTTAGAACAATTAGGTATTTTATAG</v>
      </c>
      <c r="O789" s="26">
        <f t="shared" si="84"/>
        <v>825</v>
      </c>
      <c r="P789" s="26"/>
      <c r="Q789" s="26">
        <f t="shared" si="83"/>
        <v>1</v>
      </c>
      <c r="R789" s="26">
        <f t="shared" si="85"/>
        <v>1</v>
      </c>
      <c r="S789" s="26">
        <f t="shared" si="87"/>
        <v>2</v>
      </c>
      <c r="T789" s="26"/>
    </row>
    <row r="790" spans="1:20" x14ac:dyDescent="0.25">
      <c r="A790">
        <v>805</v>
      </c>
      <c r="B790" s="2" t="s">
        <v>8198</v>
      </c>
      <c r="C790" s="3" t="s">
        <v>1633</v>
      </c>
      <c r="D790" s="4" t="s">
        <v>2057</v>
      </c>
      <c r="E790" s="4" t="s">
        <v>2057</v>
      </c>
      <c r="F790" s="4" t="s">
        <v>2058</v>
      </c>
      <c r="G790" s="4" t="s">
        <v>2059</v>
      </c>
      <c r="H790" s="4"/>
      <c r="I790" s="4" t="s">
        <v>10936</v>
      </c>
      <c r="J790" s="3"/>
      <c r="K790" s="3" t="s">
        <v>8199</v>
      </c>
      <c r="L790" s="5" t="s">
        <v>15</v>
      </c>
      <c r="M790" s="2" t="str">
        <f t="shared" si="86"/>
        <v>&gt;betaL-g0831_OXA-178%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AGTAAAAAAAGGTTATTCCCAGAATGGGAAAAGGACATGACCCTAGGCGATGCCATGAAAGCTTCCGCTATTCT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790" s="26">
        <f t="shared" si="84"/>
        <v>825</v>
      </c>
      <c r="P790" s="26"/>
      <c r="Q790" s="26">
        <f t="shared" si="83"/>
        <v>1</v>
      </c>
      <c r="R790" s="26">
        <f t="shared" si="85"/>
        <v>1</v>
      </c>
      <c r="S790" s="26">
        <f t="shared" si="87"/>
        <v>2</v>
      </c>
      <c r="T790" s="26"/>
    </row>
    <row r="791" spans="1:20" x14ac:dyDescent="0.25">
      <c r="A791">
        <v>806</v>
      </c>
      <c r="B791" s="2" t="s">
        <v>8200</v>
      </c>
      <c r="C791" s="3" t="s">
        <v>1633</v>
      </c>
      <c r="D791" s="4" t="s">
        <v>2060</v>
      </c>
      <c r="E791" s="4" t="s">
        <v>2060</v>
      </c>
      <c r="F791" s="4" t="s">
        <v>2061</v>
      </c>
      <c r="G791" s="4" t="s">
        <v>2062</v>
      </c>
      <c r="H791" s="4"/>
      <c r="I791" s="4" t="s">
        <v>10936</v>
      </c>
      <c r="J791" s="3"/>
      <c r="K791" s="3" t="s">
        <v>8201</v>
      </c>
      <c r="L791" s="5" t="s">
        <v>15</v>
      </c>
      <c r="M791" s="2" t="str">
        <f t="shared" si="86"/>
        <v>&gt;betaL-g0832_OXA-179%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GCAACCACCACAGAAGTATTTAAGTGGGACGGGCAAAAAAGGCTATTCCCAGAATGGGAAAAGGACATGACCCTAGGCGATGCTATGAAAGCTTCCGCTATTG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v>
      </c>
      <c r="O791" s="26">
        <f t="shared" si="84"/>
        <v>825</v>
      </c>
      <c r="P791" s="26"/>
      <c r="Q791" s="26">
        <f t="shared" si="83"/>
        <v>1</v>
      </c>
      <c r="R791" s="26">
        <f t="shared" si="85"/>
        <v>1</v>
      </c>
      <c r="S791" s="26">
        <f t="shared" si="87"/>
        <v>2</v>
      </c>
      <c r="T791" s="26"/>
    </row>
    <row r="792" spans="1:20" x14ac:dyDescent="0.25">
      <c r="A792">
        <v>671</v>
      </c>
      <c r="B792" s="2" t="s">
        <v>7947</v>
      </c>
      <c r="C792" s="3" t="s">
        <v>1633</v>
      </c>
      <c r="D792" s="4" t="s">
        <v>1679</v>
      </c>
      <c r="E792" s="4" t="s">
        <v>1679</v>
      </c>
      <c r="F792" s="4" t="s">
        <v>1680</v>
      </c>
      <c r="G792" s="4" t="s">
        <v>1681</v>
      </c>
      <c r="H792" s="4"/>
      <c r="I792" s="4" t="s">
        <v>10936</v>
      </c>
      <c r="J792" s="3"/>
      <c r="K792" s="3" t="s">
        <v>7948</v>
      </c>
      <c r="L792" s="5" t="s">
        <v>15</v>
      </c>
      <c r="M792" s="2" t="str">
        <f t="shared" si="86"/>
        <v>&gt;betaL-g0833_OXA-18%ATGCAACGGAGCCTGTCCATGAGCGGAAAAAGACATTTCATCTTTGCAGTATCATTTGTTATTTCAACGGTTTGCCTTACGTTCTCCCCGGCAAATGCCGCACAAAAACTGTCCTGCACGCTTGTTATCGACGAGGCGAGCGGCGACCTGCTGCACCGGGAAGGCAGTTGCGACAAGGCTTTTGCGCCGATGTCGACGTTCAAACTGCCTTTGGCCATCATGGGCTACGATGCCGATATCCTGCTCGACGCCACCACGCCGCGCTGGGATTACAAGCCGGAATTCAACGGCTACAAATCGCAGCAGAAGCCGACCGATCCGACCATCTGGCTGAAGGATTCCATCGTCTGGTATTCGCAGGAGCTGACGCGCCGCCTCGGCGAAAGCCGCTTTTCCGATTACGTGCAGCGCTTCGATTACGGCAACAAGGATGTTTCCGGCGATCCCGGCAAGCATAACGGCCTGACCCATGCCTGGCTCGCCTCGTCGCTGAAGATCTCGCCGGAGGAGCAGGTGCGTTTCCTGCGTCGTTTCCTGCGCGGCGAATTGCCGGTCTCCGAGGACGCGTTGGAGATGACGAAAGCCGTCGTGCCGCATTTCGAGGCCGGCGATTGGGACGTGCAGGGCAAGACCGGCACCGGTTCGCTTTCCGATGCCAAGGGCGGCAAGGCGCCGATCGGCTGGTTCATCGGCTGGGCGACACGCGACGACCGCCGCGTCGTCTTCGCCCGCCTAACGGTCGGGGCGAGGAAGGGCGAGCAGCCGGCCGGGCCCGCCGCTCGCGACGAGTTCCTCAACACCCTGCCGGCCCTGTCGGAAAACTTCTGA</v>
      </c>
      <c r="O792" s="26">
        <f t="shared" si="84"/>
        <v>828</v>
      </c>
      <c r="P792" s="26"/>
      <c r="Q792" s="26">
        <f t="shared" si="83"/>
        <v>1</v>
      </c>
      <c r="R792" s="26">
        <f t="shared" si="85"/>
        <v>1</v>
      </c>
      <c r="S792" s="26">
        <f t="shared" si="87"/>
        <v>2</v>
      </c>
      <c r="T792" s="26"/>
    </row>
    <row r="793" spans="1:20" x14ac:dyDescent="0.25">
      <c r="A793">
        <v>807</v>
      </c>
      <c r="B793" s="2" t="s">
        <v>8202</v>
      </c>
      <c r="C793" s="3" t="s">
        <v>1633</v>
      </c>
      <c r="D793" s="4" t="s">
        <v>2063</v>
      </c>
      <c r="E793" s="4" t="s">
        <v>2063</v>
      </c>
      <c r="F793" s="4" t="s">
        <v>2064</v>
      </c>
      <c r="G793" s="4" t="s">
        <v>2065</v>
      </c>
      <c r="H793" s="4"/>
      <c r="I793" s="4" t="s">
        <v>10936</v>
      </c>
      <c r="J793" s="3"/>
      <c r="K793" s="3" t="s">
        <v>8203</v>
      </c>
      <c r="L793" s="5" t="s">
        <v>15</v>
      </c>
      <c r="M793" s="2" t="str">
        <f t="shared" si="86"/>
        <v>&gt;betaL-g0834_OXA-180%ATGAAC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A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TTTAGAACAATTAGGTATTTTATAG</v>
      </c>
      <c r="O793" s="26">
        <f t="shared" si="84"/>
        <v>825</v>
      </c>
      <c r="P793" s="26"/>
      <c r="Q793" s="26">
        <f t="shared" si="83"/>
        <v>1</v>
      </c>
      <c r="R793" s="26">
        <f t="shared" si="85"/>
        <v>1</v>
      </c>
      <c r="S793" s="26">
        <f t="shared" si="87"/>
        <v>2</v>
      </c>
      <c r="T793" s="26"/>
    </row>
    <row r="794" spans="1:20" x14ac:dyDescent="0.25">
      <c r="A794">
        <v>808</v>
      </c>
      <c r="B794" s="2" t="s">
        <v>8204</v>
      </c>
      <c r="C794" s="3" t="s">
        <v>1633</v>
      </c>
      <c r="D794" s="4" t="s">
        <v>2066</v>
      </c>
      <c r="E794" s="4" t="s">
        <v>2066</v>
      </c>
      <c r="F794" s="4" t="s">
        <v>2067</v>
      </c>
      <c r="G794" s="4" t="s">
        <v>2068</v>
      </c>
      <c r="H794" s="4"/>
      <c r="I794" s="4" t="s">
        <v>10936</v>
      </c>
      <c r="J794" s="3"/>
      <c r="K794" s="3" t="s">
        <v>8205</v>
      </c>
      <c r="L794" s="5" t="s">
        <v>15</v>
      </c>
      <c r="M794" s="2" t="str">
        <f t="shared" si="86"/>
        <v>&gt;betaL-g0835_OXA-181%ATGCGTGTATTAGCCTTATCGGCTGTGTTTTTGGTGGCATCGATTATCGGAATGCCAGCGGTAGCAAAGGAATGGCAAGAAAACAAAAGTTGGAATGCTCACTTTACTGAACATAAATCACAGGGCGTAGTTGTGCTCTGGAATGAGAATAAGCAGCAAGGATTTACCAATAATCTTAAACGGGCGAACCAAGCATTTTTACCCGCATCTACCTTTAAAATTCCCAATAGCTTGATCGCCCTCGATTTGGGCGTGGTTAAGGATGAACACCAAGTCTTTAAGTGGGATGGACAGACGCGTGATATCGCCGCTTGGAATCGTGACCATGACTTAATTACCGCGATGAAGTACTCAGTTGTGCCTGTTTATCAAGAATTTGCCCGCCAAATTGGTGAGGCACGTATGAGTAAAATGCTGCACGCCTTCGATTATGGCAATGAGGATATCTCGGGCAATGTAGACAGTTTTTGGCTCGATGGTGGTATTCGCATTTCGGCTACCCAGCAAATCGCTTTTTTACGCAAGCTGTATCACAACAAGCTGCACGTTTCTGAGCGTAGTCAGCGCATCGTGAAACAAGCCATGCTGACCGAAGCCAATGGCGACTATATTATTCGGGCTAAAACGGGATACTCGACTAGAATCGAACCTAAGATTGGCTGGTGGGTTGGTTGGGTTGAACTTGATGATAATGTGTGGTTTTTTGCGATGAATATGGATATGCCCACATCGGATGGTTTAGGGCTGCGCCAAGCCATCACAAAAGAAGTGCTCAAACAGGAGAAAATTATTCCCTAG</v>
      </c>
      <c r="O794" s="26">
        <f t="shared" si="84"/>
        <v>798</v>
      </c>
      <c r="P794" s="26"/>
      <c r="Q794" s="26">
        <f t="shared" si="83"/>
        <v>1</v>
      </c>
      <c r="R794" s="26">
        <f t="shared" si="85"/>
        <v>1</v>
      </c>
      <c r="S794" s="26">
        <f t="shared" si="87"/>
        <v>2</v>
      </c>
      <c r="T794" s="26"/>
    </row>
    <row r="795" spans="1:20" x14ac:dyDescent="0.25">
      <c r="A795">
        <v>809</v>
      </c>
      <c r="B795" s="2" t="s">
        <v>8206</v>
      </c>
      <c r="C795" s="3" t="s">
        <v>1633</v>
      </c>
      <c r="D795" s="4" t="s">
        <v>2069</v>
      </c>
      <c r="E795" s="4" t="s">
        <v>2069</v>
      </c>
      <c r="F795" s="4" t="s">
        <v>2070</v>
      </c>
      <c r="G795" s="4" t="s">
        <v>2071</v>
      </c>
      <c r="H795" s="4"/>
      <c r="I795" s="4" t="s">
        <v>10936</v>
      </c>
      <c r="J795" s="3"/>
      <c r="K795" s="3" t="s">
        <v>8207</v>
      </c>
      <c r="L795" s="5" t="s">
        <v>15</v>
      </c>
      <c r="M795" s="2" t="str">
        <f t="shared" si="86"/>
        <v>&gt;betaL-g0836_OXA-182%ATGAAAAAATTTATACTTCCTATCTTCAGCATTTCTATTCTACTTTCTCTCAGTGCATGCTCATCTATTCAAACTAAATTTGAAGATACTTTTCATATTTCTAATCAGAAACATGAAAAAGCTATTAAAAGCTATTTTGATGAAGCTCAAACACAAGGTGTAATTATTATTAAGGAAGGTAAAAATATTAGCTCCTATGGTAATAACCTTGTACGAGCACATACAGAATATGTCCCTGCATCAACATTTAAGATGCTAAATGCTTTAATCGGACTAGAAAATCATAAAGCGACAACAAATGAGATTTTTAAATGGGATGGTAAAAAAAGATCTTATCCTATGTGGGAGAAAGATATGACTTTGGGTGAGGCCATGGCACTTTCAGCTGTTCCTGTATATCAAGATCTTGCGAGACGGATTGGCTTAAATCTCATGCAAAAAGAAGTTAAACGCGTTGGTTTTGGTAATATGAACATTGGAACACAAGTTGATAATTTCTGGTTGATTGGTCCTCTTAAGATTACACCAATACAAGAAGTGAATTTTGCCGATGATCTTGCGAATAATCGATTACCCTTTAAATTAGAAACTCAAGAAGAAGTAAAAAAGATGCTTCTGATTAAAGAAGTCAATGGTAGTAAAATTTATGCTAAAAGCGGATGGGGAATGGATGTAAGCCCACAAGTAGGTTGGTTAACAGGTTGGGTAGAAAAATCTAATGGAGAAAAAGTTTCCTTTTCTTTAAATATAGAAATGAAGCAAGGAATGTCTGGTTCTATTCGTAATGAGATTACTTATAAGTCGTTAGAGAATTTAGGGATTATATAA</v>
      </c>
      <c r="O795" s="26">
        <f t="shared" si="84"/>
        <v>828</v>
      </c>
      <c r="P795" s="26"/>
      <c r="Q795" s="26">
        <f t="shared" si="83"/>
        <v>1</v>
      </c>
      <c r="R795" s="26">
        <f t="shared" si="85"/>
        <v>1</v>
      </c>
      <c r="S795" s="26">
        <f t="shared" si="87"/>
        <v>2</v>
      </c>
      <c r="T795" s="26"/>
    </row>
    <row r="796" spans="1:20" x14ac:dyDescent="0.25">
      <c r="A796">
        <v>810</v>
      </c>
      <c r="B796" s="2" t="s">
        <v>8208</v>
      </c>
      <c r="C796" s="3" t="s">
        <v>1633</v>
      </c>
      <c r="D796" s="4" t="s">
        <v>2072</v>
      </c>
      <c r="E796" s="4" t="s">
        <v>2072</v>
      </c>
      <c r="F796" s="4" t="s">
        <v>2073</v>
      </c>
      <c r="G796" s="4" t="s">
        <v>2074</v>
      </c>
      <c r="H796" s="4"/>
      <c r="I796" s="4" t="s">
        <v>10936</v>
      </c>
      <c r="J796" s="3"/>
      <c r="K796" s="3" t="s">
        <v>8209</v>
      </c>
      <c r="L796" s="5" t="s">
        <v>15</v>
      </c>
      <c r="M796" s="2" t="str">
        <f t="shared" si="86"/>
        <v>&gt;betaL-g0837_OXA-183%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CTGACAAATTCTGGTTGGAGGA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796" s="26">
        <f t="shared" si="84"/>
        <v>801</v>
      </c>
      <c r="P796" s="26"/>
      <c r="Q796" s="26">
        <f t="shared" si="83"/>
        <v>1</v>
      </c>
      <c r="R796" s="26">
        <f t="shared" si="85"/>
        <v>1</v>
      </c>
      <c r="S796" s="26">
        <f t="shared" si="87"/>
        <v>2</v>
      </c>
      <c r="T796" s="26"/>
    </row>
    <row r="797" spans="1:20" x14ac:dyDescent="0.25">
      <c r="A797">
        <v>672</v>
      </c>
      <c r="B797" s="2" t="s">
        <v>7949</v>
      </c>
      <c r="C797" s="3" t="s">
        <v>1633</v>
      </c>
      <c r="D797" s="4" t="s">
        <v>1682</v>
      </c>
      <c r="E797" s="4" t="s">
        <v>1682</v>
      </c>
      <c r="F797" s="4" t="s">
        <v>1683</v>
      </c>
      <c r="G797" s="4" t="s">
        <v>1684</v>
      </c>
      <c r="H797" s="4"/>
      <c r="I797" s="4" t="s">
        <v>10936</v>
      </c>
      <c r="J797" s="3"/>
      <c r="K797" s="3" t="s">
        <v>7950</v>
      </c>
      <c r="L797" s="5" t="s">
        <v>15</v>
      </c>
      <c r="M797" s="2" t="str">
        <f t="shared" si="86"/>
        <v>&gt;betaL-g0842_OXA-19%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TTGGAGGA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797" s="26">
        <f t="shared" si="84"/>
        <v>801</v>
      </c>
      <c r="P797" s="26"/>
      <c r="Q797" s="26">
        <f t="shared" si="83"/>
        <v>1</v>
      </c>
      <c r="R797" s="26">
        <f t="shared" si="85"/>
        <v>1</v>
      </c>
      <c r="S797" s="26">
        <f t="shared" si="87"/>
        <v>2</v>
      </c>
      <c r="T797" s="26"/>
    </row>
    <row r="798" spans="1:20" x14ac:dyDescent="0.25">
      <c r="A798">
        <v>814</v>
      </c>
      <c r="B798" s="2" t="s">
        <v>8210</v>
      </c>
      <c r="C798" s="3" t="s">
        <v>1633</v>
      </c>
      <c r="D798" s="4" t="s">
        <v>2075</v>
      </c>
      <c r="E798" s="4" t="s">
        <v>2075</v>
      </c>
      <c r="F798" s="4" t="s">
        <v>2076</v>
      </c>
      <c r="G798" s="4" t="s">
        <v>2077</v>
      </c>
      <c r="H798" s="4"/>
      <c r="I798" s="4" t="s">
        <v>10936</v>
      </c>
      <c r="J798" s="3"/>
      <c r="K798" s="3" t="s">
        <v>8211</v>
      </c>
      <c r="L798" s="5" t="s">
        <v>15</v>
      </c>
      <c r="M798" s="2" t="str">
        <f t="shared" si="86"/>
        <v>&gt;betaL-g0845_OXA-192%ATGTCTAAAAAAAATTTTATATTAATATTTATTTTTGTTATTTTAATATCTTGTAAAAATACAGAAAAAACATCAAATGAAACTACATTAATAGATAATATATTTACTAATAGCAATGCTGAAGGAACATTAGTTATATATAATTTAAATGATGATAAATACATAATTCATAATAAAGAAAGAGCTGAACAAAGATTTTATCCAGCATCAACATTTAAAATATATAATAGTTTAATAGGCTTAAATGAAAAAGCAGTTAAAGATGTAGATGAAGTATTTTATAAATATAATGGCGAAAAAGTTTTTCTTGAATCTTGGGCTAAGGACTCTAATTTAAGATATGCAATTAAAAATTCACAAGTACCGGCATATAAAGAATTAGCAAGAAGAATAGGGCTTGAAAAGATGAAAGAGAATATAGAAAAACTAGATTTTGGTAATAAAAATATAGGTGATAGTGTAGATACTTTTTGGCTTGAAGGACCTTTGGAAATAAGTGCGATGGAGCAAGTTAAATTATTAACTAAATTAGCTCAAAATGAATTGCCGTATCCTATAGAAATACAAAAAGCTGTTTCTGATATTACTATACTAGAGCAAACTGACAATTATACGCTTCATGGAAAAACTGGATTAGCTGATTCTGAAAACATGACAACTGAGCCTATTGGTTGGTTAGTAGGCTGGCTTGAAGAAAATAATAATATATACGTCTTTGCTTTAAATATTGATAATATCAATTCAGATGACCTTGCAAAAAGGATAAATATAGTAAAAGAAAGTTTAAAAGCATTAAATTTATTAAAATAA</v>
      </c>
      <c r="O798" s="26">
        <f t="shared" si="84"/>
        <v>810</v>
      </c>
      <c r="P798" s="26"/>
      <c r="Q798" s="26">
        <f t="shared" si="83"/>
        <v>1</v>
      </c>
      <c r="R798" s="26">
        <f t="shared" si="85"/>
        <v>1</v>
      </c>
      <c r="S798" s="26">
        <f t="shared" si="87"/>
        <v>2</v>
      </c>
      <c r="T798" s="26"/>
    </row>
    <row r="799" spans="1:20" x14ac:dyDescent="0.25">
      <c r="A799">
        <v>816</v>
      </c>
      <c r="B799" s="2" t="s">
        <v>8212</v>
      </c>
      <c r="C799" s="3" t="s">
        <v>1633</v>
      </c>
      <c r="D799" s="4" t="s">
        <v>2078</v>
      </c>
      <c r="E799" s="4" t="s">
        <v>2078</v>
      </c>
      <c r="F799" s="4" t="s">
        <v>2079</v>
      </c>
      <c r="G799" s="4" t="s">
        <v>2080</v>
      </c>
      <c r="H799" s="4" t="s">
        <v>11001</v>
      </c>
      <c r="I799" s="4" t="s">
        <v>10936</v>
      </c>
      <c r="J799" s="3"/>
      <c r="K799" s="3" t="s">
        <v>8213</v>
      </c>
      <c r="L799" s="5" t="s">
        <v>15</v>
      </c>
      <c r="M799" s="2" t="str">
        <f t="shared" si="86"/>
        <v>&gt;betaL-g0846_OXA-194%ATGAACATTAAAGCC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</v>
      </c>
      <c r="O799" s="26">
        <f t="shared" si="84"/>
        <v>822</v>
      </c>
      <c r="P799" s="26" t="s">
        <v>10986</v>
      </c>
      <c r="Q799" s="26">
        <f t="shared" ref="Q799:Q802" si="88">IF(OR(LEFT(G799,3)="ATG",LEFT(G799,3)="GTG"),1,"bad")</f>
        <v>1</v>
      </c>
      <c r="R799" s="26" t="str">
        <f t="shared" si="85"/>
        <v>bad</v>
      </c>
      <c r="S799" s="26">
        <f t="shared" si="87"/>
        <v>2</v>
      </c>
      <c r="T799" s="26"/>
    </row>
    <row r="800" spans="1:20" x14ac:dyDescent="0.25">
      <c r="A800">
        <v>817</v>
      </c>
      <c r="B800" s="2" t="s">
        <v>8214</v>
      </c>
      <c r="C800" s="3" t="s">
        <v>1633</v>
      </c>
      <c r="D800" s="4" t="s">
        <v>2081</v>
      </c>
      <c r="E800" s="4" t="s">
        <v>2081</v>
      </c>
      <c r="F800" s="4" t="s">
        <v>2082</v>
      </c>
      <c r="G800" s="4" t="s">
        <v>2083</v>
      </c>
      <c r="H800" s="4" t="s">
        <v>11002</v>
      </c>
      <c r="I800" s="4" t="s">
        <v>10936</v>
      </c>
      <c r="J800" s="3"/>
      <c r="K800" s="3" t="s">
        <v>8215</v>
      </c>
      <c r="L800" s="5" t="s">
        <v>15</v>
      </c>
      <c r="M800" s="2" t="str">
        <f t="shared" si="86"/>
        <v>&gt;betaL-g0847_OXA-195%ATGAACATTAAAGCA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CTAGCCAAAAAGTCCAAGATGAAGTGCAATCCATGCTATTCATAGAAGAGAAGAATGGAAACAAAATGTACGCAAAAAGTGGTTGGGGATGGGATGTAAACCCACAAGTAGGCTGGTTAACTGGATGGGTTGTTCAGCCTCAAGGGAATATTGTAGCGTTCTCCCTTAACTTAGAAATGAAAAAAGGAATACCTAGCTCTGTTCGAAAAGAGATTACTTATAAAAGCTTAGAACAATTAGGTATTTTA</v>
      </c>
      <c r="O800" s="26">
        <f t="shared" si="84"/>
        <v>822</v>
      </c>
      <c r="P800" s="26" t="s">
        <v>10986</v>
      </c>
      <c r="Q800" s="26">
        <f t="shared" si="88"/>
        <v>1</v>
      </c>
      <c r="R800" s="26" t="str">
        <f t="shared" si="85"/>
        <v>bad</v>
      </c>
      <c r="S800" s="26">
        <f t="shared" si="87"/>
        <v>2</v>
      </c>
      <c r="T800" s="26"/>
    </row>
    <row r="801" spans="1:20" x14ac:dyDescent="0.25">
      <c r="A801">
        <v>818</v>
      </c>
      <c r="B801" s="2" t="s">
        <v>8216</v>
      </c>
      <c r="C801" s="3" t="s">
        <v>1633</v>
      </c>
      <c r="D801" s="4" t="s">
        <v>2084</v>
      </c>
      <c r="E801" s="4" t="s">
        <v>2084</v>
      </c>
      <c r="F801" s="4" t="s">
        <v>2085</v>
      </c>
      <c r="G801" s="4" t="s">
        <v>2086</v>
      </c>
      <c r="H801" s="4" t="s">
        <v>11003</v>
      </c>
      <c r="I801" s="4" t="s">
        <v>10936</v>
      </c>
      <c r="J801" s="3"/>
      <c r="K801" s="3" t="s">
        <v>8217</v>
      </c>
      <c r="L801" s="5" t="s">
        <v>15</v>
      </c>
      <c r="M801" s="2" t="str">
        <f t="shared" si="86"/>
        <v>&gt;betaL-g0848_OXA-196%ATGAACATTCAAGCACTCTTACTTATAACAAGCGCTATTTTTATTTCAGCCTGCTCACCTTATATAGTGACTGCTAATCCAAATCACAGCGCTTCAAAATCTGATGTAAAAGCAGAGAAAATTAAAAATTTATTTAACGAAGCACACACTACGGGTGTTTTAGTTATCCAACAAGGCCAAACTCAACAAAGCTATGGTAATGATCA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</v>
      </c>
      <c r="O801" s="26">
        <f t="shared" si="84"/>
        <v>822</v>
      </c>
      <c r="P801" s="26" t="s">
        <v>10986</v>
      </c>
      <c r="Q801" s="26">
        <f t="shared" si="88"/>
        <v>1</v>
      </c>
      <c r="R801" s="26" t="str">
        <f t="shared" si="85"/>
        <v>bad</v>
      </c>
      <c r="S801" s="26">
        <f t="shared" si="87"/>
        <v>2</v>
      </c>
      <c r="T801" s="26"/>
    </row>
    <row r="802" spans="1:20" x14ac:dyDescent="0.25">
      <c r="A802">
        <v>819</v>
      </c>
      <c r="B802" s="2" t="s">
        <v>8218</v>
      </c>
      <c r="C802" s="3" t="s">
        <v>1633</v>
      </c>
      <c r="D802" s="4" t="s">
        <v>2087</v>
      </c>
      <c r="E802" s="4" t="s">
        <v>2087</v>
      </c>
      <c r="F802" s="4" t="s">
        <v>2088</v>
      </c>
      <c r="G802" s="4" t="s">
        <v>2089</v>
      </c>
      <c r="H802" s="4" t="s">
        <v>11004</v>
      </c>
      <c r="I802" s="4" t="s">
        <v>10936</v>
      </c>
      <c r="J802" s="3"/>
      <c r="K802" s="3" t="s">
        <v>8219</v>
      </c>
      <c r="L802" s="5" t="s">
        <v>15</v>
      </c>
      <c r="M802" s="2" t="str">
        <f t="shared" si="86"/>
        <v>&gt;betaL-g0849_OXA-197%ATGAACATTAAAGCCCTCTTC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GCTTATAAAAGCTTAGAACAATTAGGTATTTTA</v>
      </c>
      <c r="O802" s="26">
        <f t="shared" si="84"/>
        <v>822</v>
      </c>
      <c r="P802" s="26" t="s">
        <v>10986</v>
      </c>
      <c r="Q802" s="26">
        <f t="shared" si="88"/>
        <v>1</v>
      </c>
      <c r="R802" s="26" t="str">
        <f t="shared" si="85"/>
        <v>bad</v>
      </c>
      <c r="S802" s="26">
        <f t="shared" si="87"/>
        <v>2</v>
      </c>
      <c r="T802" s="26"/>
    </row>
    <row r="803" spans="1:20" x14ac:dyDescent="0.25">
      <c r="A803">
        <v>820</v>
      </c>
      <c r="B803" s="2" t="s">
        <v>8220</v>
      </c>
      <c r="C803" s="3" t="s">
        <v>1633</v>
      </c>
      <c r="D803" s="4" t="s">
        <v>2090</v>
      </c>
      <c r="E803" s="4" t="s">
        <v>2090</v>
      </c>
      <c r="F803" s="4" t="s">
        <v>2091</v>
      </c>
      <c r="G803" s="4" t="s">
        <v>2092</v>
      </c>
      <c r="H803" s="4"/>
      <c r="I803" s="4" t="s">
        <v>10936</v>
      </c>
      <c r="J803" s="3"/>
      <c r="K803" s="3" t="s">
        <v>8221</v>
      </c>
      <c r="L803" s="5" t="s">
        <v>15</v>
      </c>
      <c r="M803" s="2" t="str">
        <f t="shared" si="86"/>
        <v>&gt;betaL-g0850_OXA-198%ATGCATAAACACATGAGTAAGCTCTTCATCGCTTTTTTAGCCTTTCTGCTGTCGGTGCCAGCAGCCGCTGAAGACCAGACACTTGCCGAGCTCTTTGCCCAACAAGGCATTGACGGGACTATAGTGATTTCGTCGCTACACAACGGAAAGACATTTATCCACAACGATCCCCGCGCAAAACAGAGATTCTCGACAGCATCCACGTTCAAGATACTGAACACGCTGATCTCGCTCGAAGAAAAAGCCATCTCTGGAAAAGACGATGTGCTGAAATGGGACGGGCATATTTACGATTTTCCAGATTGGAATCGTGACCAGACGCTAGAAAGTGCGTTCAAGGTTTCCTGTGTCTGGTGTTATCAGGCGCTTGCACGCCAGGTCGGCGCGGAGAAGTATCGAAATTATTTACGCAAGTCAGTTTACGGAGAATTACGCGAGCCTTTTGAGGAAACAACATTCTGGCTTGATGGTTCACTTCAAATCAGCGCAATTGAACAAGTGAATTTCCTCAAGAAAGTTCATCTGCGCACTCTCCCATTCAGTGCATCGTCCTACGAAACGCTACGACAAATCATGCTTATCGAGCAAACGCCGGCTTTTACGCTGCGGGCCAAGACAGGCTGGGCAACAAGAGTAAAGCCGCAAGTTGGCTGGTATGTGGGCCATGTCGAAACTCCAACGGATGTATGGTTCTTTGCCACGAATATTGAAGTCCGTGACGAAAAAGACTTGCCCTTACGTCAGAAGCTAACGCGAAAAGCATTACAAGCAAAGGGGATCATCGAATAA</v>
      </c>
      <c r="O803" s="26">
        <f t="shared" si="84"/>
        <v>789</v>
      </c>
      <c r="P803" s="26"/>
      <c r="Q803" s="26">
        <f t="shared" ref="Q803:Q866" si="89">IF(OR(LEFT(G803,3)="ATG",LEFT(G803,3)="GTG",LEFT(G803,3)="TTG"),1,"bad")</f>
        <v>1</v>
      </c>
      <c r="R803" s="26">
        <f t="shared" si="85"/>
        <v>1</v>
      </c>
      <c r="S803" s="26">
        <f t="shared" si="87"/>
        <v>2</v>
      </c>
      <c r="T803" s="26"/>
    </row>
    <row r="804" spans="1:20" x14ac:dyDescent="0.25">
      <c r="A804">
        <v>821</v>
      </c>
      <c r="B804" s="2" t="s">
        <v>8222</v>
      </c>
      <c r="C804" s="3" t="s">
        <v>1633</v>
      </c>
      <c r="D804" s="4" t="s">
        <v>2093</v>
      </c>
      <c r="E804" s="4" t="s">
        <v>2093</v>
      </c>
      <c r="F804" s="4" t="s">
        <v>2094</v>
      </c>
      <c r="G804" s="4" t="s">
        <v>2095</v>
      </c>
      <c r="H804" s="4"/>
      <c r="I804" s="4" t="s">
        <v>10936</v>
      </c>
      <c r="J804" s="3"/>
      <c r="K804" s="3" t="s">
        <v>8223</v>
      </c>
      <c r="L804" s="5" t="s">
        <v>15</v>
      </c>
      <c r="M804" s="2" t="str">
        <f t="shared" si="86"/>
        <v>&gt;betaL-g0851_OXA-199%ATGCGTGTATTAGCCTTATCGGCTGTGTTTTTGGTGGCATCGATTATCGGAATGCCTGCGGTAGCAAAGGAATGGCAAGAAAACAAAAGTTGGAATGCTCACTTTACTGAATATAAATCACAGGGCGTAGTTGC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GCAGTTTCTGGCTCGACGGTGGTATTCGAATTTCGGCCACTGAGCAAATCAGCTTTTTAAGAAAGCTGTATCACAATAAGTTACACGTATCGGAGCGCAGCCAGCGTATTGTCAAACAAGCCATGCTGACCGAAGCCAATGGCGACTATATTATTCGGGCTAAAACTGGATACTCGACTAGAATCGAACCTAAGATTGGCTGGTGGGTCGGTTGGGTTGAACTTGATGATAATGTGTGGTTTTTTGCGATGAATATGGATATGCCCACATCGGATGGTTTAGGGCTGCGCCAAGCCATCACAAAAGAAGTGCTCAAACAGGAAAAAATTATTCCCTAG</v>
      </c>
      <c r="O804" s="26">
        <f t="shared" si="84"/>
        <v>798</v>
      </c>
      <c r="P804" s="26"/>
      <c r="Q804" s="26">
        <f t="shared" si="89"/>
        <v>1</v>
      </c>
      <c r="R804" s="26">
        <f t="shared" si="85"/>
        <v>1</v>
      </c>
      <c r="S804" s="26">
        <f t="shared" si="87"/>
        <v>2</v>
      </c>
      <c r="T804" s="26"/>
    </row>
    <row r="805" spans="1:20" x14ac:dyDescent="0.25">
      <c r="A805">
        <v>657</v>
      </c>
      <c r="B805" s="2" t="s">
        <v>7919</v>
      </c>
      <c r="C805" s="3" t="s">
        <v>1633</v>
      </c>
      <c r="D805" s="4" t="s">
        <v>1637</v>
      </c>
      <c r="E805" s="4" t="s">
        <v>1637</v>
      </c>
      <c r="F805" s="4" t="s">
        <v>1638</v>
      </c>
      <c r="G805" s="4" t="s">
        <v>1639</v>
      </c>
      <c r="H805" s="4"/>
      <c r="I805" s="4" t="s">
        <v>10936</v>
      </c>
      <c r="J805" s="3"/>
      <c r="K805" s="3" t="s">
        <v>7920</v>
      </c>
      <c r="L805" s="5" t="s">
        <v>15</v>
      </c>
      <c r="M805" s="2" t="str">
        <f t="shared" si="86"/>
        <v>&gt;betaL-g0852_OXA-2%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805" s="26">
        <f t="shared" si="84"/>
        <v>828</v>
      </c>
      <c r="P805" s="26"/>
      <c r="Q805" s="26">
        <f t="shared" si="89"/>
        <v>1</v>
      </c>
      <c r="R805" s="26">
        <f t="shared" si="85"/>
        <v>1</v>
      </c>
      <c r="S805" s="26">
        <f t="shared" si="87"/>
        <v>2</v>
      </c>
      <c r="T805" s="26"/>
    </row>
    <row r="806" spans="1:20" x14ac:dyDescent="0.25">
      <c r="A806">
        <v>673</v>
      </c>
      <c r="B806" s="2" t="s">
        <v>7951</v>
      </c>
      <c r="C806" s="3" t="s">
        <v>1633</v>
      </c>
      <c r="D806" s="4" t="s">
        <v>1685</v>
      </c>
      <c r="E806" s="4" t="s">
        <v>1685</v>
      </c>
      <c r="F806" s="4" t="s">
        <v>1686</v>
      </c>
      <c r="G806" s="4" t="s">
        <v>1687</v>
      </c>
      <c r="H806" s="4"/>
      <c r="I806" s="4" t="s">
        <v>10936</v>
      </c>
      <c r="J806" s="3"/>
      <c r="K806" s="3" t="s">
        <v>7952</v>
      </c>
      <c r="L806" s="5" t="s">
        <v>15</v>
      </c>
      <c r="M806" s="2" t="str">
        <f t="shared" si="86"/>
        <v>&gt;betaL-g0853_OXA-20%TTGATAATCCGATTTCTAGCACTGCTTTTCTCAGCTGTTGTACTTGTCTCTCTTGGTCATGCACAAGAAAAAACGCATGAGAGCTCTAATTGGGGGAAATACTTTAGTGATTTCAACGCTAAAGGTACAATAGTTGTAGTAGATGAACGCACAAACGGTAATTCCACATCGGTTTATAATGAATCCCGGGCTCAGCAGCGCTATTCGCCTGCGTCCACATTCAAGATTCCGCATACCCTTTTTGCGCTGGATGCAGGGGCGGTTCGCGATGAGTTTCATGTTTTTCGATGGGACGGCGCTAAAAGAAGCTTTGCAGGTCACAATCAAGACCAAAACCTACGATCGGCAATGCGCAATTCTACCGTTTGGGTCTATCAACTATTCGCAAAAGAAATAGGCGAAAACAAAGCACGAAGCTACCTAGAAAAATTAAACTACGGCAATGCAGACCCCTCGACCAAGAGCGGTGACTACTGGATAGATGGAAATCTTGCAATTTCAGCAAATGAACAAATTTCCATCCTAAAGAAGCTTTATCGAAATGAGCTTCCTTTTAGGGTAGAGCACCAACGCTTGGTTAAAGACTTGATGATTGTCGAAGCCAAACGCGATTGGATACTACGTGCCAAAACAGGCTGGGATGGTCAAATGGGTTGGTGGGTCGGTTGGGTAGAGTGGCCTACAGGCCCAGTATTTTTTGCGTTAAATATCGACACGCCAAACAGGATGGAAGACCTTCATAAACGAGAGGCAATTGCGCGTGCTATTCTTCAATCCGTCAATGCTTTGCCACCCAACTAG</v>
      </c>
      <c r="O806" s="26">
        <f t="shared" si="84"/>
        <v>801</v>
      </c>
      <c r="P806" s="26" t="s">
        <v>10986</v>
      </c>
      <c r="Q806" s="26">
        <f t="shared" si="89"/>
        <v>1</v>
      </c>
      <c r="R806" s="26">
        <f t="shared" si="85"/>
        <v>1</v>
      </c>
      <c r="S806" s="26">
        <f t="shared" si="87"/>
        <v>2</v>
      </c>
      <c r="T806" s="26"/>
    </row>
    <row r="807" spans="1:20" x14ac:dyDescent="0.25">
      <c r="A807">
        <v>822</v>
      </c>
      <c r="B807" s="2" t="s">
        <v>8224</v>
      </c>
      <c r="C807" s="3" t="s">
        <v>1633</v>
      </c>
      <c r="D807" s="4" t="s">
        <v>2096</v>
      </c>
      <c r="E807" s="4" t="s">
        <v>2096</v>
      </c>
      <c r="F807" s="4" t="s">
        <v>2097</v>
      </c>
      <c r="G807" s="4" t="s">
        <v>2098</v>
      </c>
      <c r="H807" s="4"/>
      <c r="I807" s="4" t="s">
        <v>10936</v>
      </c>
      <c r="J807" s="3"/>
      <c r="K807" s="3" t="s">
        <v>8225</v>
      </c>
      <c r="L807" s="5" t="s">
        <v>15</v>
      </c>
      <c r="M807" s="2" t="str">
        <f t="shared" si="86"/>
        <v>&gt;betaL-g0854_OXA-200%ATGAACATTAAAGCC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CTAGTGGGTCCTTTAAAAATTACTCCTCAGCAAGAGGCACAGTTTGCTTACAAGCTAGCTAATAAAACGCTTCCATTTAGCCAAAAAGTCCAAGATGAAGTGCAATCCATGCTATTCATAGAAGAAAAGAATGGAAACAAAATATACGCAAAAAGTGGTTGGGGATTGGATGTAGACCCACAAGTAGGCTGGTTAACTGGATGGGTTGTTCAGCCTCAAGGAAATATTGTAGCGTTCTCCCTTAACTTAGAAATGAAAAAAGGAATACCTAGCTCTGTTCGAAAAGAGATTACTTATAAAAGTTTAGAACAATTAGGTATTTTATAG</v>
      </c>
      <c r="O807" s="26">
        <f t="shared" si="84"/>
        <v>825</v>
      </c>
      <c r="P807" s="26"/>
      <c r="Q807" s="26">
        <f t="shared" si="89"/>
        <v>1</v>
      </c>
      <c r="R807" s="26">
        <f t="shared" si="85"/>
        <v>1</v>
      </c>
      <c r="S807" s="26">
        <f t="shared" si="87"/>
        <v>2</v>
      </c>
      <c r="T807" s="26"/>
    </row>
    <row r="808" spans="1:20" x14ac:dyDescent="0.25">
      <c r="A808">
        <v>823</v>
      </c>
      <c r="B808" s="2" t="s">
        <v>8226</v>
      </c>
      <c r="C808" s="3" t="s">
        <v>1633</v>
      </c>
      <c r="D808" s="4" t="s">
        <v>2099</v>
      </c>
      <c r="E808" s="4" t="s">
        <v>2099</v>
      </c>
      <c r="F808" s="4" t="s">
        <v>2100</v>
      </c>
      <c r="G808" s="4" t="s">
        <v>2101</v>
      </c>
      <c r="H808" s="4"/>
      <c r="I808" s="4" t="s">
        <v>10936</v>
      </c>
      <c r="J808" s="3"/>
      <c r="K808" s="3" t="s">
        <v>8227</v>
      </c>
      <c r="L808" s="5" t="s">
        <v>15</v>
      </c>
      <c r="M808" s="2" t="str">
        <f t="shared" si="86"/>
        <v>&gt;betaL-g0855_OXA-201%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808" s="26">
        <f t="shared" si="84"/>
        <v>825</v>
      </c>
      <c r="P808" s="26"/>
      <c r="Q808" s="26">
        <f t="shared" si="89"/>
        <v>1</v>
      </c>
      <c r="R808" s="26">
        <f t="shared" si="85"/>
        <v>1</v>
      </c>
      <c r="S808" s="26">
        <f t="shared" si="87"/>
        <v>2</v>
      </c>
      <c r="T808" s="26"/>
    </row>
    <row r="809" spans="1:20" x14ac:dyDescent="0.25">
      <c r="A809">
        <v>824</v>
      </c>
      <c r="B809" s="2" t="s">
        <v>8228</v>
      </c>
      <c r="C809" s="3" t="s">
        <v>1633</v>
      </c>
      <c r="D809" s="4" t="s">
        <v>2102</v>
      </c>
      <c r="E809" s="4" t="s">
        <v>2102</v>
      </c>
      <c r="F809" s="4" t="s">
        <v>2103</v>
      </c>
      <c r="G809" s="4" t="s">
        <v>2104</v>
      </c>
      <c r="H809" s="4"/>
      <c r="I809" s="4" t="s">
        <v>10936</v>
      </c>
      <c r="J809" s="3"/>
      <c r="K809" s="3" t="s">
        <v>8229</v>
      </c>
      <c r="L809" s="5" t="s">
        <v>15</v>
      </c>
      <c r="M809" s="2" t="str">
        <f t="shared" si="86"/>
        <v>&gt;betaL-g0856_OXA-202%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G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809" s="26">
        <f t="shared" si="84"/>
        <v>825</v>
      </c>
      <c r="P809" s="26"/>
      <c r="Q809" s="26">
        <f t="shared" si="89"/>
        <v>1</v>
      </c>
      <c r="R809" s="26">
        <f t="shared" si="85"/>
        <v>1</v>
      </c>
      <c r="S809" s="26">
        <f t="shared" si="87"/>
        <v>2</v>
      </c>
      <c r="T809" s="26"/>
    </row>
    <row r="810" spans="1:20" x14ac:dyDescent="0.25">
      <c r="A810">
        <v>825</v>
      </c>
      <c r="B810" s="2" t="s">
        <v>8230</v>
      </c>
      <c r="C810" s="3" t="s">
        <v>1633</v>
      </c>
      <c r="D810" s="4" t="s">
        <v>2105</v>
      </c>
      <c r="E810" s="4" t="s">
        <v>2105</v>
      </c>
      <c r="F810" s="4" t="s">
        <v>2106</v>
      </c>
      <c r="G810" s="4" t="s">
        <v>2107</v>
      </c>
      <c r="H810" s="4"/>
      <c r="I810" s="4" t="s">
        <v>10936</v>
      </c>
      <c r="J810" s="3"/>
      <c r="K810" s="3" t="s">
        <v>8231</v>
      </c>
      <c r="L810" s="5" t="s">
        <v>15</v>
      </c>
      <c r="M810" s="2" t="str">
        <f t="shared" si="86"/>
        <v>&gt;betaL-g0857_OXA-203%ATGAACATTAAAGCACTCTTACTTATAACAAGCGCTATTTTTATTTCAGCCTGTTCACCTTATATAGTGACTGCTAATCCAAATCACAGCGCTTCAAAATCTGATGAAAAAGCAGAGAAAATTAAAAATTTATTTAACGAAGTACACACTACGGGTGTTTTAGTTATCCAACAAGGCCAAACTCAACAAAGCTATGGTAATGATCTTGCTCGTGCTTCGACCGAGTATGTACCTGCTTCGACCTTCAAAATGCTTAATGCTTTGATCGGCCTTGAGCACCATAAGGCAACCACCACAGAAGTATTTAAGTGGGATGGTAAAAAAAGGCTATTCCCAGAATGGGAAAAGAACATGACCCTAGGCGATGCTATGAAAGCTTCCGCTATTCCGGTTTATCAAGATTTAGCTCGTCGTATTGGACTTGAACTCATGTCTAAT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ATTCTCCCTTAACTTAGAAATGAAAAAAGGAATACCTAGCTCTGTTCGAAAAGAGATTACTTATAAAAGTTTAGAACAATTAGGTATTTTATAG</v>
      </c>
      <c r="O810" s="26">
        <f t="shared" si="84"/>
        <v>825</v>
      </c>
      <c r="P810" s="26"/>
      <c r="Q810" s="26">
        <f t="shared" si="89"/>
        <v>1</v>
      </c>
      <c r="R810" s="26">
        <f t="shared" si="85"/>
        <v>1</v>
      </c>
      <c r="S810" s="26">
        <f t="shared" si="87"/>
        <v>2</v>
      </c>
      <c r="T810" s="26"/>
    </row>
    <row r="811" spans="1:20" x14ac:dyDescent="0.25">
      <c r="A811">
        <v>826</v>
      </c>
      <c r="B811" s="2" t="s">
        <v>8232</v>
      </c>
      <c r="C811" s="3" t="s">
        <v>1633</v>
      </c>
      <c r="D811" s="4" t="s">
        <v>2108</v>
      </c>
      <c r="E811" s="4" t="s">
        <v>2108</v>
      </c>
      <c r="F811" s="4" t="s">
        <v>2109</v>
      </c>
      <c r="G811" s="4" t="s">
        <v>2110</v>
      </c>
      <c r="H811" s="4"/>
      <c r="I811" s="4" t="s">
        <v>10936</v>
      </c>
      <c r="J811" s="3"/>
      <c r="K811" s="3" t="s">
        <v>8233</v>
      </c>
      <c r="L811" s="5" t="s">
        <v>15</v>
      </c>
      <c r="M811" s="2" t="str">
        <f t="shared" si="86"/>
        <v>&gt;betaL-g0858_OXA-204%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TCGGCGCGATATCGCCACTTGGAATCGCGATCATAATCTAATCACCGCGATGAAATATTCAGTTGTGCCTGTTTATCAAGAATTTGCCCGCCAAATTGGCGAGGCACGTATGAGCAAGATGCTACATGCTTTCGATTATGGTAATGAGGACATTTCGGGCAATGTAGACAGTTTCTGGCTCGATGGTGGTATTCGAATTTCGGCCACTGAGCAAATCAGCTTTTTAAGAAAGCTGTATCACAATAAGTTACACGTATCGGAGCGCAGCCAGCGTATTGTCAAACAAGCCATGCTGACCGAAGCCAATGGCGACTATATTATTCGGGCTAAAACGGGATACTCGACTAGAATCGAACCTAAGATTGGCTGGTGGGTCGGTTGGGTTGAACTGGATGATAATGTGTGGTTTTTTGCGATGAATATGGATATGCCCACATCGGATGGTTTAGGGCTGCGCCAAGCCATCACAAAAGAAGTGCTCAAACAGGAAAAAATTATTCCCTAG</v>
      </c>
      <c r="O811" s="26">
        <f t="shared" si="84"/>
        <v>798</v>
      </c>
      <c r="P811" s="26"/>
      <c r="Q811" s="26">
        <f t="shared" si="89"/>
        <v>1</v>
      </c>
      <c r="R811" s="26">
        <f t="shared" si="85"/>
        <v>1</v>
      </c>
      <c r="S811" s="26">
        <f t="shared" si="87"/>
        <v>2</v>
      </c>
      <c r="T811" s="26"/>
    </row>
    <row r="812" spans="1:20" x14ac:dyDescent="0.25">
      <c r="A812" s="26">
        <v>827</v>
      </c>
      <c r="B812" s="2" t="s">
        <v>8234</v>
      </c>
      <c r="C812" s="3" t="s">
        <v>1633</v>
      </c>
      <c r="D812" s="4" t="s">
        <v>2111</v>
      </c>
      <c r="E812" s="4" t="s">
        <v>2111</v>
      </c>
      <c r="F812" s="4" t="s">
        <v>2112</v>
      </c>
      <c r="G812" s="4" t="s">
        <v>2113</v>
      </c>
      <c r="H812" s="4"/>
      <c r="I812" s="4" t="s">
        <v>10936</v>
      </c>
      <c r="J812" s="3"/>
      <c r="K812" s="3" t="s">
        <v>8235</v>
      </c>
      <c r="L812" s="5" t="s">
        <v>15</v>
      </c>
      <c r="M812" s="2" t="str">
        <f t="shared" si="86"/>
        <v>&gt;betaL-g0859_OXA-205%ATGGCAATCCGATTCCTCACCATACTGCTATCTACTTTTTTTCTTACCTCATTCGTGCATGCGCAAGAACACGTGGTAGTCCGTTCTGACTGGAAGAAGTTCTTCAGCGACCTCCAGGCCGAAGGTGCAATCGTTATTGCAGACGAACGTCAAGCGGAGCATGCTTTATTGGTTTTTGGTCAAGAGCGAGCAGCAAAGCGTTACTCGCCTGCTTCAACCTTCAAGCTTCCACACACACTTTTTGCACTCGATGCAGGCGCCGTTCGTGATGAGTTCCAGGTTTTTCGATGGGATGGCGTTAAGCGGAGCTTTGCGGGCCACAATCAAGACCAAGACTTGCGATCAGCGATGCGAAATTCTGCGGTCTGGGTTTATGAGCTATTTGCAAAAGAGATCGGAGAGGACAACGCAAGACGCTATTTAAAGCAAATTGACTATGGCAACGCCGACCCTTCGACAATTAAGGGCAATTACTGGATAGATGGCAATCTTGAAATCTCAGCGCACGAACAGATTTCGTTTCTCAGAAAACTTTATCGAAATCAGCTGCCATTTCAGGTGGAACACCAGCGCTTGGTCAAATATCTCATGATTACGGAAGCCGGGCGCAACTGGATACTACGCGCAAAGACTGGCTGGGAAGGCAGGTTTGGCTGGTGGATAGGGTGGGTTGAATGGCCAACCGGTCCCGTATTCTTCGCGCTGAATATTGATACGCCAAACAGAACGGATGATCTTTTCAAAAGAGAGGCAATCGCGCGGGCAATCCTTCGCTCTATCGACGCGTTGCCGCCCAACTAA</v>
      </c>
      <c r="O812" s="26">
        <f t="shared" si="84"/>
        <v>801</v>
      </c>
      <c r="P812" s="26"/>
      <c r="Q812" s="26">
        <f t="shared" si="89"/>
        <v>1</v>
      </c>
      <c r="R812" s="26">
        <f t="shared" si="85"/>
        <v>1</v>
      </c>
      <c r="S812" s="26">
        <f t="shared" si="87"/>
        <v>2</v>
      </c>
      <c r="T812" s="26"/>
    </row>
    <row r="813" spans="1:20" x14ac:dyDescent="0.25">
      <c r="A813" s="26">
        <v>828</v>
      </c>
      <c r="B813" s="2" t="s">
        <v>8236</v>
      </c>
      <c r="C813" s="3" t="s">
        <v>1633</v>
      </c>
      <c r="D813" s="4" t="s">
        <v>2114</v>
      </c>
      <c r="E813" s="4" t="s">
        <v>2114</v>
      </c>
      <c r="F813" s="4" t="s">
        <v>2115</v>
      </c>
      <c r="G813" s="4" t="s">
        <v>2116</v>
      </c>
      <c r="H813" s="4"/>
      <c r="I813" s="4" t="s">
        <v>10936</v>
      </c>
      <c r="J813" s="3"/>
      <c r="K813" s="3" t="s">
        <v>8237</v>
      </c>
      <c r="L813" s="5" t="s">
        <v>15</v>
      </c>
      <c r="M813" s="2" t="str">
        <f t="shared" si="86"/>
        <v>&gt;betaL-g0860_OXA-206%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T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813" s="26">
        <f t="shared" si="84"/>
        <v>825</v>
      </c>
      <c r="P813" s="26"/>
      <c r="Q813" s="26">
        <f t="shared" si="89"/>
        <v>1</v>
      </c>
      <c r="R813" s="26">
        <f t="shared" si="85"/>
        <v>1</v>
      </c>
      <c r="S813" s="26">
        <f t="shared" si="87"/>
        <v>2</v>
      </c>
      <c r="T813" s="26"/>
    </row>
    <row r="814" spans="1:20" x14ac:dyDescent="0.25">
      <c r="A814" s="26">
        <v>829</v>
      </c>
      <c r="B814" s="2" t="s">
        <v>8238</v>
      </c>
      <c r="C814" s="3" t="s">
        <v>1633</v>
      </c>
      <c r="D814" s="4" t="s">
        <v>2117</v>
      </c>
      <c r="E814" s="4" t="s">
        <v>2117</v>
      </c>
      <c r="F814" s="4" t="s">
        <v>2118</v>
      </c>
      <c r="G814" s="4" t="s">
        <v>2119</v>
      </c>
      <c r="H814" s="4"/>
      <c r="I814" s="4" t="s">
        <v>10936</v>
      </c>
      <c r="J814" s="3"/>
      <c r="K814" s="3" t="s">
        <v>8239</v>
      </c>
      <c r="L814" s="5" t="s">
        <v>15</v>
      </c>
      <c r="M814" s="2" t="str">
        <f t="shared" si="86"/>
        <v>&gt;betaL-g0861_OXA-207%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TAATGGGTGTTACTCCACAGGTAGGTTGGTTGACTGGTTGGGTGGAGCAAGCTAATGGAAAAAAAATCCCCTTTTCGCTCAACTTAGAAATGAAAGAAGGAATGTCTGGTTCTATTCGTAATGAAATTACTTATAAGTCGCTAGAAAATCTTGGAATCATTTAA</v>
      </c>
      <c r="O814" s="26">
        <f t="shared" si="84"/>
        <v>828</v>
      </c>
      <c r="P814" s="26"/>
      <c r="Q814" s="26">
        <f t="shared" si="89"/>
        <v>1</v>
      </c>
      <c r="R814" s="26">
        <f t="shared" si="85"/>
        <v>1</v>
      </c>
      <c r="S814" s="26">
        <f t="shared" si="87"/>
        <v>2</v>
      </c>
      <c r="T814" s="26"/>
    </row>
    <row r="815" spans="1:20" x14ac:dyDescent="0.25">
      <c r="A815" s="26">
        <v>830</v>
      </c>
      <c r="B815" s="2" t="s">
        <v>8240</v>
      </c>
      <c r="C815" s="3" t="s">
        <v>1633</v>
      </c>
      <c r="D815" s="4" t="s">
        <v>2120</v>
      </c>
      <c r="E815" s="4" t="s">
        <v>2120</v>
      </c>
      <c r="F815" s="4" t="s">
        <v>2121</v>
      </c>
      <c r="G815" s="4" t="s">
        <v>2122</v>
      </c>
      <c r="H815" s="4"/>
      <c r="I815" s="4" t="s">
        <v>10936</v>
      </c>
      <c r="J815" s="3"/>
      <c r="K815" s="3" t="s">
        <v>8241</v>
      </c>
      <c r="L815" s="5" t="s">
        <v>15</v>
      </c>
      <c r="M815" s="2" t="str">
        <f t="shared" si="86"/>
        <v>&gt;betaL-g0862_OXA-208%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TTATTCATAGAAGAAAAGAATGGAAATAAAATATACGCAAAAAGTGGTTGGGGATGGGATGTAGACCCACAAGTAGGCTGGTTAACTGGATGGGTTGTTCAGCCTCAAGGGAATATTGTAGCGTTCTCCCTTAACTTAGAAATGAAAAAAGGAATACCTAGCTCTGTTCGAAAAGAGATTACTTATAAAAGTTTAGAACAATTAGGTATTTTATAG</v>
      </c>
      <c r="O815" s="26">
        <f t="shared" si="84"/>
        <v>825</v>
      </c>
      <c r="P815" s="26"/>
      <c r="Q815" s="26">
        <f t="shared" si="89"/>
        <v>1</v>
      </c>
      <c r="R815" s="26">
        <f t="shared" si="85"/>
        <v>1</v>
      </c>
      <c r="S815" s="26">
        <f t="shared" si="87"/>
        <v>2</v>
      </c>
      <c r="T815" s="26"/>
    </row>
    <row r="816" spans="1:20" x14ac:dyDescent="0.25">
      <c r="A816">
        <v>831</v>
      </c>
      <c r="B816" s="2" t="s">
        <v>8242</v>
      </c>
      <c r="C816" s="3" t="s">
        <v>1633</v>
      </c>
      <c r="D816" s="4" t="s">
        <v>2123</v>
      </c>
      <c r="E816" s="4" t="s">
        <v>2123</v>
      </c>
      <c r="F816" s="4" t="s">
        <v>2124</v>
      </c>
      <c r="G816" s="4" t="s">
        <v>2125</v>
      </c>
      <c r="H816" s="4"/>
      <c r="I816" s="4" t="s">
        <v>10936</v>
      </c>
      <c r="J816" s="3"/>
      <c r="K816" s="3" t="s">
        <v>8243</v>
      </c>
      <c r="L816" s="5" t="s">
        <v>15</v>
      </c>
      <c r="M816" s="2" t="str">
        <f t="shared" si="86"/>
        <v>&gt;betaL-g0863_OXA-209%ATGAAAAAAACATTTATACTTCTGAATCTAATTTTATTAGTAAATCTTAATGGATATTGTCAAACTAAAAGTTTAAAATCAAATGAAATTGTAAAACCTGAATTTAGAAATATATTAGATAGTTTAAAGGTAAAAGGAGCAATTTTAATTTATGATGTAAAAAACAAAACTTATTATTCAAATGATTTTTCTTGGACAAAAACTGGAATAATTCCTGCATCGACTTTCAAAATACCAAATTCAATTATTGCGTTAGAAACAGGAATAATCAAAAATGACTCTACAATTTTTAAATGGAATGGTGAAAAACGCAAATTTAAAAATTGGGAAGAAGATTTGACTTTTAAAAAAGCATTTCAAGTTTCTTGTGTTCCTTGTTATCAAGAAATTGCCAGAAAAATTGGTGTGAAAAGGATGAAAAGATATTTGAAAAAATTAAATTACAGAGGAATGGTTTTCGATACTTTGACGATTGATCAATTTTGGTTAGAAGGAGAATCTAAAATTACTCAAATGCAACAAATAGATTTTTTAGAACGATTATACTTTTCAAAATTTCCAATTTCTGATAGGACAATAAAGATTGTCAAAAATATTATGGAAATTGAGCGAACTGAAAATTACATTTTAAGCGGTAAGACTGGATTAAGTTCGATAGAAGAAAAATATAATGGTTGGTTTGTTGGTTATGTTGAAACAAAATCTAATGTTTATTTTTTTGCAACAAATGTAATTCCGACAGACGGATTGAATGTTGATGATTTTATTTCATCGAGAATTAATGTAACAAAAAATGCGTTAAAGCAAATGAATATAATGAAATGA</v>
      </c>
      <c r="O816" s="26">
        <f t="shared" si="84"/>
        <v>825</v>
      </c>
      <c r="P816" s="26"/>
      <c r="Q816" s="26">
        <f t="shared" si="89"/>
        <v>1</v>
      </c>
      <c r="R816" s="26">
        <f t="shared" si="85"/>
        <v>1</v>
      </c>
      <c r="S816" s="26">
        <f t="shared" si="87"/>
        <v>2</v>
      </c>
      <c r="T816" s="26"/>
    </row>
    <row r="817" spans="1:20" x14ac:dyDescent="0.25">
      <c r="A817" s="26">
        <v>674</v>
      </c>
      <c r="B817" s="2" t="s">
        <v>7953</v>
      </c>
      <c r="C817" s="3" t="s">
        <v>1633</v>
      </c>
      <c r="D817" s="4" t="s">
        <v>1688</v>
      </c>
      <c r="E817" s="4" t="s">
        <v>1688</v>
      </c>
      <c r="F817" s="4" t="s">
        <v>1689</v>
      </c>
      <c r="G817" s="4" t="s">
        <v>1690</v>
      </c>
      <c r="H817" s="4"/>
      <c r="I817" s="4" t="s">
        <v>10936</v>
      </c>
      <c r="J817" s="3"/>
      <c r="K817" s="3" t="s">
        <v>7954</v>
      </c>
      <c r="L817" s="5" t="s">
        <v>15</v>
      </c>
      <c r="M817" s="2" t="str">
        <f t="shared" si="86"/>
        <v>&gt;betaL-g0864_OXA-21%ATGGCAATCCGAATCTTCGCAATACTTTTCTCCACTTTTGTTTTTGGCACGTTCGCGCATGCACAAGAAGGCATGCGCGAACGTTCTGACTGGCGGAAGTTTTTCAGCGAATTTCAAGCCAAAGGCACGATAGTTGTGGCAGACGAACGCCAAACAGATCGTGTCATATTGGTTTTTGATCAGGTGCGGTCAGAGAAACGCTACTCGCCGGCCTCGACATTCAAGATTCCACATACACTTTTTGCACTTGACGCAGGCGCTGCACGTGATGAGTTTCAAGTTTTCCGATGGGACGGCATCAAAAGAAGCTTTGCAGCTCACAACCAAGACCAAGACTTGCGATCAGCAATGCGGAATTCTACTGTCTGGATTTATGAGCTATTTGCAAAAGAGATCGGTGAAGACAAGGCTCGACGCTATTTGAAGCAAATCGACTATGGCAACGCCGATCCTTCGACAAGTAATGGCGATTACTGGATAGATGGCAATCTTGCTATCGCGGCACAAGAACAGATTGCATTTCTCAGGAAGCTCTATCATAACGAGTTGCCCTTTCGGGTAGAACATCAGCGCTTGGTCAAGGACCTCATGATTGTGGAAGCCGGTCGCAACTGGATACTGCGCGCAAAGACGGGCTGGGAAGGCCGCATGGGTTGGTGGGTAGGATGGGTTGAGTGGCCGACTGGCCCCGTATTTTTCGCACTGAATATTGATACGCCAAACAGGATGGATGACCTTTTCAAAAGGGAGGCAATAGTGCGGGCAATCCTTCGCTCTATCGAAGCGTTGCCGCCCAACCCGGCAGTCAACTCGGACGCAGCGCGATAA</v>
      </c>
      <c r="O817" s="26">
        <f t="shared" si="84"/>
        <v>828</v>
      </c>
      <c r="P817" s="26"/>
      <c r="Q817" s="26">
        <f t="shared" si="89"/>
        <v>1</v>
      </c>
      <c r="R817" s="26">
        <f t="shared" si="85"/>
        <v>1</v>
      </c>
      <c r="S817" s="26">
        <f t="shared" si="87"/>
        <v>2</v>
      </c>
      <c r="T817" s="26"/>
    </row>
    <row r="818" spans="1:20" x14ac:dyDescent="0.25">
      <c r="A818">
        <v>832</v>
      </c>
      <c r="B818" s="2" t="s">
        <v>8244</v>
      </c>
      <c r="C818" s="3" t="s">
        <v>1633</v>
      </c>
      <c r="D818" s="4" t="s">
        <v>2126</v>
      </c>
      <c r="E818" s="4" t="s">
        <v>2126</v>
      </c>
      <c r="F818" s="4" t="s">
        <v>2127</v>
      </c>
      <c r="G818" s="4" t="s">
        <v>2128</v>
      </c>
      <c r="H818" s="4"/>
      <c r="I818" s="4" t="s">
        <v>10936</v>
      </c>
      <c r="J818" s="3"/>
      <c r="K818" s="3" t="s">
        <v>8245</v>
      </c>
      <c r="L818" s="5" t="s">
        <v>15</v>
      </c>
      <c r="M818" s="2" t="str">
        <f t="shared" si="86"/>
        <v>&gt;betaL-g0865_OXA-210%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G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818" s="26">
        <f t="shared" si="84"/>
        <v>828</v>
      </c>
      <c r="P818" s="26"/>
      <c r="Q818" s="26">
        <f t="shared" si="89"/>
        <v>1</v>
      </c>
      <c r="R818" s="26">
        <f t="shared" si="85"/>
        <v>1</v>
      </c>
      <c r="S818" s="26">
        <f t="shared" si="87"/>
        <v>2</v>
      </c>
      <c r="T818" s="26"/>
    </row>
    <row r="819" spans="1:20" x14ac:dyDescent="0.25">
      <c r="A819">
        <v>833</v>
      </c>
      <c r="B819" s="2" t="s">
        <v>8246</v>
      </c>
      <c r="C819" s="3" t="s">
        <v>1633</v>
      </c>
      <c r="D819" s="4" t="s">
        <v>2129</v>
      </c>
      <c r="E819" s="4" t="s">
        <v>2129</v>
      </c>
      <c r="F819" s="4" t="s">
        <v>2130</v>
      </c>
      <c r="G819" s="4" t="s">
        <v>2131</v>
      </c>
      <c r="H819" s="4"/>
      <c r="I819" s="4" t="s">
        <v>10936</v>
      </c>
      <c r="J819" s="3"/>
      <c r="K819" s="3" t="s">
        <v>8247</v>
      </c>
      <c r="L819" s="5" t="s">
        <v>15</v>
      </c>
      <c r="M819" s="2" t="str">
        <f t="shared" si="86"/>
        <v>&gt;betaL-g0866_OXA-211%ATGAAAACTTTACAGTTGGCTCTCATCGCCCTCATTACAACCTTCGGTTCCGCATGTACCACAATACCCCCCTCCGTAGAAACAGCTAAAAATCACCAGCAACAAAGTGCTCAGCAGCAGATCCAACAGGCCTTCGATCAACTCCAAACCACGGGGGTGATTGTCATTAAGGATAAGCATGGCTTACACAGCTACGGCAATGACTTGAGCCGTGCTCAGACACCCTATGTACCCGCCTCTACCTTTAAAATGCTGAATGCCTTAATCGGACTAGAACATGGTAAAGCAACCAGCACCGAGGTATTTAAATGGGATGGTCAAAAGCGCAGCTTCCCTGCTTGGGAAAAAGACATGACTTTAGGGCAAGCCATGCAAGCATCTGCCGTTCCCGTTTATCAGGAGCTAGCACGGCGCATTGGCCTAGACCTGATGAAAAAAGAAGTGCAACGCATTGGATATGGCAATCAACAGATTGGCACCGTTGTCGATAATTTTTGGTTAGTCGGTCCACTGCAAATTACGCCTGTTCAAGAAGTCCTTTTTGTAGAGAAGCTGGCCAATACACAACTCGCTTTTAAGCCAGATGTGCAACATACCGTACAAGACATGCTGCTGATTGAACAAAAACCGAATTATAAACTCTACGCCAAATCTGGTTGGGGCATGGACCTAGAACCGCAAGTGGGCTGGTGGACAGGCTGGGTCGAAACAGCAACAAGTGAAAAAGTGTATTTTGCTTTGAATATGCATATGAAAACGGGAATTTCAGCCAGCGTACGTGAGCAACTGGTCAAACAAAGTCTGACAGCACTGGGGATAATTTAA</v>
      </c>
      <c r="O819" s="26">
        <f t="shared" si="84"/>
        <v>825</v>
      </c>
      <c r="P819" s="26"/>
      <c r="Q819" s="26">
        <f t="shared" si="89"/>
        <v>1</v>
      </c>
      <c r="R819" s="26">
        <f t="shared" si="85"/>
        <v>1</v>
      </c>
      <c r="S819" s="26">
        <f t="shared" si="87"/>
        <v>2</v>
      </c>
      <c r="T819" s="26"/>
    </row>
    <row r="820" spans="1:20" x14ac:dyDescent="0.25">
      <c r="A820">
        <v>834</v>
      </c>
      <c r="B820" s="2" t="s">
        <v>8248</v>
      </c>
      <c r="C820" s="3" t="s">
        <v>1633</v>
      </c>
      <c r="D820" s="4" t="s">
        <v>2132</v>
      </c>
      <c r="E820" s="4" t="s">
        <v>2132</v>
      </c>
      <c r="F820" s="4" t="s">
        <v>2133</v>
      </c>
      <c r="G820" s="4" t="s">
        <v>2134</v>
      </c>
      <c r="H820" s="4"/>
      <c r="I820" s="4" t="s">
        <v>10936</v>
      </c>
      <c r="J820" s="3"/>
      <c r="K820" s="3" t="s">
        <v>8249</v>
      </c>
      <c r="L820" s="5" t="s">
        <v>15</v>
      </c>
      <c r="M820" s="2" t="str">
        <f t="shared" si="86"/>
        <v>&gt;betaL-g0867_OXA-212%ATGAAAACTTTACAGTCGGGCCTCATCGCCCTCATTACAACCTTCGGTTCCGCATGTACCACAATAAGCCCCTCGGTAGAAACAGCTAAAAACCAACAGCAACAAAGTGCGCAGCAGCAGATCCAACAGGCCTTCGATCAACTCCAAACCACTGGGGTGATTGTCGTTAAAGATAAGCATAGCTTACACAGCTACGGCAATGACTTGAGCCGTGCTCAGACACCCTATATACCCGCCTCTACCTTTAAAATGCTGAATGCCTTAATCGGACTAGAACATGGTAAAGCAACCAGCACCGAGGTATTTAAATGGGATGGTCAAAAGCGCAGCTTCCCTACTTGGGAAAAAGACATGACTTTAGGGCAAGCCATGCAAGCATCTGCCGTTCCCGTTTATCAGGAGCTAGCACGGCGCATTGGCCTAGACCTGATGAAAAAAGAAGTGCAGCGCATTGGATATGGCAATCAACAGATTGGCACCGTTGTCGATAATTTTTGGTTAGTCGGTCCACTGCAAATTACGCCTGTTCAAGAAGTCCTTTTTGTAGAGAAGCTGGCCAATACACAACTCGCTTTTAAACCCGATGTACAACATGCAGTACAAGACATGCTGCTGATTGAACAAAAACCGAATTATAAACTCTATGCCAAATCTGGTTGGGGCATGGACCTAGAACCGCAAGTGGGCTGGTGGGCAGGCTGGGTCGAAACTTCAACAGGTGAAAAAGTGTATTTTGCTTTGAATATGCATATGAAAACAGGGATTTCAGCCAGCGTGCGTGAGCAACTGGTCAAACAAAGTCTGACAGCACTGGGGATAATTTAA</v>
      </c>
      <c r="O820" s="26">
        <f t="shared" si="84"/>
        <v>825</v>
      </c>
      <c r="P820" s="26"/>
      <c r="Q820" s="26">
        <f t="shared" si="89"/>
        <v>1</v>
      </c>
      <c r="R820" s="26">
        <f t="shared" si="85"/>
        <v>1</v>
      </c>
      <c r="S820" s="26">
        <f t="shared" si="87"/>
        <v>2</v>
      </c>
      <c r="T820" s="26"/>
    </row>
    <row r="821" spans="1:20" x14ac:dyDescent="0.25">
      <c r="A821">
        <v>835</v>
      </c>
      <c r="B821" s="2" t="s">
        <v>8250</v>
      </c>
      <c r="C821" s="3" t="s">
        <v>1633</v>
      </c>
      <c r="D821" s="4" t="s">
        <v>2135</v>
      </c>
      <c r="E821" s="4" t="s">
        <v>2135</v>
      </c>
      <c r="F821" s="4" t="s">
        <v>2136</v>
      </c>
      <c r="G821" s="4" t="s">
        <v>2137</v>
      </c>
      <c r="H821" s="4"/>
      <c r="I821" s="4" t="s">
        <v>10936</v>
      </c>
      <c r="J821" s="3"/>
      <c r="K821" s="3" t="s">
        <v>8251</v>
      </c>
      <c r="L821" s="5" t="s">
        <v>15</v>
      </c>
      <c r="M821" s="2" t="str">
        <f t="shared" si="86"/>
        <v>&gt;betaL-g0868_OXA-213%ATGTACAAAAAAGCCCTTATCGTTGCAACAAGTATCCTATTTTTATCCGCCTGTTCTTCCAATATGGTAAAACAACATCAAATACACTCTATTTCTGCCAATAAAAATTCAGAAGAAATTAAATCACTGTTTGATCAAGCACAGACCACGGGAGTTTTGGTGATTAAGCGAGGGCAAACAGAAGAAATTTATGGCAATGATTTTAAAAGAGCATCAACCGACTATGTTCCCGCCTCTACCTTTAAAATGTTAAATGCTTTAATTGGACTTGAACATCATAAGGCAACTACAACTGAAGTATTTAAATGGAATGGGCAAAAACGTTTATTTCCTGATTGGGAAAAGGACATGACACTGGGCGATGCCATGAAAGCGTCTGCAATTCCAGTTTACCAAGAATTAGCCCGACGAATTGGTCTAGATCTTATGTCCAAAGAGGTGAAACGAGTTGGTTTTGGTAATGCTAACATTGGTTCAAAAGTAGATAATTTTTGGCTCGTTGGCCCTCTAAAAATTACACCTCAACAAGAAACCCAATTTGCTTATCAATTAGCCCATAAAACGCTTCCATTTAGTAAAGATGTACAAGAACAAGTTCAATCAATGGTGTTCATAGAAGAAAAAAATGGAAGTAAGATTTATGCCAAAAGTGGGTGGGGATGGGATGTTGAACCACAAGTTGGTTGGTTAACAGGCTGGGTCGTTCAACCACAAGGAGAAATTGTCGCATTCTCACTTAATTTAGAAATGAAAAAAGGAACTCCCAGCTCTATTCGCAAAGAAATTGCTTATAAAGGCTTAGAACAACTGGGTATCTTATAA</v>
      </c>
      <c r="O821" s="26">
        <f t="shared" si="84"/>
        <v>822</v>
      </c>
      <c r="P821" s="26"/>
      <c r="Q821" s="26">
        <f t="shared" si="89"/>
        <v>1</v>
      </c>
      <c r="R821" s="26">
        <f t="shared" si="85"/>
        <v>1</v>
      </c>
      <c r="S821" s="26">
        <f t="shared" si="87"/>
        <v>2</v>
      </c>
      <c r="T821" s="26"/>
    </row>
    <row r="822" spans="1:20" x14ac:dyDescent="0.25">
      <c r="A822">
        <v>836</v>
      </c>
      <c r="B822" s="2" t="s">
        <v>8252</v>
      </c>
      <c r="C822" s="3" t="s">
        <v>1633</v>
      </c>
      <c r="D822" s="4" t="s">
        <v>2138</v>
      </c>
      <c r="E822" s="4" t="s">
        <v>2138</v>
      </c>
      <c r="F822" s="4" t="s">
        <v>2139</v>
      </c>
      <c r="G822" s="4" t="s">
        <v>2140</v>
      </c>
      <c r="H822" s="4"/>
      <c r="I822" s="4" t="s">
        <v>10936</v>
      </c>
      <c r="J822" s="3"/>
      <c r="K822" s="3" t="s">
        <v>8253</v>
      </c>
      <c r="L822" s="5" t="s">
        <v>15</v>
      </c>
      <c r="M822" s="2" t="str">
        <f t="shared" si="86"/>
        <v>&gt;betaL-g0869_OXA-214%ATGAAGCTATCAAAATTATACACCCTCACTGTGCTCATAGGATTTGGATTAAGCGGTGTCGCCTGCCAGCATATCCATACTCCAGTCTCGTTCAATCAAATTGAAAACGATCAAACAAAGCAGATCGCTTCCTTGTTTGAGAATGTTCAAACAACAGGTGTTCTAATTACCTTTGATGGACAGGCGTATAAAGCATACGGTAATGATCTGAATCGTGCCAAAA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AAAACAGGAGTTACCGTTTACCCCAAAAACACAACAGCAAGTGATTGATATGCTGTTGGTGGATGAAATACGGGGAACGAAAGTTTACGCCAAAAGTGGTTGGGGAATGGATATTACCCCGCAAGTAGGATGGTGGACTGGATGGATTGAAGATCCGAACGGAAAAGTGATCGCTTTTTCTCTCAATATGGAAATGAATCAACCTGCGCATGCAGCTGCACGTAAAGAAATTGTTTATCAGGCACTTACGCAATTGAAATTATTGTAA</v>
      </c>
      <c r="O822" s="26">
        <f t="shared" si="84"/>
        <v>828</v>
      </c>
      <c r="P822" s="26"/>
      <c r="Q822" s="26">
        <f t="shared" si="89"/>
        <v>1</v>
      </c>
      <c r="R822" s="26">
        <f t="shared" si="85"/>
        <v>1</v>
      </c>
      <c r="S822" s="26">
        <f t="shared" si="87"/>
        <v>2</v>
      </c>
      <c r="T822" s="26"/>
    </row>
    <row r="823" spans="1:20" x14ac:dyDescent="0.25">
      <c r="A823">
        <v>837</v>
      </c>
      <c r="B823" s="2" t="s">
        <v>8254</v>
      </c>
      <c r="C823" s="3" t="s">
        <v>1633</v>
      </c>
      <c r="D823" s="4" t="s">
        <v>2141</v>
      </c>
      <c r="E823" s="4" t="s">
        <v>2141</v>
      </c>
      <c r="F823" s="4" t="s">
        <v>2142</v>
      </c>
      <c r="G823" s="4" t="s">
        <v>2143</v>
      </c>
      <c r="H823" s="4"/>
      <c r="I823" s="4" t="s">
        <v>10936</v>
      </c>
      <c r="J823" s="3"/>
      <c r="K823" s="3" t="s">
        <v>8255</v>
      </c>
      <c r="L823" s="5" t="s">
        <v>15</v>
      </c>
      <c r="M823" s="2" t="str">
        <f t="shared" si="86"/>
        <v>&gt;betaL-g0870_OXA-215%ATGAAGCTATCAAAATTATACACCCTCACTGTGCTCATAGGATTTGGATTAAGCGGTGTCGCCTGCCAGCATATCCATACTCCAGTCTCGTTCAATCAAATTGAAAACGATCAAACAAAGCAGATCGCTTCCTTGTTTGAGAATGTTCAAACAACAGGTGTTCTAATTACCTTTGATGGACAGGCGTATAAAGCATACGGTAATGATCTGAATCGTGCCAAAA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GAAACAGGAGTTACCGTTTACCCCAAAAACACAACAGCAAGTGATTGATATGCTGCTGGTGGATGAAATACGGGGAACTAAAGTTTACGCCAAAAGTGGTTGGGGAATGGATATTACTCCGCAAGTAGGATGGTGGACTGGATGGATTGAAGATCCGAACGGAAAAGTGATCGCTTTTTCTCTCAATATGGAAATGAATCAACCTACACATGCAGCTGCACGTAAAGAAATTGTTTATCAGGCACTTACGCAATTGAAATTATTGTAA</v>
      </c>
      <c r="O823" s="26">
        <f t="shared" si="84"/>
        <v>828</v>
      </c>
      <c r="P823" s="26"/>
      <c r="Q823" s="26">
        <f t="shared" si="89"/>
        <v>1</v>
      </c>
      <c r="R823" s="26">
        <f t="shared" si="85"/>
        <v>1</v>
      </c>
      <c r="S823" s="26">
        <f t="shared" si="87"/>
        <v>2</v>
      </c>
      <c r="T823" s="26"/>
    </row>
    <row r="824" spans="1:20" x14ac:dyDescent="0.25">
      <c r="A824">
        <v>838</v>
      </c>
      <c r="B824" s="2" t="s">
        <v>8256</v>
      </c>
      <c r="C824" s="3" t="s">
        <v>1633</v>
      </c>
      <c r="D824" s="4" t="s">
        <v>2144</v>
      </c>
      <c r="E824" s="4" t="s">
        <v>2144</v>
      </c>
      <c r="F824" s="4" t="s">
        <v>2145</v>
      </c>
      <c r="G824" s="4" t="s">
        <v>2146</v>
      </c>
      <c r="H824" s="4"/>
      <c r="I824" s="4" t="s">
        <v>10936</v>
      </c>
      <c r="J824" s="3"/>
      <c r="K824" s="3" t="s">
        <v>8257</v>
      </c>
      <c r="L824" s="5" t="s">
        <v>15</v>
      </c>
      <c r="M824" s="2" t="str">
        <f t="shared" si="86"/>
        <v>&gt;betaL-g0871_OXA-216%ATGAACATTAAAGCACTCTTACTTATAACAAGCGCTATTTC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A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TTTAGAACAATTAGGTATTTTATAG</v>
      </c>
      <c r="O824" s="26">
        <f t="shared" si="84"/>
        <v>825</v>
      </c>
      <c r="P824" s="26"/>
      <c r="Q824" s="26">
        <f t="shared" si="89"/>
        <v>1</v>
      </c>
      <c r="R824" s="26">
        <f t="shared" si="85"/>
        <v>1</v>
      </c>
      <c r="S824" s="26">
        <f t="shared" si="87"/>
        <v>2</v>
      </c>
      <c r="T824" s="26"/>
    </row>
    <row r="825" spans="1:20" x14ac:dyDescent="0.25">
      <c r="A825">
        <v>839</v>
      </c>
      <c r="B825" s="2" t="s">
        <v>8258</v>
      </c>
      <c r="C825" s="3" t="s">
        <v>1633</v>
      </c>
      <c r="D825" s="4" t="s">
        <v>2147</v>
      </c>
      <c r="E825" s="4" t="s">
        <v>2147</v>
      </c>
      <c r="F825" s="4" t="s">
        <v>2148</v>
      </c>
      <c r="G825" s="4" t="s">
        <v>2149</v>
      </c>
      <c r="H825" s="4"/>
      <c r="I825" s="4" t="s">
        <v>10936</v>
      </c>
      <c r="J825" s="3"/>
      <c r="K825" s="3" t="s">
        <v>8259</v>
      </c>
      <c r="L825" s="5" t="s">
        <v>15</v>
      </c>
      <c r="M825" s="2" t="str">
        <f t="shared" si="86"/>
        <v>&gt;betaL-g0872_OXA-217%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C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825" s="26">
        <f t="shared" si="84"/>
        <v>825</v>
      </c>
      <c r="P825" s="26"/>
      <c r="Q825" s="26">
        <f t="shared" si="89"/>
        <v>1</v>
      </c>
      <c r="R825" s="26">
        <f t="shared" si="85"/>
        <v>1</v>
      </c>
      <c r="S825" s="26">
        <f t="shared" si="87"/>
        <v>2</v>
      </c>
      <c r="T825" s="26"/>
    </row>
    <row r="826" spans="1:20" x14ac:dyDescent="0.25">
      <c r="A826">
        <v>840</v>
      </c>
      <c r="B826" s="2" t="s">
        <v>8260</v>
      </c>
      <c r="C826" s="3" t="s">
        <v>1633</v>
      </c>
      <c r="D826" s="4" t="s">
        <v>2150</v>
      </c>
      <c r="E826" s="4" t="s">
        <v>2150</v>
      </c>
      <c r="F826" s="4" t="s">
        <v>2151</v>
      </c>
      <c r="G826" s="4" t="s">
        <v>2152</v>
      </c>
      <c r="H826" s="4"/>
      <c r="I826" s="4" t="s">
        <v>10936</v>
      </c>
      <c r="J826" s="3"/>
      <c r="K826" s="3" t="s">
        <v>8261</v>
      </c>
      <c r="L826" s="5" t="s">
        <v>15</v>
      </c>
      <c r="M826" s="2" t="str">
        <f t="shared" si="86"/>
        <v>&gt;betaL-g0873_OXA-219%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G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v>
      </c>
      <c r="O826" s="26">
        <f t="shared" si="84"/>
        <v>825</v>
      </c>
      <c r="P826" s="26"/>
      <c r="Q826" s="26">
        <f t="shared" si="89"/>
        <v>1</v>
      </c>
      <c r="R826" s="26">
        <f t="shared" si="85"/>
        <v>1</v>
      </c>
      <c r="S826" s="26">
        <f t="shared" si="87"/>
        <v>2</v>
      </c>
      <c r="T826" s="26"/>
    </row>
    <row r="827" spans="1:20" x14ac:dyDescent="0.25">
      <c r="A827" s="26">
        <v>675</v>
      </c>
      <c r="B827" s="2" t="s">
        <v>7955</v>
      </c>
      <c r="C827" s="3" t="s">
        <v>1633</v>
      </c>
      <c r="D827" s="4" t="s">
        <v>1691</v>
      </c>
      <c r="E827" s="4" t="s">
        <v>1691</v>
      </c>
      <c r="F827" s="4" t="s">
        <v>1692</v>
      </c>
      <c r="G827" s="4" t="s">
        <v>1693</v>
      </c>
      <c r="H827" s="4"/>
      <c r="I827" s="4" t="s">
        <v>10936</v>
      </c>
      <c r="J827" s="3"/>
      <c r="K827" s="3" t="s">
        <v>7956</v>
      </c>
      <c r="L827" s="5" t="s">
        <v>15</v>
      </c>
      <c r="M827" s="2" t="str">
        <f t="shared" si="86"/>
        <v>&gt;betaL-g0874_OXA-22%ATGAAACGCCGCCACGCCGCCATCGGCGCCCTGCTTGCCGCGCTTGCCACCTTTGCCCACGCCGAGCACCCGATCTGCACGATCGTGGCCGATGCCGCCACGGGCAAGGCCGTCTTGCATGAAGGCAAGTGCGACGAGCGCGTGACGCCCGCTTCCACCTTCAAGCTGGCGCTGGCCGTCATGGGCTTCGACCACGGCTTCCTCAAAGATGAGCACACCCCGGTTGAGCACTTCAGGCACGGTGACCCCGACTGGGGCGGCGAAGCCTGGCACCAGCCGATCGACCCGGCGCTGTGGCTCAAGTATTCGGTGGTCTGGTATTCGCAGCGCATTACGCATGCGATGGGCGCGCAGACCTTCCAGGCCTACGTGCGCAAGCTTGGCTACGGCAACATGGATGTGAGCGGCGATCCGGGCAAGAACAACGGCATGGACCGCTCGTGGATCACCTCGTCGCTGAAGATTTCGCCGGAAGAGCAAGTCGGCTTGATGCGCCGGATCGTCAACCGGCAGTTGCCGGTGTCGGCGCACACCTACGAGATGCTCGACCGTACCGTGCAGACCTGGCAGGTGCCCGGCGGCTGGGCGGTGCAGGGCAAGACGGGCACTGCCGGTCCGGCGCCGGGCAACACGTCGCCCGATGGCACGTGGGATCAGGCACACGCTTACGGCTGGTTTGTCGGCTGGGCCAGGAAGGGCGACAAGACCTACGTATTCGCCAACCTGATCCAGGACGACAAGGTTGAGCCGACGTCGGGCGGTATCCGCTCGCGCGATGCGCTGTTTGCTCGCCTGTCGGAAGTGCTGGCCTTTGCTGGGCACTGA</v>
      </c>
      <c r="O827" s="26">
        <f t="shared" si="84"/>
        <v>825</v>
      </c>
      <c r="P827" s="26"/>
      <c r="Q827" s="26">
        <f t="shared" si="89"/>
        <v>1</v>
      </c>
      <c r="R827" s="26">
        <f t="shared" si="85"/>
        <v>1</v>
      </c>
      <c r="S827" s="26">
        <f t="shared" si="87"/>
        <v>2</v>
      </c>
      <c r="T827" s="26"/>
    </row>
    <row r="828" spans="1:20" x14ac:dyDescent="0.25">
      <c r="A828">
        <v>841</v>
      </c>
      <c r="B828" s="2" t="s">
        <v>8262</v>
      </c>
      <c r="C828" s="3" t="s">
        <v>1633</v>
      </c>
      <c r="D828" s="4" t="s">
        <v>2153</v>
      </c>
      <c r="E828" s="4" t="s">
        <v>2153</v>
      </c>
      <c r="F828" s="4" t="s">
        <v>2154</v>
      </c>
      <c r="G828" s="4" t="s">
        <v>2155</v>
      </c>
      <c r="H828" s="4"/>
      <c r="I828" s="4" t="s">
        <v>10936</v>
      </c>
      <c r="J828" s="3"/>
      <c r="K828" s="3" t="s">
        <v>8263</v>
      </c>
      <c r="L828" s="5" t="s">
        <v>15</v>
      </c>
      <c r="M828" s="2" t="str">
        <f t="shared" si="86"/>
        <v>&gt;betaL-g0875_OXA-223%ATGAACATTAAAACACTCTTACTTATAACAAGCGCTATTTTTATTTCAGCCTGCTCACCTTATATAGTGACTGCTAATCCAAATCACAGCGCTTCAAAATCTGATGAAAAAGCAGAGAAAATTAAAAATTTATTTAACGAAGTACACACTACGGGTGTTTTAGTTATCCAACAAGGCCAAACTCAACAAAGCTATGGTAATGATCTTGCTCGTGCTTCGACCGAGTATGTACCTGCTTCGACCTTCAAAATGCTTAATGCTTTGATCGGCCTTGAGTACCATAAGGCAACCACCACAGAAGTATTTAAGTGGGACGGGCAAAAAAGGCTATTCCCAGAATGGGAAAAGGACATGACCCTAGGCGATGCTATGAAAGCTTCCGCTATTCCGGTTTATCAAGATTTAGCTCGTCGTATTGGACTTGAACTCATGTCTAAGGAAGTGAAGCGTGTTGGTTATGGCAATGCAGATATCGGTACCCAAGTCGATAATTTTTGGCTGGTGGGTCCTTTAAAAATTACTCCTCAGCAAGAGGCACAATTTGCTTACAAGCTAGCTAATAAAACGCTTCCCTTTAGCCCAAAAGTCCAAGATGAAGTGCAATCCATGCTATTCATAGAAGAAAAGAATGGAAATAAAATATACGCAAAAAGTGGTTGGGGATGGGATGTAAACCCACAAGTAGGCTGGTTAACTGGATGGGTTGTTCAGCCTCAAGGAAATATTGTAGCGTTCTCCCTTAACTTAGAAATGAAAAAAGGAATACCTAGCTCTGTTCGAAAAGAGATTACTTATAAAAGTTTAGAACAATTAGGTATTTTATAG</v>
      </c>
      <c r="O828" s="26">
        <f t="shared" si="84"/>
        <v>825</v>
      </c>
      <c r="P828" s="26"/>
      <c r="Q828" s="26">
        <f t="shared" si="89"/>
        <v>1</v>
      </c>
      <c r="R828" s="26">
        <f t="shared" si="85"/>
        <v>1</v>
      </c>
      <c r="S828" s="26">
        <f t="shared" si="87"/>
        <v>2</v>
      </c>
      <c r="T828" s="26"/>
    </row>
    <row r="829" spans="1:20" x14ac:dyDescent="0.25">
      <c r="A829">
        <v>842</v>
      </c>
      <c r="B829" s="2" t="s">
        <v>8264</v>
      </c>
      <c r="C829" s="3" t="s">
        <v>1633</v>
      </c>
      <c r="D829" s="4" t="s">
        <v>2156</v>
      </c>
      <c r="E829" s="4" t="s">
        <v>2156</v>
      </c>
      <c r="F829" s="4" t="s">
        <v>2157</v>
      </c>
      <c r="G829" s="4" t="s">
        <v>2158</v>
      </c>
      <c r="H829" s="4"/>
      <c r="I829" s="4" t="s">
        <v>10936</v>
      </c>
      <c r="J829" s="3"/>
      <c r="K829" s="3" t="s">
        <v>8265</v>
      </c>
      <c r="L829" s="5" t="s">
        <v>15</v>
      </c>
      <c r="M829" s="2" t="str">
        <f t="shared" si="86"/>
        <v>&gt;betaL-g0876_OXA-224%ATGAAAAACACAATACATATCAACTTCGCTATTTTTTTAATAATTGCAAATATTATCTACAGCAGCGCCAGTGCATCAACAGATATCTCTACTGTTGCATCTCCATTATTTGAAGGAACTGAAGGTTGTTTTTTACTTTACGATGTATCCACAAACA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v>
      </c>
      <c r="O829" s="26">
        <f t="shared" si="84"/>
        <v>831</v>
      </c>
      <c r="P829" s="26"/>
      <c r="Q829" s="26">
        <f t="shared" si="89"/>
        <v>1</v>
      </c>
      <c r="R829" s="26">
        <f t="shared" si="85"/>
        <v>1</v>
      </c>
      <c r="S829" s="26">
        <f t="shared" si="87"/>
        <v>2</v>
      </c>
      <c r="T829" s="26"/>
    </row>
    <row r="830" spans="1:20" x14ac:dyDescent="0.25">
      <c r="A830">
        <v>843</v>
      </c>
      <c r="B830" s="2" t="s">
        <v>8266</v>
      </c>
      <c r="C830" s="3" t="s">
        <v>1633</v>
      </c>
      <c r="D830" s="4" t="s">
        <v>2159</v>
      </c>
      <c r="E830" s="4" t="s">
        <v>2159</v>
      </c>
      <c r="F830" s="4" t="s">
        <v>2160</v>
      </c>
      <c r="G830" s="4" t="s">
        <v>2161</v>
      </c>
      <c r="H830" s="4"/>
      <c r="I830" s="4" t="s">
        <v>10936</v>
      </c>
      <c r="J830" s="3"/>
      <c r="K830" s="3" t="s">
        <v>8267</v>
      </c>
      <c r="L830" s="5" t="s">
        <v>15</v>
      </c>
      <c r="M830" s="2" t="str">
        <f t="shared" si="86"/>
        <v>&gt;betaL-g0877_OXA-225%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TCACAAGTGGGCTGGTTGACCGGCTGGGTTGAGCAGCCAGATGGAAAAATTGTCGCTTTTGCATTAAATATGGAAATGCGGTCAGAAATGCCGGCATCTATACGTAATGAATTATTGATGAAATCATTAAAACAGCTGAATATTATTTAA</v>
      </c>
      <c r="O830" s="26">
        <f t="shared" si="84"/>
        <v>822</v>
      </c>
      <c r="P830" s="26"/>
      <c r="Q830" s="26">
        <f t="shared" si="89"/>
        <v>1</v>
      </c>
      <c r="R830" s="26">
        <f t="shared" si="85"/>
        <v>1</v>
      </c>
      <c r="S830" s="26">
        <f t="shared" si="87"/>
        <v>2</v>
      </c>
      <c r="T830" s="26"/>
    </row>
    <row r="831" spans="1:20" x14ac:dyDescent="0.25">
      <c r="A831">
        <v>845</v>
      </c>
      <c r="B831" s="2" t="s">
        <v>8268</v>
      </c>
      <c r="C831" s="3" t="s">
        <v>1633</v>
      </c>
      <c r="D831" s="4" t="s">
        <v>2162</v>
      </c>
      <c r="E831" s="4" t="s">
        <v>2162</v>
      </c>
      <c r="F831" s="4" t="s">
        <v>2163</v>
      </c>
      <c r="G831" s="4" t="s">
        <v>2164</v>
      </c>
      <c r="H831" s="4"/>
      <c r="I831" s="4" t="s">
        <v>10936</v>
      </c>
      <c r="J831" s="3"/>
      <c r="K831" s="3" t="s">
        <v>8269</v>
      </c>
      <c r="L831" s="5" t="s">
        <v>15</v>
      </c>
      <c r="M831" s="2" t="str">
        <f t="shared" si="86"/>
        <v>&gt;betaL-g0878_OXA-228%ATGAAGTTTAAAATGAAAGGTTTATTTTGTGTCATCCTCAGTAGTTTGGCATTTTCAGGTTGTGTTTATGATTCAAAATTACAACGCCCAGTCATATCAGAGCGAGTAACTGAGATTCCTTTATTATTTAATCAAGCACAGACTCAAGCTGTGTTTGTTACTTATGATGGGATTCATCTAAAAAGTTATGGTAATGATCTAAGCCGAGCAAAGACTGAATATATTCCTGCATCTACATTTAAGATGTTGAATGCTTTAATTGGCTTGCAAAATGCAAAAGCAACCAATACTGAAGTATTTCATTGGAATGGTGAAAAGCGCGCTTTTTCAGCATGGGAAAAAGATATGACTTTGGCAGAAGCGATGCAGGCTTCAGCTGTTCCTGTATATCAAGAGCTTGCTCGACGTATTGGCTTGGAATTGATGCGTGAAGAAGTGAAGCGTGTAGGTTTTGGCAATGCGGAGATTGGTCAGCAAGTCGATAATTTTTGGTTGGTGGGTCCTTTAAAAATCTCCCCTGAACAAGAAGTTCAATTTGCCTATCAACTGGCAATGAAGCAATTGCCTTTTGATTCAAATGTACAGCAACAAGTCAAAGATATGCTTTATATCGAGAGACGTGGTGACAGTAAACTGTATGCTAAAAGTGGTTGGGGAATGGATGTTGAACCTCAAGTGGGTTGGTATACGGGATGGGTTGAACAACCCAATGGCAAGGTGACTGCATTTGCGTTAAATATGAACATGCAAGCAGGTAATGATCCAGCTGAACGTAAACAATTAACCTTAAGTATTTTGGACAAATTGGGTCTATTTTTTTATTTAAGATAA</v>
      </c>
      <c r="O831" s="26">
        <f t="shared" si="84"/>
        <v>831</v>
      </c>
      <c r="P831" s="26"/>
      <c r="Q831" s="26">
        <f t="shared" si="89"/>
        <v>1</v>
      </c>
      <c r="R831" s="26">
        <f t="shared" si="85"/>
        <v>1</v>
      </c>
      <c r="S831" s="26">
        <f t="shared" si="87"/>
        <v>2</v>
      </c>
      <c r="T831" s="26"/>
    </row>
    <row r="832" spans="1:20" x14ac:dyDescent="0.25">
      <c r="A832">
        <v>846</v>
      </c>
      <c r="B832" s="2" t="s">
        <v>8270</v>
      </c>
      <c r="C832" s="3" t="s">
        <v>1633</v>
      </c>
      <c r="D832" s="4" t="s">
        <v>2165</v>
      </c>
      <c r="E832" s="4" t="s">
        <v>2165</v>
      </c>
      <c r="F832" s="4" t="s">
        <v>2166</v>
      </c>
      <c r="G832" s="4" t="s">
        <v>2167</v>
      </c>
      <c r="H832" s="4"/>
      <c r="I832" s="4" t="s">
        <v>10936</v>
      </c>
      <c r="J832" s="3"/>
      <c r="K832" s="3" t="s">
        <v>8271</v>
      </c>
      <c r="L832" s="5" t="s">
        <v>15</v>
      </c>
      <c r="M832" s="2" t="str">
        <f t="shared" si="86"/>
        <v>&gt;betaL-g0879_OXA-229%ATGAAGTTTAAAATGAAAGGTTTATTTTGTGTCATCCTCAGTAGTTTGGCATTTTCAGGTTGTGTTTATGATTCAAAACTACAACGCCCAGTCATATCAGAGCGAGAAACTGAGATTCCTTTATTATTTG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CAATGCGGAGATTGGTCAGCAAGTCGATAATTTTTGGTTGGTGGGGCCTTTAAAAATCTCTCCTGAACAAGAAGTTCAATTTGCCTATCAACTGGCAATGAAGCAATTGCCTTTTGATTCAAATGTACAGCAACAAGTCAAAGATATGCTTTATATCGAGAGACGTGGTGACAGTAAACTGTATGCTAAAAGTGGTTGGGGAATGGATGTTGAACCTCAAGTGGGTTGGTATACGGGATGGGTTGAACAACCCAATGGCAAGGTGACTGCATTTGCGTTAAATATGAACATGCAAGCAGGTGATGATCCAACTGAACGTAAACAATTAACCTTAAGTATTTTGGACAAATTGGGTCTATTTTTTTATTTAAGATAA</v>
      </c>
      <c r="O832" s="26">
        <f t="shared" si="84"/>
        <v>831</v>
      </c>
      <c r="P832" s="26"/>
      <c r="Q832" s="26">
        <f t="shared" si="89"/>
        <v>1</v>
      </c>
      <c r="R832" s="26">
        <f t="shared" si="85"/>
        <v>1</v>
      </c>
      <c r="S832" s="26">
        <f t="shared" si="87"/>
        <v>2</v>
      </c>
      <c r="T832" s="26"/>
    </row>
    <row r="833" spans="1:20" x14ac:dyDescent="0.25">
      <c r="A833">
        <v>676</v>
      </c>
      <c r="B833" s="2" t="s">
        <v>7957</v>
      </c>
      <c r="C833" s="3" t="s">
        <v>1633</v>
      </c>
      <c r="D833" s="4" t="s">
        <v>1694</v>
      </c>
      <c r="E833" s="4" t="s">
        <v>1694</v>
      </c>
      <c r="F833" s="4" t="s">
        <v>1695</v>
      </c>
      <c r="G833" s="4" t="s">
        <v>1696</v>
      </c>
      <c r="H833" s="4"/>
      <c r="I833" s="4" t="s">
        <v>10936</v>
      </c>
      <c r="J833" s="3"/>
      <c r="K833" s="3" t="s">
        <v>7958</v>
      </c>
      <c r="L833" s="5" t="s">
        <v>15</v>
      </c>
      <c r="M833" s="2" t="str">
        <f t="shared" si="86"/>
        <v>&gt;betaL-g0880_OXA-23%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833" s="26">
        <f t="shared" ref="O833:O896" si="90">LEN(G833)</f>
        <v>822</v>
      </c>
      <c r="P833" s="26"/>
      <c r="Q833" s="26">
        <f t="shared" si="89"/>
        <v>1</v>
      </c>
      <c r="R833" s="26">
        <f t="shared" ref="R833:R896" si="91">IF(OR(RIGHT(G833,3)="TAG",RIGHT(G833,3)="TAA",RIGHT(G833,3)="TGA"),1,"bad")</f>
        <v>1</v>
      </c>
      <c r="S833" s="26">
        <f t="shared" si="87"/>
        <v>2</v>
      </c>
      <c r="T833" s="26"/>
    </row>
    <row r="834" spans="1:20" x14ac:dyDescent="0.25">
      <c r="A834">
        <v>847</v>
      </c>
      <c r="B834" s="2" t="s">
        <v>8272</v>
      </c>
      <c r="C834" s="3" t="s">
        <v>1633</v>
      </c>
      <c r="D834" s="4" t="s">
        <v>2168</v>
      </c>
      <c r="E834" s="4" t="s">
        <v>2168</v>
      </c>
      <c r="F834" s="4" t="s">
        <v>2169</v>
      </c>
      <c r="G834" s="4" t="s">
        <v>2170</v>
      </c>
      <c r="H834" s="4"/>
      <c r="I834" s="4" t="s">
        <v>10936</v>
      </c>
      <c r="J834" s="3"/>
      <c r="K834" s="3" t="s">
        <v>8273</v>
      </c>
      <c r="L834" s="5" t="s">
        <v>15</v>
      </c>
      <c r="M834" s="2" t="str">
        <f t="shared" ref="M834:M897" si="92">"&gt;"&amp;K834&amp;IF(J834="yes","_Chr","")&amp;"%"&amp;G834</f>
        <v>&gt;betaL-g0881_OXA-230%ATGAAGTTTAAAATGAAAGGTTTATTTTGTGTCATCCTCAGTAGTTTGGCATTTTCAGGTTGTGTTTATGATTCAAAACTACAACGCCCAGTCATATCAGAGCGAGAAACTGAGATTCCTTTATTATTTAATCAAGCACAGACTCAAGCTGTGTTTGTTACTTATGATGGGATTCATCTAAAAAGTTATGGTAATGATCTAAGCCGAGCAAAGACTGAATATATTCCTGCATCTACATTTAAGATGTTGAATGCTTTAATTGGCTTGCAAAATGGAAAAGCAACCAATACTGAAGTATTTCAGTGGAATGGTGAAAAGCGTGCTTTTTCAGCATGGGAAAAAGATATGACTTTGGCAGAAGCGATGCAGGCTTCAGCTGTTCCCGTATATCAAGAGCTTGCTCGACGTATTGGCTTGGAATTGATGCGTGAAGAAGTGAAGCGTGTAGGTTTTGGCAATGCG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CATGCAAGCAGGTAATGATCCAGCTGAACGTAAACAATTAACCTTAAGTATTTTGGACAAATTGGGTCTATTTTTTTATTTAAGATAA</v>
      </c>
      <c r="O834" s="26">
        <f t="shared" si="90"/>
        <v>831</v>
      </c>
      <c r="P834" s="26"/>
      <c r="Q834" s="26">
        <f t="shared" si="89"/>
        <v>1</v>
      </c>
      <c r="R834" s="26">
        <f t="shared" si="91"/>
        <v>1</v>
      </c>
      <c r="S834" s="26">
        <f t="shared" ref="S834:S897" si="93">IF(MID(G834,10,3)="ATG",1,2)</f>
        <v>2</v>
      </c>
      <c r="T834" s="26"/>
    </row>
    <row r="835" spans="1:20" x14ac:dyDescent="0.25">
      <c r="A835">
        <v>848</v>
      </c>
      <c r="B835" s="2" t="s">
        <v>8274</v>
      </c>
      <c r="C835" s="3" t="s">
        <v>1633</v>
      </c>
      <c r="D835" s="4" t="s">
        <v>2171</v>
      </c>
      <c r="E835" s="4" t="s">
        <v>2171</v>
      </c>
      <c r="F835" s="4" t="s">
        <v>2172</v>
      </c>
      <c r="G835" s="4" t="s">
        <v>2173</v>
      </c>
      <c r="H835" s="4"/>
      <c r="I835" s="4" t="s">
        <v>10936</v>
      </c>
      <c r="J835" s="3"/>
      <c r="K835" s="3" t="s">
        <v>8275</v>
      </c>
      <c r="L835" s="5" t="s">
        <v>15</v>
      </c>
      <c r="M835" s="2" t="str">
        <f t="shared" si="92"/>
        <v>&gt;betaL-g0882_OXA-231%ATGAAAAAATTTATACTTCCTATTCTCAGCATTTCTACTCTACTTTCTGTCAGTGCATGCTCATCTATTCAAACTAAATTTGAAGACACTTTTCATACTTCTAATCAGCAACATGAAAAAGCCATTAAAAGCTATTTTGATGAAGCTCAAACACAGGGTGTAATCATTATTAAAAAGGGAAAAAATATTAGTACCTATGGTAATAACCTGACACGAGCACATACAGAATATGTCCCTGCATCAACATTTAAGATGCTAAATGCCTTAATTGGACTAGAAAATCATAAAGCTACAACAACTGAGATTTTCAAATGGGACGGTAAAAAGAGATCTTATCCCATGTGGGAAAAAGATATGACTTTAGGTGATGCCATGGCACTTTCAGCAGTTCCTGTATATCAAGAACTTGCAAGACGGACTGGCTTAGACCTAATGCAAAAAGAAGTTAAACGGGTTGGTTTTGGTAATATGAACATTGGAACACAAGTTGATAACTTCTGGTTGGTTGGCCCCCTCAAGATTACACCAATACAAGAGGTTAATTTTGCCGATGATTTTGCAAATAATCGATTACCCTTTAAATTAGAGACTCAAGAAGAAGTTAAAAAAATGCTTCTGATTAAAGAATTCAATGGTAGTAAAATTTATGCAAAAAGCGGCTGGGGAATGGCTGTAACCCCTCAAGTAGGTTGGTTAACAGGTTGGGTAGAAAAATCTAATGGAGAAAAAGTTGCCTTTTCTCTAAACATAGAAATGAAGCAAGGAATGCCTGGTTCTATTCGTAATGAAATTACTTATAAATCATTAGAGAATTTAGGGATTATATAA</v>
      </c>
      <c r="O835" s="26">
        <f t="shared" si="90"/>
        <v>828</v>
      </c>
      <c r="P835" s="26"/>
      <c r="Q835" s="26">
        <f t="shared" si="89"/>
        <v>1</v>
      </c>
      <c r="R835" s="26">
        <f t="shared" si="91"/>
        <v>1</v>
      </c>
      <c r="S835" s="26">
        <f t="shared" si="93"/>
        <v>2</v>
      </c>
      <c r="T835" s="26"/>
    </row>
    <row r="836" spans="1:20" x14ac:dyDescent="0.25">
      <c r="A836">
        <v>849</v>
      </c>
      <c r="B836" s="2" t="s">
        <v>8276</v>
      </c>
      <c r="C836" s="3" t="s">
        <v>1633</v>
      </c>
      <c r="D836" s="4" t="s">
        <v>2174</v>
      </c>
      <c r="E836" s="4" t="s">
        <v>2174</v>
      </c>
      <c r="F836" s="4" t="s">
        <v>2175</v>
      </c>
      <c r="G836" s="4" t="s">
        <v>2176</v>
      </c>
      <c r="H836" s="4"/>
      <c r="I836" s="4" t="s">
        <v>10936</v>
      </c>
      <c r="J836" s="3"/>
      <c r="K836" s="3" t="s">
        <v>8277</v>
      </c>
      <c r="L836" s="5" t="s">
        <v>15</v>
      </c>
      <c r="M836" s="2" t="str">
        <f t="shared" si="92"/>
        <v>&gt;betaL-g0883_OXA-232%ATGCGTGTATTAGCCTTATCGGCTGTGTTTTTGGTGGCATCGATTATCGGAATGCCAGCGGTAGCAAAGGAATGGCAAGAAAACAAAAGTTGGAATGCTCACTTTACTGAACATAAATCACAGGGCGTAGTTGTGCTCTGGAATGAGAATAAGCAGCAAGGATTTACCAATAATCTTAAACGGGCGAACCAAGCATTTTTACCCGCATCTACCTTTAAAATTCCCAATAGCTTGATCGCCCTCGATTTGGGCGTGGTTAAGGATGAACACCAAGTCTTTAAGTGGGATGGACAGACGCGTGATATCGCCGCTTGGAATCGTGACCATGACTTAATTACCGCGATGAAGTACTCAGTTGTGCCTGTTTATCAAGAATTTGCCCGCCAAATTGGTGAGGCACGTATGAGTAAAATGCTGCACGCCTTCGATTATGGCAATGAGGATATCTCGGGCAATGTAGACAGTTTTTGGCTCGATGGTGGTATTCGCATTTCGGCTACCCAGCAAATCGCTTTTTTACGCAAGCTGTATCACAACAAGCTGCACGTTTCTGAGCGTAGTCAGCGCATCGTGAAACAAGCCATGCTGACCGAAGCCAATGGCGACTATATTATTCGGGCTAAAACGGGATACTCGACTAGTATCGAACCTAAGATTGGCTGGTGGGTTGGTTGGGTTGAACTTGATGATAATGTGTGGTTTTTTGCGATGAATATGGATATGCCCACATCGGATGGTTTAGGGCTGCGCCAAGCCATCACAAAAGAAGTGCTCAAACAGGAGAAAATTATTCCCTAG</v>
      </c>
      <c r="O836" s="26">
        <f t="shared" si="90"/>
        <v>798</v>
      </c>
      <c r="P836" s="26"/>
      <c r="Q836" s="26">
        <f t="shared" si="89"/>
        <v>1</v>
      </c>
      <c r="R836" s="26">
        <f t="shared" si="91"/>
        <v>1</v>
      </c>
      <c r="S836" s="26">
        <f t="shared" si="93"/>
        <v>2</v>
      </c>
      <c r="T836" s="26"/>
    </row>
    <row r="837" spans="1:20" x14ac:dyDescent="0.25">
      <c r="A837">
        <v>851</v>
      </c>
      <c r="B837" s="2" t="s">
        <v>8278</v>
      </c>
      <c r="C837" s="3" t="s">
        <v>1633</v>
      </c>
      <c r="D837" s="4" t="s">
        <v>2177</v>
      </c>
      <c r="E837" s="4" t="s">
        <v>2177</v>
      </c>
      <c r="F837" s="4" t="s">
        <v>2178</v>
      </c>
      <c r="G837" s="4" t="s">
        <v>2179</v>
      </c>
      <c r="H837" s="4"/>
      <c r="I837" s="4" t="s">
        <v>10936</v>
      </c>
      <c r="J837" s="3"/>
      <c r="K837" s="3" t="s">
        <v>8279</v>
      </c>
      <c r="L837" s="5" t="s">
        <v>15</v>
      </c>
      <c r="M837" s="2" t="str">
        <f t="shared" si="92"/>
        <v>&gt;betaL-g0884_OXA-235%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AACAAGAAGTCGAATTTGCCTCTGCGCTTGCTCAAGAGCAACTTGCCTTTGATCCTCAAGTCCAGCAACAAGTCAAAGCCATGTTACTGTTACAGGAGCGACAAGATTATCGACTATATGCCAAATCTGGTTGGGGTATGGATGTGGAGCCGCAAGTCGGCTGGCTCACCGGCTGGATCGAAACACCTCAGGACGAAATCGTGGCATTTTCACTGAATATGCAGATGCAAAGTAATATGGATCCGGCGATCCGTCTTAAAATTTTGCAGCAGGCCTTGGCCGAATTAGCGCTTTATCCGAAAGCTGAAGGGTAA</v>
      </c>
      <c r="O837" s="26">
        <f t="shared" si="90"/>
        <v>831</v>
      </c>
      <c r="P837" s="26"/>
      <c r="Q837" s="26">
        <f t="shared" si="89"/>
        <v>1</v>
      </c>
      <c r="R837" s="26">
        <f t="shared" si="91"/>
        <v>1</v>
      </c>
      <c r="S837" s="26">
        <f t="shared" si="93"/>
        <v>2</v>
      </c>
      <c r="T837" s="26"/>
    </row>
    <row r="838" spans="1:20" x14ac:dyDescent="0.25">
      <c r="A838">
        <v>852</v>
      </c>
      <c r="B838" s="2" t="s">
        <v>8280</v>
      </c>
      <c r="C838" s="3" t="s">
        <v>1633</v>
      </c>
      <c r="D838" s="4" t="s">
        <v>2180</v>
      </c>
      <c r="E838" s="4" t="s">
        <v>2180</v>
      </c>
      <c r="F838" s="4" t="s">
        <v>2181</v>
      </c>
      <c r="G838" s="4" t="s">
        <v>2182</v>
      </c>
      <c r="H838" s="4"/>
      <c r="I838" s="4" t="s">
        <v>10936</v>
      </c>
      <c r="J838" s="3"/>
      <c r="K838" s="3" t="s">
        <v>8281</v>
      </c>
      <c r="L838" s="5" t="s">
        <v>15</v>
      </c>
      <c r="M838" s="2" t="str">
        <f t="shared" si="92"/>
        <v>&gt;betaL-g0885_OXA-236%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TACAAGAAGTCGAATTTGCCTCTGCGCTTGCTCAAGAGCAACTTGCCTTTGATCCTCAAGTCCAGCAACAAGTCAAAGCCATGTTACTGTTACAGGAGCGACAAGATTATCGACTATATGCCAAATCTGGTTGGGGTATGGATGTGGAGCCGCAAGTCGGCTGGCTCACCGGCTGGATCGAAACACCTCAGGACGAAATCGTGGCATTTTCACTGAATATGCAGATGCAAAGTAATATGGATCCGGCGATCCGTCTTAAAATTTTGCAGCAGGCCTTGGCCGAATTAGCGCTTTATCCGAAAGCTGAAGGGTAA</v>
      </c>
      <c r="O838" s="26">
        <f t="shared" si="90"/>
        <v>831</v>
      </c>
      <c r="P838" s="26"/>
      <c r="Q838" s="26">
        <f t="shared" si="89"/>
        <v>1</v>
      </c>
      <c r="R838" s="26">
        <f t="shared" si="91"/>
        <v>1</v>
      </c>
      <c r="S838" s="26">
        <f t="shared" si="93"/>
        <v>2</v>
      </c>
      <c r="T838" s="26"/>
    </row>
    <row r="839" spans="1:20" x14ac:dyDescent="0.25">
      <c r="A839">
        <v>853</v>
      </c>
      <c r="B839" s="2" t="s">
        <v>8282</v>
      </c>
      <c r="C839" s="3" t="s">
        <v>1633</v>
      </c>
      <c r="D839" s="4" t="s">
        <v>2183</v>
      </c>
      <c r="E839" s="4" t="s">
        <v>2183</v>
      </c>
      <c r="F839" s="4" t="s">
        <v>2184</v>
      </c>
      <c r="G839" s="4" t="s">
        <v>2185</v>
      </c>
      <c r="H839" s="4"/>
      <c r="I839" s="4" t="s">
        <v>10936</v>
      </c>
      <c r="J839" s="3"/>
      <c r="K839" s="3" t="s">
        <v>8283</v>
      </c>
      <c r="L839" s="5" t="s">
        <v>15</v>
      </c>
      <c r="M839" s="2" t="str">
        <f t="shared" si="92"/>
        <v>&gt;betaL-g0886_OXA-237%ATGAAAACTCTTATTTTGTTGCCTTTACTTAGTTGCTTGAGCCTGACAGCCTGTAGCTTGCCTGTTTCAAATTCGTCCTCTCAAATCACTTCAACTCAATCTATTCAAACCATTGCCAAATTATTTGATCAGGCACAAAGCTCTGGCGTTTTAGTAATTCAACGGGGCCCACATCTACAGGTCTATGGCAATGATTTGAGTCGTGCACATACCGAATATATTCCTGCTTCAACCTTTAAAATACTCAATGCCCTGATTGGCCTGCAACATGGTAAAGCCACGACCAATGAAATCTTTAAATGGGATGGCAAGAAGCGCAGTTTTGCAGCCTGGGAAAAAGACATGACTCTCGGCCAAGCCATGCAAGCTTCTGCTGTACCCGTCTATCAGGAACTGGCACGTCGCATTGGTCTGGAACTAATGCAACAGGAAGTGCAACGCATTCGATTTGGTAATCAGCAGATTGGTCAGCATATCGACAACTTCTGGTTAGTCGGACCTTTGAAAATCACCCCGGAACAAGAAGTCGAATTTGCCTCTGCGCTTGCTCAAGAGCAACTTGCCTTTGATCCTCAAGTCCAGCAACAAGTCAAAGCCATGTTACTGTTACAGGAGCGACAAGGTTATCGACTATATGCCAAATCTGGTTGGGGTATGGATGTGGAGCCGCAAGTCGGCTGGCTCACCGGCTGGATCGAAACACCTCAGGACGAAATCGTGGCATTTTCACTGAATATGCAGATGCAAAGTAATATGGATCCGGCGATCCGTCTTAAAATTTTGCAGCAGGCCTTGGCCGAATTAGCGCTTTATCCGAAAGCTGAAGGGTAA</v>
      </c>
      <c r="O839" s="26">
        <f t="shared" si="90"/>
        <v>831</v>
      </c>
      <c r="P839" s="26"/>
      <c r="Q839" s="26">
        <f t="shared" si="89"/>
        <v>1</v>
      </c>
      <c r="R839" s="26">
        <f t="shared" si="91"/>
        <v>1</v>
      </c>
      <c r="S839" s="26">
        <f t="shared" si="93"/>
        <v>2</v>
      </c>
      <c r="T839" s="26"/>
    </row>
    <row r="840" spans="1:20" x14ac:dyDescent="0.25">
      <c r="A840">
        <v>854</v>
      </c>
      <c r="B840" s="2" t="s">
        <v>8284</v>
      </c>
      <c r="C840" s="3" t="s">
        <v>1633</v>
      </c>
      <c r="D840" s="4" t="s">
        <v>2186</v>
      </c>
      <c r="E840" s="4" t="s">
        <v>2186</v>
      </c>
      <c r="F840" s="4" t="s">
        <v>2187</v>
      </c>
      <c r="G840" s="4" t="s">
        <v>2188</v>
      </c>
      <c r="H840" s="4"/>
      <c r="I840" s="4" t="s">
        <v>10936</v>
      </c>
      <c r="J840" s="3"/>
      <c r="K840" s="3" t="s">
        <v>8285</v>
      </c>
      <c r="L840" s="5" t="s">
        <v>15</v>
      </c>
      <c r="M840" s="2" t="str">
        <f t="shared" si="92"/>
        <v>&gt;betaL-g0887_OXA-239%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T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AATATAAAATCACAAGTGGGCTGGTTGACCGGCTGGGTTGAGCAGCCAGATGGAAAAATTGTCGCTTTTGCATTAAATATGGAAATGCGGTCAGAAATGCCGGCATCTATACGTAATGAATTATTGATGAAATCATTAAAACAGCTGAATATTATTTAA</v>
      </c>
      <c r="O840" s="26">
        <f t="shared" si="90"/>
        <v>822</v>
      </c>
      <c r="P840" s="26"/>
      <c r="Q840" s="26">
        <f t="shared" si="89"/>
        <v>1</v>
      </c>
      <c r="R840" s="26">
        <f t="shared" si="91"/>
        <v>1</v>
      </c>
      <c r="S840" s="26">
        <f t="shared" si="93"/>
        <v>2</v>
      </c>
      <c r="T840" s="26"/>
    </row>
    <row r="841" spans="1:20" x14ac:dyDescent="0.25">
      <c r="A841">
        <v>677</v>
      </c>
      <c r="B841" s="2" t="s">
        <v>7959</v>
      </c>
      <c r="C841" s="3" t="s">
        <v>1633</v>
      </c>
      <c r="D841" s="4" t="s">
        <v>1697</v>
      </c>
      <c r="E841" s="4" t="s">
        <v>1697</v>
      </c>
      <c r="F841" s="4" t="s">
        <v>1698</v>
      </c>
      <c r="G841" s="4" t="s">
        <v>1699</v>
      </c>
      <c r="H841" s="4"/>
      <c r="I841" s="4" t="s">
        <v>10936</v>
      </c>
      <c r="J841" s="3"/>
      <c r="K841" s="3" t="s">
        <v>7960</v>
      </c>
      <c r="L841" s="5" t="s">
        <v>15</v>
      </c>
      <c r="M841" s="2" t="str">
        <f t="shared" si="92"/>
        <v>&gt;betaL-g0888_OXA-24%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TCTGGTTCTATTCGTAATGAAATTACTTATAAGTCGCTAGAAAATCTTGGAATCATTTAA</v>
      </c>
      <c r="O841" s="26">
        <f t="shared" si="90"/>
        <v>828</v>
      </c>
      <c r="P841" s="26"/>
      <c r="Q841" s="26">
        <f t="shared" si="89"/>
        <v>1</v>
      </c>
      <c r="R841" s="26">
        <f t="shared" si="91"/>
        <v>1</v>
      </c>
      <c r="S841" s="26">
        <f t="shared" si="93"/>
        <v>2</v>
      </c>
      <c r="T841" s="26"/>
    </row>
    <row r="842" spans="1:20" x14ac:dyDescent="0.25">
      <c r="A842">
        <v>855</v>
      </c>
      <c r="B842" s="2" t="s">
        <v>8286</v>
      </c>
      <c r="C842" s="3" t="s">
        <v>1633</v>
      </c>
      <c r="D842" s="4" t="s">
        <v>2189</v>
      </c>
      <c r="E842" s="4" t="s">
        <v>2189</v>
      </c>
      <c r="F842" s="4" t="s">
        <v>2190</v>
      </c>
      <c r="G842" s="4" t="s">
        <v>2191</v>
      </c>
      <c r="H842" s="4"/>
      <c r="I842" s="4" t="s">
        <v>10936</v>
      </c>
      <c r="J842" s="3"/>
      <c r="K842" s="3" t="s">
        <v>8287</v>
      </c>
      <c r="L842" s="5" t="s">
        <v>15</v>
      </c>
      <c r="M842" s="2" t="str">
        <f t="shared" si="92"/>
        <v>&gt;betaL-g0889_OXA-240%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T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842" s="26">
        <f t="shared" si="90"/>
        <v>801</v>
      </c>
      <c r="P842" s="26"/>
      <c r="Q842" s="26">
        <f t="shared" si="89"/>
        <v>1</v>
      </c>
      <c r="R842" s="26">
        <f t="shared" si="91"/>
        <v>1</v>
      </c>
      <c r="S842" s="26">
        <f t="shared" si="93"/>
        <v>2</v>
      </c>
      <c r="T842" s="26"/>
    </row>
    <row r="843" spans="1:20" x14ac:dyDescent="0.25">
      <c r="A843">
        <v>856</v>
      </c>
      <c r="B843" s="2" t="s">
        <v>8288</v>
      </c>
      <c r="C843" s="3" t="s">
        <v>1633</v>
      </c>
      <c r="D843" s="4" t="s">
        <v>2192</v>
      </c>
      <c r="E843" s="4" t="s">
        <v>2192</v>
      </c>
      <c r="F843" s="4" t="s">
        <v>2193</v>
      </c>
      <c r="G843" s="4" t="s">
        <v>2194</v>
      </c>
      <c r="H843" s="4"/>
      <c r="I843" s="4" t="s">
        <v>10936</v>
      </c>
      <c r="J843" s="3"/>
      <c r="K843" s="3" t="s">
        <v>8289</v>
      </c>
      <c r="L843" s="5" t="s">
        <v>15</v>
      </c>
      <c r="M843" s="2" t="str">
        <f t="shared" si="92"/>
        <v>&gt;betaL-g0890_OXA-241%ATGAACATTAAAGCCCTCTTACTTATAACAAGCGCTATTTTTATTTCAGCCTGCTCACCTTATATAGTGATTGCTAATCCAAATCACAGCGCTTCAAAATCTGATGAAAAAGCAGAGAAAATTAAAAATTTATTTAACGAAGCACACACTACGGGTGTCTTAGTTATCCAACAAGGCCAAACTCAACAAAGCTATGGTAATGATCTTGCTCA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v>
      </c>
      <c r="O843" s="26">
        <f t="shared" si="90"/>
        <v>825</v>
      </c>
      <c r="P843" s="26"/>
      <c r="Q843" s="26">
        <f t="shared" si="89"/>
        <v>1</v>
      </c>
      <c r="R843" s="26">
        <f t="shared" si="91"/>
        <v>1</v>
      </c>
      <c r="S843" s="26">
        <f t="shared" si="93"/>
        <v>2</v>
      </c>
      <c r="T843" s="26"/>
    </row>
    <row r="844" spans="1:20" x14ac:dyDescent="0.25">
      <c r="A844">
        <v>857</v>
      </c>
      <c r="B844" s="2" t="s">
        <v>8290</v>
      </c>
      <c r="C844" s="3" t="s">
        <v>1633</v>
      </c>
      <c r="D844" s="4" t="s">
        <v>2195</v>
      </c>
      <c r="E844" s="4" t="s">
        <v>2195</v>
      </c>
      <c r="F844" s="4" t="s">
        <v>2196</v>
      </c>
      <c r="G844" s="4" t="s">
        <v>2197</v>
      </c>
      <c r="H844" s="4"/>
      <c r="I844" s="4" t="s">
        <v>10936</v>
      </c>
      <c r="J844" s="3"/>
      <c r="K844" s="3" t="s">
        <v>8291</v>
      </c>
      <c r="L844" s="5" t="s">
        <v>15</v>
      </c>
      <c r="M844" s="2" t="str">
        <f t="shared" si="92"/>
        <v>&gt;betaL-g0891_OXA-242%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GCCTCAGCAAGAGGCACAATTTGCTTACAAGCTAGCTAATAAAACGCTTCCCTTTAGCCAAAAAGTCCAAGATGAAGTGCAATCCATGTTATTCATAGAAGAAAAGAATGGAAATAAAATATACGCAAAAAGTGGTTGGGGATGGGATGTAAACCCACAAGTAGGCTGGTTAACTGGATGGGTTGTTCAGCCTCAAAGGAATATTGTAGCGTTCTCCCTTAACTTAGAAATGAAAAAAGGAATACCTAGCTCTGTTCGAAAAGAGATTACTTATAAAAGTTTAGAACAATTAGGTATTTTATAG</v>
      </c>
      <c r="O844" s="26">
        <f t="shared" si="90"/>
        <v>825</v>
      </c>
      <c r="P844" s="26"/>
      <c r="Q844" s="26">
        <f t="shared" si="89"/>
        <v>1</v>
      </c>
      <c r="R844" s="26">
        <f t="shared" si="91"/>
        <v>1</v>
      </c>
      <c r="S844" s="26">
        <f t="shared" si="93"/>
        <v>2</v>
      </c>
      <c r="T844" s="26"/>
    </row>
    <row r="845" spans="1:20" x14ac:dyDescent="0.25">
      <c r="A845">
        <v>858</v>
      </c>
      <c r="B845" s="2" t="s">
        <v>8292</v>
      </c>
      <c r="C845" s="3" t="s">
        <v>1633</v>
      </c>
      <c r="D845" s="4" t="s">
        <v>2198</v>
      </c>
      <c r="E845" s="4" t="s">
        <v>2198</v>
      </c>
      <c r="F845" s="4" t="s">
        <v>2199</v>
      </c>
      <c r="G845" s="4" t="s">
        <v>2200</v>
      </c>
      <c r="H845" s="4"/>
      <c r="I845" s="4" t="s">
        <v>10936</v>
      </c>
      <c r="J845" s="3"/>
      <c r="K845" s="3" t="s">
        <v>8293</v>
      </c>
      <c r="L845" s="5" t="s">
        <v>15</v>
      </c>
      <c r="M845" s="2" t="str">
        <f t="shared" si="92"/>
        <v>&gt;betaL-g0892_OXA-243%ATGACCGTTCGCCTCTCTTCGACCGCTCTCGGCGCGGCCCTTTCCCTGTCCGCGCTGGCCGGCGCCCCCGCCCAGGCGGCCGTCCTGTGCACCGTGGTGGCCGACGCCGCCGACGGCCGCATCGTGTACCAGCAGGGCACGCAGCAGGCCTGCGCCGCGCGCTACACGCCGGCCTCGACCTTCAAGCTGCCCATCGCCCTGATGGGCGCGGACGCCGGCATCCTGACGGGCCCGCACGCGCCGGTCTGGAACTACCAGCCCGGCTACCCCGACTGGGGCGGCGACGCCTGGCGCCAGCCCACGGATCCGGCGCGCTGGATCAAGTATTCGGTGGTCTGGTATTCGCAGCTGACCGCCCGGGCGCTGGGGCAGGAACGCTTCCAGCGCTATGCCTCGGCCTTCCATTACGGCAACGAGGACGTCTCGGGCGAACCCGGCAAACACAACGGCCTGGACGGCGCATGGATCAACTCGTCGCTGCGGATTTCTCCGTTGGAACAACTGGCGTTCTTGCGCAAGCTGGTCAACCGGCAATTGCCGCTCAAGGCGGCGGCCTACGACCTGGCCGAGAACCTGTTCGAGGTCGGCGAAGCCGGCGGCTGGCACCTGTATGGCAAGACCGGCACCGGCTCGCCTGGCAGCAACGGCGTCTACACGGCGGCCAACGCCTACGGCTGGTTCGTCGGCTGGGCACGCAAGGACGGCCGCCAGCTGGTGTTCGCCCGCCTGGTGCAGGACGAGCAGGCCACCAAGCCCAACGCCGGCCTGCGCGCCCGCGACGACCTGATGCGCGACTGGCCCGCCATGGCCGACGCGCCGCGCAAGTAA</v>
      </c>
      <c r="O845" s="26">
        <f t="shared" si="90"/>
        <v>828</v>
      </c>
      <c r="P845" s="26"/>
      <c r="Q845" s="26">
        <f t="shared" si="89"/>
        <v>1</v>
      </c>
      <c r="R845" s="26">
        <f t="shared" si="91"/>
        <v>1</v>
      </c>
      <c r="S845" s="26">
        <f t="shared" si="93"/>
        <v>2</v>
      </c>
      <c r="T845" s="26"/>
    </row>
    <row r="846" spans="1:20" x14ac:dyDescent="0.25">
      <c r="A846">
        <v>859</v>
      </c>
      <c r="B846" s="2" t="s">
        <v>8294</v>
      </c>
      <c r="C846" s="3" t="s">
        <v>1633</v>
      </c>
      <c r="D846" s="4" t="s">
        <v>2201</v>
      </c>
      <c r="E846" s="4" t="s">
        <v>2201</v>
      </c>
      <c r="F846" s="4" t="s">
        <v>2202</v>
      </c>
      <c r="G846" s="4" t="s">
        <v>2203</v>
      </c>
      <c r="H846" s="4"/>
      <c r="I846" s="4" t="s">
        <v>10936</v>
      </c>
      <c r="J846" s="3"/>
      <c r="K846" s="3" t="s">
        <v>8295</v>
      </c>
      <c r="L846" s="5" t="s">
        <v>15</v>
      </c>
      <c r="M846" s="2" t="str">
        <f t="shared" si="92"/>
        <v>&gt;betaL-g0893_OXA-244%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ACTGGAATCGAACCTAAGATTGGCTGGTGGGTCGGTTGGGTTGAACTTGATGATAATGTGTGGTTTTTTGCGATGAATATGGATATGCCCACATCGGATGGTTTAGGGCTGCGCCAAGCCATCACAAAAGAAGTGCTCAAACAGGAAAAAATTATTCCCTAG</v>
      </c>
      <c r="O846" s="26">
        <f t="shared" si="90"/>
        <v>798</v>
      </c>
      <c r="P846" s="26"/>
      <c r="Q846" s="26">
        <f t="shared" si="89"/>
        <v>1</v>
      </c>
      <c r="R846" s="26">
        <f t="shared" si="91"/>
        <v>1</v>
      </c>
      <c r="S846" s="26">
        <f t="shared" si="93"/>
        <v>2</v>
      </c>
      <c r="T846" s="26"/>
    </row>
    <row r="847" spans="1:20" x14ac:dyDescent="0.25">
      <c r="A847">
        <v>860</v>
      </c>
      <c r="B847" s="2" t="s">
        <v>8296</v>
      </c>
      <c r="C847" s="3" t="s">
        <v>1633</v>
      </c>
      <c r="D847" s="4" t="s">
        <v>2204</v>
      </c>
      <c r="E847" s="4" t="s">
        <v>2204</v>
      </c>
      <c r="F847" s="4" t="s">
        <v>2205</v>
      </c>
      <c r="G847" s="4" t="s">
        <v>2206</v>
      </c>
      <c r="H847" s="4"/>
      <c r="I847" s="4" t="s">
        <v>10936</v>
      </c>
      <c r="J847" s="3"/>
      <c r="K847" s="3" t="s">
        <v>8297</v>
      </c>
      <c r="L847" s="5" t="s">
        <v>15</v>
      </c>
      <c r="M847" s="2" t="str">
        <f t="shared" si="92"/>
        <v>&gt;betaL-g0894_OXA-245%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TACTTTGCCCGCCAAATTGGCGAGGCACGTATGAGCAAGATGCTACATGCTTTCGATTATGGTAATGAGGACATTTCGGGCAATGTAGACAGTTTCTGGCTCGACGGTGGTATTCGAATTTCGGCCACGGAGCAAATCAGCTTTTTAAGAAAGCTGTATCACAATAAGTTACACGTATCGGAGCGCAGCCAGCGTATTGTCAAACAAGCCATGCTGACCGAAGCCAATGGTGACTATATTATTCGGGCTAAAACTGGATACTCGACTAGAATCGAACCTAAGATTGGCTGGTGGGTCGGTTGGGTTGAACTTGATGATAATGTGTGGTTTTTTGCGATGAATATGGATATGCCCACATCGGATGGTTTAGGGCTGCGCCAAGCCATCACAAAAGAAGTGCTCAAACAGGAAAAAATTATTCCCTAG</v>
      </c>
      <c r="O847" s="26">
        <f t="shared" si="90"/>
        <v>798</v>
      </c>
      <c r="P847" s="26"/>
      <c r="Q847" s="26">
        <f t="shared" si="89"/>
        <v>1</v>
      </c>
      <c r="R847" s="26">
        <f t="shared" si="91"/>
        <v>1</v>
      </c>
      <c r="S847" s="26">
        <f t="shared" si="93"/>
        <v>2</v>
      </c>
      <c r="T847" s="26"/>
    </row>
    <row r="848" spans="1:20" x14ac:dyDescent="0.25">
      <c r="A848">
        <v>862</v>
      </c>
      <c r="B848" s="2" t="s">
        <v>8298</v>
      </c>
      <c r="C848" s="3" t="s">
        <v>1633</v>
      </c>
      <c r="D848" s="4" t="s">
        <v>2207</v>
      </c>
      <c r="E848" s="4" t="s">
        <v>2207</v>
      </c>
      <c r="F848" s="4" t="s">
        <v>2208</v>
      </c>
      <c r="G848" s="4" t="s">
        <v>2209</v>
      </c>
      <c r="H848" s="4"/>
      <c r="I848" s="4" t="s">
        <v>10936</v>
      </c>
      <c r="J848" s="3"/>
      <c r="K848" s="3" t="s">
        <v>8299</v>
      </c>
      <c r="L848" s="5" t="s">
        <v>15</v>
      </c>
      <c r="M848" s="2" t="str">
        <f t="shared" si="92"/>
        <v>&gt;betaL-g0895_OXA-247%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CCAATACTAAGATTGGCTGGTGGGTCGGTTGGGTTGAACTTGATGATAATGTGTGGTTTTTTGCGATGAATATGGATATGCCCACATCGGATGGTTTAGGGCTGCGCCAAGCCATCACAAAAGAAGTGCTCAAACAGGAAAAAATTATTCCCTAG</v>
      </c>
      <c r="O848" s="26">
        <f t="shared" si="90"/>
        <v>786</v>
      </c>
      <c r="P848" s="26"/>
      <c r="Q848" s="26">
        <f t="shared" si="89"/>
        <v>1</v>
      </c>
      <c r="R848" s="26">
        <f t="shared" si="91"/>
        <v>1</v>
      </c>
      <c r="S848" s="26">
        <f t="shared" si="93"/>
        <v>2</v>
      </c>
      <c r="T848" s="26"/>
    </row>
    <row r="849" spans="1:20" x14ac:dyDescent="0.25">
      <c r="A849">
        <v>863</v>
      </c>
      <c r="B849" s="2" t="s">
        <v>8300</v>
      </c>
      <c r="C849" s="3" t="s">
        <v>1633</v>
      </c>
      <c r="D849" s="4" t="s">
        <v>2210</v>
      </c>
      <c r="E849" s="4" t="s">
        <v>2210</v>
      </c>
      <c r="F849" s="4" t="s">
        <v>2211</v>
      </c>
      <c r="G849" s="4" t="s">
        <v>2212</v>
      </c>
      <c r="H849" s="4"/>
      <c r="I849" s="4" t="s">
        <v>10936</v>
      </c>
      <c r="J849" s="3"/>
      <c r="K849" s="3" t="s">
        <v>8301</v>
      </c>
      <c r="L849" s="5" t="s">
        <v>15</v>
      </c>
      <c r="M849" s="2" t="str">
        <f t="shared" si="92"/>
        <v>&gt;betaL-g0896_OXA-248%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G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O849" s="26">
        <f t="shared" si="90"/>
        <v>825</v>
      </c>
      <c r="P849" s="26"/>
      <c r="Q849" s="26">
        <f t="shared" si="89"/>
        <v>1</v>
      </c>
      <c r="R849" s="26">
        <f t="shared" si="91"/>
        <v>1</v>
      </c>
      <c r="S849" s="26">
        <f t="shared" si="93"/>
        <v>2</v>
      </c>
      <c r="T849" s="26"/>
    </row>
    <row r="850" spans="1:20" x14ac:dyDescent="0.25">
      <c r="A850">
        <v>864</v>
      </c>
      <c r="B850" s="2" t="s">
        <v>8302</v>
      </c>
      <c r="C850" s="3" t="s">
        <v>1633</v>
      </c>
      <c r="D850" s="4" t="s">
        <v>2213</v>
      </c>
      <c r="E850" s="4" t="s">
        <v>2213</v>
      </c>
      <c r="F850" s="4" t="s">
        <v>2214</v>
      </c>
      <c r="G850" s="4" t="s">
        <v>2215</v>
      </c>
      <c r="H850" s="4"/>
      <c r="I850" s="4" t="s">
        <v>10936</v>
      </c>
      <c r="J850" s="3"/>
      <c r="K850" s="3" t="s">
        <v>8303</v>
      </c>
      <c r="L850" s="5" t="s">
        <v>15</v>
      </c>
      <c r="M850" s="2" t="str">
        <f t="shared" si="92"/>
        <v>&gt;betaL-g0897_OXA-249%ATGAACATTAAAGCACTCTTACTTATAACAAGCGCTATTTTTATTTCAGCCTGCTCACCTTATATAGTGACTA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AAGTTTATCAAGATTTAGCTCGTCGTATTGGACTTGAGCTCATGTCTAAGGAAGTGAAGCGTGTTGGTTATGGCAATA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850" s="26">
        <f t="shared" si="90"/>
        <v>825</v>
      </c>
      <c r="P850" s="26"/>
      <c r="Q850" s="26">
        <f t="shared" si="89"/>
        <v>1</v>
      </c>
      <c r="R850" s="26">
        <f t="shared" si="91"/>
        <v>1</v>
      </c>
      <c r="S850" s="26">
        <f t="shared" si="93"/>
        <v>2</v>
      </c>
      <c r="T850" s="26"/>
    </row>
    <row r="851" spans="1:20" x14ac:dyDescent="0.25">
      <c r="A851">
        <v>678</v>
      </c>
      <c r="B851" s="2" t="s">
        <v>7961</v>
      </c>
      <c r="C851" s="3" t="s">
        <v>1633</v>
      </c>
      <c r="D851" s="4" t="s">
        <v>1700</v>
      </c>
      <c r="E851" s="4" t="s">
        <v>1700</v>
      </c>
      <c r="F851" s="4" t="s">
        <v>1701</v>
      </c>
      <c r="G851" s="4" t="s">
        <v>1702</v>
      </c>
      <c r="H851" s="4"/>
      <c r="I851" s="4" t="s">
        <v>10936</v>
      </c>
      <c r="J851" s="3"/>
      <c r="K851" s="3" t="s">
        <v>7962</v>
      </c>
      <c r="L851" s="5" t="s">
        <v>15</v>
      </c>
      <c r="M851" s="2" t="str">
        <f t="shared" si="92"/>
        <v>&gt;betaL-g0898_OXA-25%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GAAAAAATGCTTCTAATTAAAGAAGTAAATGGTAGTAAGATTTATGCAAAAAGTGGATGGGGAATGGGTGTTACTCCACAGGTAGGTTGGTTGACTGGTTGGGTGGAGCAAGCTAATGGAAAAAAAATCCCCTTTTCGCTCAACTTAGAAATGAAAGAAGGAATGTCTGGTTCTATTCGTAATGAAATTACTTATAAGTTGCTAGAAAATCTTGGAATCATTTAA</v>
      </c>
      <c r="O851" s="26">
        <f t="shared" si="90"/>
        <v>828</v>
      </c>
      <c r="P851" s="26"/>
      <c r="Q851" s="26">
        <f t="shared" si="89"/>
        <v>1</v>
      </c>
      <c r="R851" s="26">
        <f t="shared" si="91"/>
        <v>1</v>
      </c>
      <c r="S851" s="26">
        <f t="shared" si="93"/>
        <v>2</v>
      </c>
      <c r="T851" s="26"/>
    </row>
    <row r="852" spans="1:20" x14ac:dyDescent="0.25">
      <c r="A852" s="26">
        <v>865</v>
      </c>
      <c r="B852" s="2" t="s">
        <v>8304</v>
      </c>
      <c r="C852" s="3" t="s">
        <v>1633</v>
      </c>
      <c r="D852" s="4" t="s">
        <v>2216</v>
      </c>
      <c r="E852" s="4" t="s">
        <v>2216</v>
      </c>
      <c r="F852" s="4" t="s">
        <v>2217</v>
      </c>
      <c r="G852" s="4" t="s">
        <v>2218</v>
      </c>
      <c r="H852" s="4"/>
      <c r="I852" s="4" t="s">
        <v>10936</v>
      </c>
      <c r="J852" s="3"/>
      <c r="K852" s="3" t="s">
        <v>8305</v>
      </c>
      <c r="L852" s="5" t="s">
        <v>15</v>
      </c>
      <c r="M852" s="2" t="str">
        <f t="shared" si="92"/>
        <v>&gt;betaL-g0899_OXA-250%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TGGTTTATCAAGATTTAGCTCGTCGTATTGGACTTGAGCTCATGTCTAAGGAAGTGAAGCGTGTTGGTTATGGCAATGCAGATATCGGTACCCAAGTCGATAATTTTTGGCTGGTGGGTCCTCTAAAAATTACTCCTCAGCAAGAGGCACAGTTTGCTTACAAGCTAGCTAATAAAACGCTTCCATTTAGCCAAAAAGTCCAAGATGAAGTGCAATCCATGCTATTCATAGAAGAAAAGAATGGAAATAAAATATACGCAAAAAGTGGTTGGGGATTGGATGTAAACCCACAAGTAGGCTGGTTAACTGGATGGGTTGTTCAGCCTCAAGGGAATATTGTAGCGTTCTCCCTTAACTTAGAAATGAAAAAAGGAATACCTAGCTCTGTTCGAAAAGAGATTACTTATAAAAGTTTAGAACAATTAGGTATTTTATAG</v>
      </c>
      <c r="O852" s="26">
        <f t="shared" si="90"/>
        <v>825</v>
      </c>
      <c r="P852" s="26"/>
      <c r="Q852" s="26">
        <f t="shared" si="89"/>
        <v>1</v>
      </c>
      <c r="R852" s="26">
        <f t="shared" si="91"/>
        <v>1</v>
      </c>
      <c r="S852" s="26">
        <f t="shared" si="93"/>
        <v>2</v>
      </c>
      <c r="T852" s="26"/>
    </row>
    <row r="853" spans="1:20" x14ac:dyDescent="0.25">
      <c r="A853" s="26">
        <v>866</v>
      </c>
      <c r="B853" s="2" t="s">
        <v>8306</v>
      </c>
      <c r="C853" s="3" t="s">
        <v>1633</v>
      </c>
      <c r="D853" s="4" t="s">
        <v>2219</v>
      </c>
      <c r="E853" s="4" t="s">
        <v>2219</v>
      </c>
      <c r="F853" s="4" t="s">
        <v>2220</v>
      </c>
      <c r="G853" s="4" t="s">
        <v>2221</v>
      </c>
      <c r="H853" s="4"/>
      <c r="I853" s="4" t="s">
        <v>10936</v>
      </c>
      <c r="J853" s="3"/>
      <c r="K853" s="3" t="s">
        <v>8307</v>
      </c>
      <c r="L853" s="5" t="s">
        <v>15</v>
      </c>
      <c r="M853" s="2" t="str">
        <f t="shared" si="92"/>
        <v>&gt;betaL-g0900_OXA-251%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ACGAAGTAAGAATGCAGAAATACCTTAAAAACTTTTCCTATGGCAACCAGAATATCAGTGGTGGCATTGACAAATTCTGGTTGGAAGGCCAGCTTAGAATTTCCGCAGTTAATCAAGTGGAGTTTCTAGAGTCTCTATATTTAAATAAATTGTCAGCATCTAAAGAAAACCAGCTAACAGTAAAAGAGGCTTTGGTAACGGAGGCGGCACCTGAATATCTAGTGCATTCAAAAACTGGTTTTTCTGGTGTGGGAACTGAGTCAAATCCTGGTGTCGCATGGTGGGTTGGGTGGGTTGAGAAGGAGACAGAGGTTTACTTTTTCGCCTTTAACATGGATATAGACAACGAAAGTAAGTTGCCGCTAAGAAAATCCATTCCCACCAAAATCATGGAAAGTGAGGGCATCATTGGTGGCTAA</v>
      </c>
      <c r="O853" s="26">
        <f t="shared" si="90"/>
        <v>801</v>
      </c>
      <c r="P853" s="26"/>
      <c r="Q853" s="26">
        <f t="shared" si="89"/>
        <v>1</v>
      </c>
      <c r="R853" s="26">
        <f t="shared" si="91"/>
        <v>1</v>
      </c>
      <c r="S853" s="26">
        <f t="shared" si="93"/>
        <v>2</v>
      </c>
      <c r="T853" s="26"/>
    </row>
    <row r="854" spans="1:20" x14ac:dyDescent="0.25">
      <c r="A854" s="26">
        <v>867</v>
      </c>
      <c r="B854" s="2" t="s">
        <v>8308</v>
      </c>
      <c r="C854" s="3" t="s">
        <v>1633</v>
      </c>
      <c r="D854" s="4" t="s">
        <v>2222</v>
      </c>
      <c r="E854" s="4" t="s">
        <v>2222</v>
      </c>
      <c r="F854" s="4" t="s">
        <v>2223</v>
      </c>
      <c r="G854" s="4" t="s">
        <v>2224</v>
      </c>
      <c r="H854" s="4"/>
      <c r="I854" s="4" t="s">
        <v>10936</v>
      </c>
      <c r="J854" s="3"/>
      <c r="K854" s="3" t="s">
        <v>8309</v>
      </c>
      <c r="L854" s="5" t="s">
        <v>15</v>
      </c>
      <c r="M854" s="2" t="str">
        <f t="shared" si="92"/>
        <v>&gt;betaL-g0901_OXA-253%ATGAAAAAATTTATACTTCCTATCTTCAGCATTTCTATTCTACTTTCTCTCAGTGCATGCTCATCTATTCAAACTAAATTTGAAGATACTTCTGATATTTCTGATCAGCAACAAGGAAAAGCCATTAAAAGCTATTTTGATGAAGCTCAAACACAAGGTGTAATCATTATTAAAGAGGGAAAGAATATTAGTACCTATGGTAATAACCTGGCACGAGCACATACAGAATATGTCCCTGCATCAACATTTAAGATGCTAAATGCCTTAATTGGATTAGAAAATCATAAAGCTACAACAACTGAGATTTTCAAATGGGATGGTAAAAAAAGATCTTATCCTATGTGGGAAAAAGATATGACTTTAGGTGATGCCATGGCACTTTCAGCAGTTCCTGTATATCAAGAACTTGCAAGACGGACTGGTTTAGACCTAATGCAAAAAGAAGTCAAACGGGTTGGTTTTGGTAATATGAACATTGGAACACAAGTTGATAACTTCTGGTTGGTTGGCCCGCTTAAAATTACACCAATACAAGAGGTTAATTTTGCCGACGATCTCGCTAATAATCGATTACCCTTTAAATTAGAAACTCAAGAAGAAGTAAAAAAAATGCTTCTGATTAAAGAAGTCAATGGTAGTAAAATTTATGCGAAAAGCGGATGGGGAATGGATGTAATCCCTCAGGTAGGTTGGTTAACAGGTTGGGTAGAAAAATCTAATGGCGAAAAAGTTCCCTTTTCTCTAAACCTAGAAATGAAGCAAGGAATGTCTGGTTCTATTCGTAATGAAATTACTTATAAGTCATTAGAAAATTTAGGGATTATATAG</v>
      </c>
      <c r="O854" s="26">
        <f t="shared" si="90"/>
        <v>828</v>
      </c>
      <c r="P854" s="26"/>
      <c r="Q854" s="26">
        <f t="shared" si="89"/>
        <v>1</v>
      </c>
      <c r="R854" s="26">
        <f t="shared" si="91"/>
        <v>1</v>
      </c>
      <c r="S854" s="26">
        <f t="shared" si="93"/>
        <v>2</v>
      </c>
      <c r="T854" s="26"/>
    </row>
    <row r="855" spans="1:20" x14ac:dyDescent="0.25">
      <c r="A855" s="26">
        <v>868</v>
      </c>
      <c r="B855" s="2" t="s">
        <v>8310</v>
      </c>
      <c r="C855" s="3" t="s">
        <v>1633</v>
      </c>
      <c r="D855" s="4" t="s">
        <v>2225</v>
      </c>
      <c r="E855" s="4" t="s">
        <v>2225</v>
      </c>
      <c r="F855" s="4" t="s">
        <v>2226</v>
      </c>
      <c r="G855" s="4" t="s">
        <v>2227</v>
      </c>
      <c r="H855" s="4"/>
      <c r="I855" s="4" t="s">
        <v>10936</v>
      </c>
      <c r="J855" s="3"/>
      <c r="K855" s="3" t="s">
        <v>8311</v>
      </c>
      <c r="L855" s="5" t="s">
        <v>15</v>
      </c>
      <c r="M855" s="2" t="str">
        <f t="shared" si="92"/>
        <v>&gt;betaL-g0902_OXA-254%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A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855" s="26">
        <f t="shared" si="90"/>
        <v>825</v>
      </c>
      <c r="P855" s="26"/>
      <c r="Q855" s="26">
        <f t="shared" si="89"/>
        <v>1</v>
      </c>
      <c r="R855" s="26">
        <f t="shared" si="91"/>
        <v>1</v>
      </c>
      <c r="S855" s="26">
        <f t="shared" si="93"/>
        <v>2</v>
      </c>
      <c r="T855" s="26"/>
    </row>
    <row r="856" spans="1:20" x14ac:dyDescent="0.25">
      <c r="A856" s="26">
        <v>869</v>
      </c>
      <c r="B856" s="2" t="s">
        <v>8312</v>
      </c>
      <c r="C856" s="3" t="s">
        <v>1633</v>
      </c>
      <c r="D856" s="4" t="s">
        <v>2228</v>
      </c>
      <c r="E856" s="4" t="s">
        <v>2228</v>
      </c>
      <c r="F856" s="4" t="s">
        <v>2229</v>
      </c>
      <c r="G856" s="4" t="s">
        <v>2230</v>
      </c>
      <c r="H856" s="4"/>
      <c r="I856" s="4" t="s">
        <v>10936</v>
      </c>
      <c r="J856" s="3"/>
      <c r="K856" s="3" t="s">
        <v>8313</v>
      </c>
      <c r="L856" s="5" t="s">
        <v>15</v>
      </c>
      <c r="M856" s="2" t="str">
        <f t="shared" si="92"/>
        <v>&gt;betaL-g0903_OXA-255%ATGAAAAAATTTATACTTCCTATCTTCAGCATTTCTACTCTACTTTCTCTCAGTGCATGCTCAACTATTCAAAATAAATTTGAAAAAACTTCTGATATTTCTGATCAGCAACATGAAAAAGCCATTAAAAGCTATTTTGATGAAGCTCAAACACAAGGTGTAATAATTATTAAAGAGGGAAAGAATATTAGAATCTATGGTAATAACCTGGTACGAGCACATACAGAATATGTCCCTGCGTCAACATTTAAGATGCTAAATGCCTTAATTGGATTAGAAAATCATAAAGCTACAACAACTGAGATTTTCAAATGGGATGGTAAAAAAAGATCTTATCCTATGTGGGAAAAAGATATGACTTTAGGTGATGCCATGGCACTTTCAGCAGTTCCTGTATATCAAGAACTTGCAAGACGGACTGGCTTAGATCTAATGCAAAAAGAAGTTAAACGGGTTGGTTTTGGTAATATGAGCATCGGGACACAAGTTAATAACTTCTGGTTAGTTGGCCCCCTCAAGATTACACCAATACAAGAGGCTAATTTTGCCGATGATCTTGCGAATAATCGATTACCCTTTAAATTAGAAACTCAAGAAGAAGTAAAAAAAATGCTTCTGATTAAAGAAGTCAATGGTAGTAAAATTTATGCGAAAAGTGGATGGGGAATGGATGTGACCCCTCAAGTAGGTTGGTTAACAGGTTGGGTAGAAAAATCTAATGGCGAAAAAGTTCCCTTTTCTCTAAACCTAGAAATGAAGCAAGGAATGTCTGGTTCTATTCGTAATGAAATTACTTATAAATCATTAGAAAATTTAGGGATTATATAA</v>
      </c>
      <c r="O856" s="26">
        <f t="shared" si="90"/>
        <v>828</v>
      </c>
      <c r="P856" s="26"/>
      <c r="Q856" s="26">
        <f t="shared" si="89"/>
        <v>1</v>
      </c>
      <c r="R856" s="26">
        <f t="shared" si="91"/>
        <v>1</v>
      </c>
      <c r="S856" s="26">
        <f t="shared" si="93"/>
        <v>2</v>
      </c>
      <c r="T856" s="26"/>
    </row>
    <row r="857" spans="1:20" x14ac:dyDescent="0.25">
      <c r="A857">
        <v>870</v>
      </c>
      <c r="B857" s="2" t="s">
        <v>8314</v>
      </c>
      <c r="C857" s="3" t="s">
        <v>1633</v>
      </c>
      <c r="D857" s="4" t="s">
        <v>2231</v>
      </c>
      <c r="E857" s="4" t="s">
        <v>2231</v>
      </c>
      <c r="F857" s="4" t="s">
        <v>2232</v>
      </c>
      <c r="G857" s="4" t="s">
        <v>2233</v>
      </c>
      <c r="H857" s="4"/>
      <c r="I857" s="4" t="s">
        <v>10936</v>
      </c>
      <c r="J857" s="3"/>
      <c r="K857" s="3" t="s">
        <v>8315</v>
      </c>
      <c r="L857" s="5" t="s">
        <v>15</v>
      </c>
      <c r="M857" s="2" t="str">
        <f t="shared" si="92"/>
        <v>&gt;betaL-g0904_OXA-256%ATGAAAACATTTGCCGCATATGTAATTATCGCGTGTCTTTCGAGTACGGCATTAGCTGGTTCAATTACAGAAAATACGTCTTGGAACAAAGAGTTCTCTGCCGAAGCCGTCAATGGTGTCTTCGTGCTTTGTAAAAGTAGCAGTAAATCCTGCGCTACCAATGACTTAGCTCGTGCATCAAAGGAATATCTTCCAGCATCAACATTTAAGATCCCCGA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857" s="26">
        <f t="shared" si="90"/>
        <v>801</v>
      </c>
      <c r="P857" s="26"/>
      <c r="Q857" s="26">
        <f t="shared" si="89"/>
        <v>1</v>
      </c>
      <c r="R857" s="26">
        <f t="shared" si="91"/>
        <v>1</v>
      </c>
      <c r="S857" s="26">
        <f t="shared" si="93"/>
        <v>2</v>
      </c>
      <c r="T857" s="26"/>
    </row>
    <row r="858" spans="1:20" x14ac:dyDescent="0.25">
      <c r="A858">
        <v>871</v>
      </c>
      <c r="B858" s="2" t="s">
        <v>8316</v>
      </c>
      <c r="C858" s="3" t="s">
        <v>1633</v>
      </c>
      <c r="D858" s="4" t="s">
        <v>2234</v>
      </c>
      <c r="E858" s="4" t="s">
        <v>2234</v>
      </c>
      <c r="F858" s="4" t="s">
        <v>2235</v>
      </c>
      <c r="G858" s="4" t="s">
        <v>2236</v>
      </c>
      <c r="H858" s="4"/>
      <c r="I858" s="4" t="s">
        <v>10936</v>
      </c>
      <c r="J858" s="3"/>
      <c r="K858" s="3" t="s">
        <v>8317</v>
      </c>
      <c r="L858" s="5" t="s">
        <v>15</v>
      </c>
      <c r="M858" s="2" t="str">
        <f t="shared" si="92"/>
        <v>&gt;betaL-g0905_OXA-257%ATGAAGTTTAAAATGAAAGGTTTATTTTA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CAATGCG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AATGCAAGCAGGTGATGATCTAGCTGAACGTAAACAATTAACCTTAAGTATTTTGGACAAATTGGGTCTATTTTTTTATTTAAGATAA</v>
      </c>
      <c r="O858" s="26">
        <f t="shared" si="90"/>
        <v>831</v>
      </c>
      <c r="P858" s="26"/>
      <c r="Q858" s="26">
        <f t="shared" si="89"/>
        <v>1</v>
      </c>
      <c r="R858" s="26">
        <f t="shared" si="91"/>
        <v>1</v>
      </c>
      <c r="S858" s="26">
        <f t="shared" si="93"/>
        <v>2</v>
      </c>
      <c r="T858" s="26"/>
    </row>
    <row r="859" spans="1:20" x14ac:dyDescent="0.25">
      <c r="A859">
        <v>872</v>
      </c>
      <c r="B859" s="2" t="s">
        <v>8318</v>
      </c>
      <c r="C859" s="3" t="s">
        <v>1633</v>
      </c>
      <c r="D859" s="4" t="s">
        <v>2237</v>
      </c>
      <c r="E859" s="4" t="s">
        <v>2237</v>
      </c>
      <c r="F859" s="4" t="s">
        <v>2238</v>
      </c>
      <c r="G859" s="4" t="s">
        <v>2239</v>
      </c>
      <c r="H859" s="4"/>
      <c r="I859" s="4" t="s">
        <v>10936</v>
      </c>
      <c r="J859" s="3"/>
      <c r="K859" s="3" t="s">
        <v>8319</v>
      </c>
      <c r="L859" s="5" t="s">
        <v>15</v>
      </c>
      <c r="M859" s="2" t="str">
        <f t="shared" si="92"/>
        <v>&gt;betaL-g0906_OXA-258%ATGACAGTTCGACTCGTTTCGCGCGCCCTGGGCGCAGTCCTCTTTGCGTCCGCCCTGACCCTGCCCGCCCGGGCGGACGTCCTGTGCACCCTGGTGGCCGACGCCGCCGACGGCCGCATCCTGTTCCAGCAGGGCACGCGGCAGGACTGCACGCAGCGCTACACCCCCGCCTCGACCTTCAAGCTGCCCATCGCCCTGATGGGCGCGGATGCCGGCATCCTGCAGGGCCCGCACCAGCCCGTCTGGAACTACCAGCCCGCTTATCCCGACTGGGGCGGCGAGGCCTGGCGCCAGCCCACCGATCCGGCTCGCTGGATCAAGTATTCGGTGGTCTGGTACTCGCAGTTGACCGCCAGGGCGCTGGGGCAGGAGCGCTTCCAGCGCTACACCTCCGCGTTCGGTTATGGCAACGCGGACGTCTCGGGTGAACCCGGCAAGCACAACGGCACCGATGGCGCGTGGATCATCTCCTCGCTGCGCATTTCGCCGTTTGAGCAGGTGGACTTCCTGCGCAAGTTCGTCAACCGGCAACTGCCCGTCAAGGCGGCTGCCTATGACCTGGCCGAGAACCTGTTCGAGGTCGGCGAAGCCGACGGCTGGCGTCTGTACGGCAAGACCGGAACCGGCTCGCCCGGCAGCCACGGCGTCTACACGCCGGCCAACGCCTATGGCTGGTTCGTCGGCTGGGCGCGCAAGGACGACCGCCAACTGGTGTTTGCCCGCCTGCTGCAGGACGAGGGGGCGACCCAGCCCAATGCCGGCCTGCGCGCCCGCGACGGCCTGATGCGCGACTGGGCCGCCATGGTCGCGGCGCCCCGCAAATGA</v>
      </c>
      <c r="O859" s="26">
        <f t="shared" si="90"/>
        <v>825</v>
      </c>
      <c r="P859" s="26"/>
      <c r="Q859" s="26">
        <f t="shared" si="89"/>
        <v>1</v>
      </c>
      <c r="R859" s="26">
        <f t="shared" si="91"/>
        <v>1</v>
      </c>
      <c r="S859" s="26">
        <f t="shared" si="93"/>
        <v>2</v>
      </c>
      <c r="T859" s="26"/>
    </row>
    <row r="860" spans="1:20" x14ac:dyDescent="0.25">
      <c r="A860">
        <v>679</v>
      </c>
      <c r="B860" s="2" t="s">
        <v>7963</v>
      </c>
      <c r="C860" s="3" t="s">
        <v>1633</v>
      </c>
      <c r="D860" s="4" t="s">
        <v>1703</v>
      </c>
      <c r="E860" s="4" t="s">
        <v>1703</v>
      </c>
      <c r="F860" s="4" t="s">
        <v>1704</v>
      </c>
      <c r="G860" s="4" t="s">
        <v>1705</v>
      </c>
      <c r="H860" s="4"/>
      <c r="I860" s="4" t="s">
        <v>10936</v>
      </c>
      <c r="J860" s="3"/>
      <c r="K860" s="3" t="s">
        <v>7964</v>
      </c>
      <c r="L860" s="5" t="s">
        <v>15</v>
      </c>
      <c r="M860" s="2" t="str">
        <f t="shared" si="92"/>
        <v>&gt;betaL-g0908_OXA-26%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GTGTTACTCCACAGGTAGGTTGGTTGACTGGTTGGGTGGAGCAAGCTAATGGAAAAAAAATCCCCTTTTCGCTCAACTTAGAAATGAAAGAAGGAATGACTGGTTCTATTCGTAATGAAATTACTTATAAGTCGCTAGAAAATCTTGGAATCATTTAA</v>
      </c>
      <c r="O860" s="26">
        <f t="shared" si="90"/>
        <v>828</v>
      </c>
      <c r="P860" s="26"/>
      <c r="Q860" s="26">
        <f t="shared" si="89"/>
        <v>1</v>
      </c>
      <c r="R860" s="26">
        <f t="shared" si="91"/>
        <v>1</v>
      </c>
      <c r="S860" s="26">
        <f t="shared" si="93"/>
        <v>2</v>
      </c>
      <c r="T860" s="26"/>
    </row>
    <row r="861" spans="1:20" x14ac:dyDescent="0.25">
      <c r="A861">
        <v>680</v>
      </c>
      <c r="B861" s="2" t="s">
        <v>7965</v>
      </c>
      <c r="C861" s="3" t="s">
        <v>1633</v>
      </c>
      <c r="D861" s="4" t="s">
        <v>1706</v>
      </c>
      <c r="E861" s="4" t="s">
        <v>1706</v>
      </c>
      <c r="F861" s="4" t="s">
        <v>1707</v>
      </c>
      <c r="G861" s="4" t="s">
        <v>1708</v>
      </c>
      <c r="H861" s="4"/>
      <c r="I861" s="4" t="s">
        <v>10936</v>
      </c>
      <c r="J861" s="3"/>
      <c r="K861" s="3" t="s">
        <v>7966</v>
      </c>
      <c r="L861" s="5" t="s">
        <v>15</v>
      </c>
      <c r="M861" s="2" t="str">
        <f t="shared" si="92"/>
        <v>&gt;betaL-g0919_OXA-27%ATGAATAAATATTTTACTTGCTATGTGGTTGCTTCTCTTTTTCTTTCTGGTTGTACGGTTCAGCATAATTTAATAAATGAAACCCCGAGTCAGATTGTTCAAGGACATAATCAGGTGATTCATCAATACTTTGATGAAAAAAACACCTCAGGTGTGCTGGTCATTCAAACAGATAAAAAAATTAATCTATATGGTAATGCTCTAAGCCGCGCAAATACAGAATATGTGCCAGCCTCTACATTTAAAATGTTGAATGCCCTGATCGGATTGGAGAACCAGAAAG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AATGGAAATGCGGTCAGAAATGCCGGCATCTATACGTAATGAATTATTGATGAAATCATTAAAACAGCTGAATATTATTTAA</v>
      </c>
      <c r="O861" s="26">
        <f t="shared" si="90"/>
        <v>822</v>
      </c>
      <c r="P861" s="26"/>
      <c r="Q861" s="26">
        <f t="shared" si="89"/>
        <v>1</v>
      </c>
      <c r="R861" s="26">
        <f t="shared" si="91"/>
        <v>1</v>
      </c>
      <c r="S861" s="26">
        <f t="shared" si="93"/>
        <v>2</v>
      </c>
      <c r="T861" s="26"/>
    </row>
    <row r="862" spans="1:20" x14ac:dyDescent="0.25">
      <c r="A862" s="26">
        <v>892</v>
      </c>
      <c r="B862" s="2" t="s">
        <v>8320</v>
      </c>
      <c r="C862" s="3" t="s">
        <v>1633</v>
      </c>
      <c r="D862" s="4" t="s">
        <v>2240</v>
      </c>
      <c r="E862" s="4" t="s">
        <v>2240</v>
      </c>
      <c r="F862" s="4" t="s">
        <v>2241</v>
      </c>
      <c r="G862" s="4" t="s">
        <v>2242</v>
      </c>
      <c r="H862" s="4"/>
      <c r="I862" s="4" t="s">
        <v>10936</v>
      </c>
      <c r="J862" s="3"/>
      <c r="K862" s="3" t="s">
        <v>8321</v>
      </c>
      <c r="L862" s="5" t="s">
        <v>15</v>
      </c>
      <c r="M862" s="2" t="str">
        <f t="shared" si="92"/>
        <v>&gt;betaL-g0928_OXA-278%ATGAAAATTCTTATTTTGTGGCCTTTACTCAGTTACTTGAGCCTGACAGCCTGTAGCTTCCCTGTTTCAAATTCGCCCTCTCAAATCACTTCAACTCAATCTATTCAAGCTATTGCAAAGTTATTTGATCAGGCACAAAGCTCTGGCGTTTTAGTAATTCAACGGGGTCCACATCTACAGGTCTATGGCAATGATTTGAGTCGTGCACATACCGAATATGTTCCTGCTTCAACCTTTAAAATATTTAATGCTCTGATTGGCCTGCAACATGGTAAAGCCACGACCAATGAAATCTTTAAATGGGATGGCAAGAAGCGCAGTTTTGCAGCCTGGGAAAAAGACATGACTCTCGGCCAAGCCATGCAAGCTTCTGCTGTACCCGTCTATCAGGAACTAGCACGTCGCATTGGCCTTGAATTGATGGAACAGGAAGTGAGACGTATTCAATTCGGCAATCAACATATTGGGCAGCAGGTCGATAACTTCTGGTTGGTAGGCCCTTTGAAAATCACTCCAAAACAGGAAGTCGAATTTGTCTCTGCGCTTGCTCAAGAGCAGCTTGCCTTTGATCCTCAAGTCCAGCAACAAGTCAAAGCCATGTTACTTTTACAGGAACAGCAAGCTTATCGCCTATATGCCAAATCCGGTTGGGGCATGGATGTGGAACCGCAAGTCGGCTGGCTCACCGGCTGGGTTGAAACACCGCAGGCTGAAATCGTGGCATTTTCACTGAATATGCAGATGCAAAGTAATATGGATCCGGCGATCCGTCTTAAAATTTTGCAGCAGGCCTTGGCCGAATTAGGGCTTTATCCGAAAGCTGAAGGGTAA</v>
      </c>
      <c r="O862" s="26">
        <f t="shared" si="90"/>
        <v>831</v>
      </c>
      <c r="P862" s="26"/>
      <c r="Q862" s="26">
        <f t="shared" si="89"/>
        <v>1</v>
      </c>
      <c r="R862" s="26">
        <f t="shared" si="91"/>
        <v>1</v>
      </c>
      <c r="S862" s="26">
        <f t="shared" si="93"/>
        <v>2</v>
      </c>
      <c r="T862" s="26"/>
    </row>
    <row r="863" spans="1:20" x14ac:dyDescent="0.25">
      <c r="A863" s="26">
        <v>681</v>
      </c>
      <c r="B863" s="2" t="s">
        <v>7967</v>
      </c>
      <c r="C863" s="3" t="s">
        <v>1633</v>
      </c>
      <c r="D863" s="4" t="s">
        <v>1709</v>
      </c>
      <c r="E863" s="4" t="s">
        <v>1709</v>
      </c>
      <c r="F863" s="4" t="s">
        <v>1710</v>
      </c>
      <c r="G863" s="4" t="s">
        <v>1711</v>
      </c>
      <c r="H863" s="4"/>
      <c r="I863" s="4" t="s">
        <v>10936</v>
      </c>
      <c r="J863" s="3"/>
      <c r="K863" s="3" t="s">
        <v>7968</v>
      </c>
      <c r="L863" s="5" t="s">
        <v>15</v>
      </c>
      <c r="M863" s="2" t="str">
        <f t="shared" si="92"/>
        <v>&gt;betaL-g0930_OXA-28%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G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863" s="26">
        <f t="shared" si="90"/>
        <v>801</v>
      </c>
      <c r="P863" s="26"/>
      <c r="Q863" s="26">
        <f t="shared" si="89"/>
        <v>1</v>
      </c>
      <c r="R863" s="26">
        <f t="shared" si="91"/>
        <v>1</v>
      </c>
      <c r="S863" s="26">
        <f t="shared" si="93"/>
        <v>2</v>
      </c>
      <c r="T863" s="26"/>
    </row>
    <row r="864" spans="1:20" x14ac:dyDescent="0.25">
      <c r="A864">
        <v>682</v>
      </c>
      <c r="B864" s="2" t="s">
        <v>7969</v>
      </c>
      <c r="C864" s="3" t="s">
        <v>1633</v>
      </c>
      <c r="D864" s="4" t="s">
        <v>1712</v>
      </c>
      <c r="E864" s="4" t="s">
        <v>1712</v>
      </c>
      <c r="F864" s="4" t="s">
        <v>1713</v>
      </c>
      <c r="G864" s="4" t="s">
        <v>1714</v>
      </c>
      <c r="H864" s="4"/>
      <c r="I864" s="4" t="s">
        <v>10936</v>
      </c>
      <c r="J864" s="3"/>
      <c r="K864" s="3" t="s">
        <v>7970</v>
      </c>
      <c r="L864" s="5" t="s">
        <v>15</v>
      </c>
      <c r="M864" s="2" t="str">
        <f t="shared" si="92"/>
        <v>&gt;betaL-g0941_OXA-29%ATGAAGAAACTAAGCGTACTTCTATGGTTGACACTATTTTATTGCGGAACTATTTGGGCCCAAAGTACTTGCTTTTTGGTACAGGAAAATCAAACTGTGCTAAAGCACGAGGGTAAAGATTGCAATAAGCGTTTTGCGCCAGAATCAACCTTTAAAATTGCTTTGAGTCTTATGGGTTTTGATTCAGGAATATTAAAAGACACACTCAATCCGGAATGGCCGTACAAAAAAGAATATGAACTTTATCTTAATGTTTGGAAATATCCTCATAATCCACGTACCTGGATAAGAGATTCCTGTGTTTGGTATTCACAAGTTCTAACACAACAATTAGGTATGACTCGATTTAAGAATTATGTTGATGCATTTCACTATGGCAATCAGGATATTTCCGGCGACAAAGGTCAGAATAATGGATTAACCCATTCCTGGCTATCAAGCTCGCTTGCCATCTCACCAAGTGAGCAAATTCAGTTTCTGCAAAAAATAGTCAATAAAAAACTATCCGTGAATCCCAAAGCTTTCACTATGACTAAAGACATTCTATATATTCAAGAATTAGCGGGTGGTTGGAAACTGTATGGAAAAACAGGGAATGGTCGACAGTTAACAAAAGACAAAAGCCAAAAACTATCACTACAACACGGATGGTTCATCGGCTGGATTGAGAAAGATGGTCGTGTGATTACCTTTACGAAACACATTGCAGATAGTAAAAAACATGTAACCTTCGCCAGTTTCAGAGCGAAAAATGAGACCCTGAATCAATTATTTTACTTAATTAATGAATTGGAAAAATAA</v>
      </c>
      <c r="O864" s="26">
        <f t="shared" si="90"/>
        <v>801</v>
      </c>
      <c r="P864" s="26"/>
      <c r="Q864" s="26">
        <f t="shared" si="89"/>
        <v>1</v>
      </c>
      <c r="R864" s="26">
        <f t="shared" si="91"/>
        <v>1</v>
      </c>
      <c r="S864" s="26">
        <f t="shared" si="93"/>
        <v>2</v>
      </c>
      <c r="T864" s="26"/>
    </row>
    <row r="865" spans="1:20" x14ac:dyDescent="0.25">
      <c r="A865">
        <v>658</v>
      </c>
      <c r="B865" s="2" t="s">
        <v>7921</v>
      </c>
      <c r="C865" s="3" t="s">
        <v>1633</v>
      </c>
      <c r="D865" s="4" t="s">
        <v>1640</v>
      </c>
      <c r="E865" s="4" t="s">
        <v>1640</v>
      </c>
      <c r="F865" s="4" t="s">
        <v>1641</v>
      </c>
      <c r="G865" s="4" t="s">
        <v>1642</v>
      </c>
      <c r="H865" s="4"/>
      <c r="I865" s="4" t="s">
        <v>10936</v>
      </c>
      <c r="J865" s="3"/>
      <c r="K865" s="3" t="s">
        <v>7922</v>
      </c>
      <c r="L865" s="5" t="s">
        <v>15</v>
      </c>
      <c r="M865" s="2" t="str">
        <f t="shared" si="92"/>
        <v>&gt;betaL-g0952_OXA-3%ATGGCAATCCGAATCTTTGCAATACTTTTCTCCACTTTTGTTTTTGGCACGTTCGCGCATGCACAAGAAGGCATGCGCGAACGTTCTGACTGGCGGAAGTTTTTCAGCGAATTTCAAGCCAAAGGCACGATAGTTGTGGCAGACGAACGCCAAACAGATCGTGTCATATTGGTTTTTGATCAGGTGCGGTCAGAGAAACGCTACTCGCCGGCCTCGACATTCAAGATTCCACATACACTTTTTGCACTTGACGCAGGCGCTGCACGTGATGAGTTTCAAGTTTTCCGATGGGACGGCATCAAAAGAAGCTTTGCAGCTCACAACCAAGACCAAGACTTGCGATCAGCAATGCGGAATTCTACTGTCTGGATTTATGAGCTATTTGCAAAAGAGATCGGTGAAGACAAGGCTCGACGCTATTTGAAGCAAATCGACTATGGCAACGCCGATCCTTCGACAAGTAATGGCGATTACTGGATAGATGGCAATCTTGCTATCGCGGCACAAGAACAGATTGCATTTCTCAGGAAGCTCTATCATAACGAGTTGCCCTTTCGGGTAGAACATCAGCGCTTGGTCAAGGACCTCATGATTGTGGAAGCCGGTCGCAACTGGATACTGCGCGCAAAGACGGGCTGGGAAGGCCGCATTGGTTGGTGGGTAGGATGGGTTGAGTGGCCGACTGGCCCCGTATTCTTCGCACTGAATATTGATACGCCAAACAGGATGGATGACCTTTTCAAAAGGGAGGCAATAGTGCGGGCAATCCTTCGCTCTATCGAAGCGTTGCCGCCCAACCCGGCAGTCAACTCGGACGCAGCGCGATAA</v>
      </c>
      <c r="O865" s="26">
        <f t="shared" si="90"/>
        <v>828</v>
      </c>
      <c r="P865" s="26"/>
      <c r="Q865" s="26">
        <f t="shared" si="89"/>
        <v>1</v>
      </c>
      <c r="R865" s="26">
        <f t="shared" si="91"/>
        <v>1</v>
      </c>
      <c r="S865" s="26">
        <f t="shared" si="93"/>
        <v>2</v>
      </c>
      <c r="T865" s="26"/>
    </row>
    <row r="866" spans="1:20" x14ac:dyDescent="0.25">
      <c r="A866">
        <v>923</v>
      </c>
      <c r="B866" s="2" t="s">
        <v>8322</v>
      </c>
      <c r="C866" s="3" t="s">
        <v>1633</v>
      </c>
      <c r="D866" s="4" t="s">
        <v>2243</v>
      </c>
      <c r="E866" s="4" t="s">
        <v>2243</v>
      </c>
      <c r="F866" s="4" t="s">
        <v>2244</v>
      </c>
      <c r="G866" s="4" t="s">
        <v>2245</v>
      </c>
      <c r="H866" s="4"/>
      <c r="I866" s="4" t="s">
        <v>10936</v>
      </c>
      <c r="J866" s="3"/>
      <c r="K866" s="3" t="s">
        <v>8323</v>
      </c>
      <c r="L866" s="5" t="s">
        <v>15</v>
      </c>
      <c r="M866" s="2" t="str">
        <f t="shared" si="92"/>
        <v>&gt;betaL-g0962_OXA-309%ATGAAAACTTTACAGTTGGCTCTCATCGCCCTCATTACAACCTTCGGTTCTGCATGTACCACAATAAGCCCCTCAGTAGAAACAGCTAAAAATCACCAGCAACAAAGCGCGCAGCAGCAGATCCAACAGGCCTTCGATCAACTCCAAACCACTGGGGTGATTGTCATTAAGGATAAGCATGGCTTACACAGCTACGGCAATGACTTGAGCCGTGCTCAGACACCCTATGTACCCGCCTCTACCTTTAAAATGCTGAATGCCTTAATCGGACTAGAACATGGTAAAGCAACCAGAACCGAGGTGTTTAAATGGGATGGTCAAAAGCGCAGCTTCCCTGCCTGGGAAAAAGACATGACTTTAGGGCAAGCCATGCAAGCATCTGCCGTTCCCGTTTATCAGGAGCTTGCACGGCGTATTGGTGTAGATCTAATGCAAAAAGAAGTACAGCGCATTGGATATGGCAATCAACAGATTGGCACCGTTGTCGATAATTTTTGGTTAGTCGGTCCACTGCAAATTACGCCTGTTCAAGAAGTCCTTTTTGTAGAGAAGCTGGCCAATACGCAACTCGCTTTTAAGCCAGATGTGCAACATACCGTACAAGACATGCTACTGATTGAACAAAAACCGAATTATAAACTCTACGCCAAATCAGGCTGGGGTATGGACCTAGAACCACAAGTGGGCTGGTGGGCAGGCTGGGTCGAAACTTCAACAGGTGAAAAAGCGTATTTTGCTTTGAATATGCAGATGAAAACGGGAATTTCAGCCAGCGTGCGTGAGCAACTGGTCAAACAAAGTCTGACAGCACTGGGGATAATTTAA</v>
      </c>
      <c r="O866" s="26">
        <f t="shared" si="90"/>
        <v>825</v>
      </c>
      <c r="P866" s="26"/>
      <c r="Q866" s="26">
        <f t="shared" si="89"/>
        <v>1</v>
      </c>
      <c r="R866" s="26">
        <f t="shared" si="91"/>
        <v>1</v>
      </c>
      <c r="S866" s="26">
        <f t="shared" si="93"/>
        <v>2</v>
      </c>
      <c r="T866" s="26"/>
    </row>
    <row r="867" spans="1:20" x14ac:dyDescent="0.25">
      <c r="A867">
        <v>683</v>
      </c>
      <c r="B867" s="2" t="s">
        <v>7971</v>
      </c>
      <c r="C867" s="3" t="s">
        <v>1633</v>
      </c>
      <c r="D867" s="4" t="s">
        <v>1715</v>
      </c>
      <c r="E867" s="4" t="s">
        <v>1715</v>
      </c>
      <c r="F867" s="4" t="s">
        <v>1716</v>
      </c>
      <c r="G867" s="4" t="s">
        <v>1717</v>
      </c>
      <c r="H867" s="4"/>
      <c r="I867" s="4" t="s">
        <v>10936</v>
      </c>
      <c r="J867" s="3"/>
      <c r="K867" s="3" t="s">
        <v>7972</v>
      </c>
      <c r="L867" s="5" t="s">
        <v>15</v>
      </c>
      <c r="M867" s="2" t="str">
        <f t="shared" si="92"/>
        <v>&gt;betaL-g0963_OXA-31%ATGAAAAACACAATACATATCAACTTCGCTATTTTTTTAATAATTGCAAATATTATCTACAGCAGCGCCAGTGCATCAACAGATATCTCTACTGTTGCATCTCCATTATTTGAAGGAACTGAAGGTTGTTTTTTACTTTACGATGTATCCACAAACGCTGAAATTGCTCAATTCAATAAAGCAAAGTGTGCAACGCAAATGC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v>
      </c>
      <c r="O867" s="26">
        <f t="shared" si="90"/>
        <v>831</v>
      </c>
      <c r="P867" s="26"/>
      <c r="Q867" s="26">
        <f t="shared" ref="Q867:Q890" si="94">IF(OR(LEFT(G867,3)="ATG",LEFT(G867,3)="GTG",LEFT(G867,3)="TTG"),1,"bad")</f>
        <v>1</v>
      </c>
      <c r="R867" s="26">
        <f t="shared" si="91"/>
        <v>1</v>
      </c>
      <c r="S867" s="26">
        <f t="shared" si="93"/>
        <v>2</v>
      </c>
      <c r="T867" s="26"/>
    </row>
    <row r="868" spans="1:20" x14ac:dyDescent="0.25">
      <c r="A868">
        <v>924</v>
      </c>
      <c r="B868" s="2" t="s">
        <v>8324</v>
      </c>
      <c r="C868" s="3" t="s">
        <v>1633</v>
      </c>
      <c r="D868" s="4" t="s">
        <v>2246</v>
      </c>
      <c r="E868" s="4" t="s">
        <v>2246</v>
      </c>
      <c r="F868" s="4" t="s">
        <v>2247</v>
      </c>
      <c r="G868" s="4" t="s">
        <v>2248</v>
      </c>
      <c r="H868" s="4"/>
      <c r="I868" s="4" t="s">
        <v>10936</v>
      </c>
      <c r="J868" s="3"/>
      <c r="K868" s="3" t="s">
        <v>8325</v>
      </c>
      <c r="L868" s="5" t="s">
        <v>15</v>
      </c>
      <c r="M868" s="2" t="str">
        <f t="shared" si="92"/>
        <v>&gt;betaL-g0964_OXA-312%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C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v>
      </c>
      <c r="O868" s="26">
        <f t="shared" si="90"/>
        <v>825</v>
      </c>
      <c r="P868" s="26"/>
      <c r="Q868" s="26">
        <f t="shared" si="94"/>
        <v>1</v>
      </c>
      <c r="R868" s="26">
        <f t="shared" si="91"/>
        <v>1</v>
      </c>
      <c r="S868" s="26">
        <f t="shared" si="93"/>
        <v>2</v>
      </c>
      <c r="T868" s="26"/>
    </row>
    <row r="869" spans="1:20" x14ac:dyDescent="0.25">
      <c r="A869">
        <v>925</v>
      </c>
      <c r="B869" s="2" t="s">
        <v>8326</v>
      </c>
      <c r="C869" s="3" t="s">
        <v>1633</v>
      </c>
      <c r="D869" s="4" t="s">
        <v>2249</v>
      </c>
      <c r="E869" s="4" t="s">
        <v>2249</v>
      </c>
      <c r="F869" s="4" t="s">
        <v>2250</v>
      </c>
      <c r="G869" s="4" t="s">
        <v>2251</v>
      </c>
      <c r="H869" s="4"/>
      <c r="I869" s="4" t="s">
        <v>10936</v>
      </c>
      <c r="J869" s="3"/>
      <c r="K869" s="3" t="s">
        <v>8327</v>
      </c>
      <c r="L869" s="5" t="s">
        <v>15</v>
      </c>
      <c r="M869" s="2" t="str">
        <f t="shared" si="92"/>
        <v>&gt;betaL-g0965_OXA-313%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A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v>
      </c>
      <c r="O869" s="26">
        <f t="shared" si="90"/>
        <v>825</v>
      </c>
      <c r="P869" s="26"/>
      <c r="Q869" s="26">
        <f t="shared" si="94"/>
        <v>1</v>
      </c>
      <c r="R869" s="26">
        <f t="shared" si="91"/>
        <v>1</v>
      </c>
      <c r="S869" s="26">
        <f t="shared" si="93"/>
        <v>2</v>
      </c>
      <c r="T869" s="26"/>
    </row>
    <row r="870" spans="1:20" x14ac:dyDescent="0.25">
      <c r="A870">
        <v>926</v>
      </c>
      <c r="B870" s="2" t="s">
        <v>8328</v>
      </c>
      <c r="C870" s="3" t="s">
        <v>1633</v>
      </c>
      <c r="D870" s="4" t="s">
        <v>2252</v>
      </c>
      <c r="E870" s="4" t="s">
        <v>2252</v>
      </c>
      <c r="F870" s="4" t="s">
        <v>2253</v>
      </c>
      <c r="G870" s="4" t="s">
        <v>2254</v>
      </c>
      <c r="H870" s="4"/>
      <c r="I870" s="4" t="s">
        <v>10936</v>
      </c>
      <c r="J870" s="3"/>
      <c r="K870" s="3" t="s">
        <v>8329</v>
      </c>
      <c r="L870" s="5" t="s">
        <v>15</v>
      </c>
      <c r="M870" s="2" t="str">
        <f t="shared" si="92"/>
        <v>&gt;betaL-g0966_OXA-314%ATGAAC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v>
      </c>
      <c r="O870" s="26">
        <f t="shared" si="90"/>
        <v>825</v>
      </c>
      <c r="P870" s="26"/>
      <c r="Q870" s="26">
        <f t="shared" si="94"/>
        <v>1</v>
      </c>
      <c r="R870" s="26">
        <f t="shared" si="91"/>
        <v>1</v>
      </c>
      <c r="S870" s="26">
        <f t="shared" si="93"/>
        <v>2</v>
      </c>
      <c r="T870" s="26"/>
    </row>
    <row r="871" spans="1:20" x14ac:dyDescent="0.25">
      <c r="A871">
        <v>927</v>
      </c>
      <c r="B871" s="2" t="s">
        <v>8330</v>
      </c>
      <c r="C871" s="3" t="s">
        <v>1633</v>
      </c>
      <c r="D871" s="4" t="s">
        <v>2255</v>
      </c>
      <c r="E871" s="4" t="s">
        <v>2255</v>
      </c>
      <c r="F871" s="4" t="s">
        <v>2256</v>
      </c>
      <c r="G871" s="4" t="s">
        <v>2257</v>
      </c>
      <c r="H871" s="4"/>
      <c r="I871" s="4" t="s">
        <v>10936</v>
      </c>
      <c r="J871" s="3"/>
      <c r="K871" s="3" t="s">
        <v>8331</v>
      </c>
      <c r="L871" s="5" t="s">
        <v>15</v>
      </c>
      <c r="M871" s="2" t="str">
        <f t="shared" si="92"/>
        <v>&gt;betaL-g0967_OXA-315%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A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v>
      </c>
      <c r="O871" s="26">
        <f t="shared" si="90"/>
        <v>825</v>
      </c>
      <c r="P871" s="26"/>
      <c r="Q871" s="26">
        <f t="shared" si="94"/>
        <v>1</v>
      </c>
      <c r="R871" s="26">
        <f t="shared" si="91"/>
        <v>1</v>
      </c>
      <c r="S871" s="26">
        <f t="shared" si="93"/>
        <v>2</v>
      </c>
      <c r="T871" s="26"/>
    </row>
    <row r="872" spans="1:20" x14ac:dyDescent="0.25">
      <c r="A872">
        <v>928</v>
      </c>
      <c r="B872" s="2" t="s">
        <v>8332</v>
      </c>
      <c r="C872" s="3" t="s">
        <v>1633</v>
      </c>
      <c r="D872" s="4" t="s">
        <v>2258</v>
      </c>
      <c r="E872" s="4" t="s">
        <v>2258</v>
      </c>
      <c r="F872" s="4" t="s">
        <v>2259</v>
      </c>
      <c r="G872" s="4" t="s">
        <v>2260</v>
      </c>
      <c r="H872" s="4"/>
      <c r="I872" s="4" t="s">
        <v>10936</v>
      </c>
      <c r="J872" s="3"/>
      <c r="K872" s="3" t="s">
        <v>8333</v>
      </c>
      <c r="L872" s="5" t="s">
        <v>15</v>
      </c>
      <c r="M872" s="2" t="str">
        <f t="shared" si="92"/>
        <v>&gt;betaL-g0968_OXA-316%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G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v>
      </c>
      <c r="O872" s="26">
        <f t="shared" si="90"/>
        <v>825</v>
      </c>
      <c r="P872" s="26"/>
      <c r="Q872" s="26">
        <f t="shared" si="94"/>
        <v>1</v>
      </c>
      <c r="R872" s="26">
        <f t="shared" si="91"/>
        <v>1</v>
      </c>
      <c r="S872" s="26">
        <f t="shared" si="93"/>
        <v>2</v>
      </c>
      <c r="T872" s="26"/>
    </row>
    <row r="873" spans="1:20" x14ac:dyDescent="0.25">
      <c r="A873">
        <v>929</v>
      </c>
      <c r="B873" s="2" t="s">
        <v>8334</v>
      </c>
      <c r="C873" s="3" t="s">
        <v>1633</v>
      </c>
      <c r="D873" s="4" t="s">
        <v>2261</v>
      </c>
      <c r="E873" s="4" t="s">
        <v>2261</v>
      </c>
      <c r="F873" s="4" t="s">
        <v>2262</v>
      </c>
      <c r="G873" s="4" t="s">
        <v>2263</v>
      </c>
      <c r="H873" s="4"/>
      <c r="I873" s="4" t="s">
        <v>10936</v>
      </c>
      <c r="J873" s="3"/>
      <c r="K873" s="3" t="s">
        <v>8335</v>
      </c>
      <c r="L873" s="5" t="s">
        <v>15</v>
      </c>
      <c r="M873" s="2" t="str">
        <f t="shared" si="92"/>
        <v>&gt;betaL-g0969_OXA-317%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GCCTCAGCAAGAGGCACAATTTGCTTACAAGCTAGCTAATAAAACGCTTCCCTTTAGCCAAAAAGTCCAAGAAGAAGTGCAATCCATGTTATTCATAGAAGAAAAGAATGGAAATAAAATATACGCAAAAAGTGGTTGGGGATGGGATGTAGACCCACAAGTAGGCTGGTTAACTGGATGGGTTGTTCAGCCTCAAGGGAATATTGTAGCGTTCTCCCTTAACTTAGAAATGAAAAAAGGAATACCTAGCTCTGTTCGAAAAGAGATTACTTATAAAAGTTTAGAACAATTAGGTATTTTATAG</v>
      </c>
      <c r="O873" s="26">
        <f t="shared" si="90"/>
        <v>825</v>
      </c>
      <c r="P873" s="26"/>
      <c r="Q873" s="26">
        <f t="shared" si="94"/>
        <v>1</v>
      </c>
      <c r="R873" s="26">
        <f t="shared" si="91"/>
        <v>1</v>
      </c>
      <c r="S873" s="26">
        <f t="shared" si="93"/>
        <v>2</v>
      </c>
      <c r="T873" s="26"/>
    </row>
    <row r="874" spans="1:20" x14ac:dyDescent="0.25">
      <c r="A874">
        <v>684</v>
      </c>
      <c r="B874" s="2" t="s">
        <v>7973</v>
      </c>
      <c r="C874" s="3" t="s">
        <v>1633</v>
      </c>
      <c r="D874" s="4" t="s">
        <v>1718</v>
      </c>
      <c r="E874" s="4" t="s">
        <v>1718</v>
      </c>
      <c r="F874" s="4" t="s">
        <v>1719</v>
      </c>
      <c r="G874" s="4" t="s">
        <v>1720</v>
      </c>
      <c r="H874" s="4"/>
      <c r="I874" s="4" t="s">
        <v>10936</v>
      </c>
      <c r="J874" s="3"/>
      <c r="K874" s="3" t="s">
        <v>7974</v>
      </c>
      <c r="L874" s="5" t="s">
        <v>15</v>
      </c>
      <c r="M874" s="2" t="str">
        <f t="shared" si="92"/>
        <v>&gt;betaL-g0970_OXA-32%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GCAGCA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AGCGCGATAA</v>
      </c>
      <c r="O874" s="26">
        <f t="shared" si="90"/>
        <v>828</v>
      </c>
      <c r="P874" s="26"/>
      <c r="Q874" s="26">
        <f t="shared" si="94"/>
        <v>1</v>
      </c>
      <c r="R874" s="26">
        <f t="shared" si="91"/>
        <v>1</v>
      </c>
      <c r="S874" s="26">
        <f t="shared" si="93"/>
        <v>2</v>
      </c>
      <c r="T874" s="26"/>
    </row>
    <row r="875" spans="1:20" x14ac:dyDescent="0.25">
      <c r="A875">
        <v>930</v>
      </c>
      <c r="B875" s="2" t="s">
        <v>8336</v>
      </c>
      <c r="C875" s="3" t="s">
        <v>1633</v>
      </c>
      <c r="D875" s="4" t="s">
        <v>2264</v>
      </c>
      <c r="E875" s="4" t="s">
        <v>2264</v>
      </c>
      <c r="F875" s="4" t="s">
        <v>2265</v>
      </c>
      <c r="G875" s="4" t="s">
        <v>2266</v>
      </c>
      <c r="H875" s="4"/>
      <c r="I875" s="4" t="s">
        <v>10936</v>
      </c>
      <c r="J875" s="3"/>
      <c r="K875" s="3" t="s">
        <v>8337</v>
      </c>
      <c r="L875" s="5" t="s">
        <v>15</v>
      </c>
      <c r="M875" s="2" t="str">
        <f t="shared" si="92"/>
        <v>&gt;betaL-g0971_OXA-320%ATGAAAAACACAATACATATCAACTTCGCTATTTTTTTAATAATTGCAAATATTATCTACAGCAGCGCCAGTGCATCAACAGATATCTCTACTGTTGCATCTCCATTATTTGAAGGAACTGAAGGTTGTTTTTTACTTTACGATGC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TAATAGTACAAAACTGTATGGGAAAACTGGTGCAGGATTCACAGCAAATAGAACCTTACAAAACGGATGGTTTGAAGGGTTTATTATAAGCAAATCAGGACATAAATATGTTTTTGTGTCCGCACTTACAGGAAACTTGGGGTCGAATTTAACATCAAGCATAAAAGCCAAGAAAATTGCGATCACCATTCTAAACACACTAAATTTATAA</v>
      </c>
      <c r="O875" s="26">
        <f t="shared" si="90"/>
        <v>831</v>
      </c>
      <c r="P875" s="26"/>
      <c r="Q875" s="26">
        <f t="shared" si="94"/>
        <v>1</v>
      </c>
      <c r="R875" s="26">
        <f t="shared" si="91"/>
        <v>1</v>
      </c>
      <c r="S875" s="26">
        <f t="shared" si="93"/>
        <v>2</v>
      </c>
      <c r="T875" s="26"/>
    </row>
    <row r="876" spans="1:20" x14ac:dyDescent="0.25">
      <c r="A876">
        <v>931</v>
      </c>
      <c r="B876" s="2" t="s">
        <v>8338</v>
      </c>
      <c r="C876" s="3" t="s">
        <v>1633</v>
      </c>
      <c r="D876" s="4" t="s">
        <v>2267</v>
      </c>
      <c r="E876" s="4" t="s">
        <v>2267</v>
      </c>
      <c r="F876" s="4" t="s">
        <v>2268</v>
      </c>
      <c r="G876" s="4" t="s">
        <v>2269</v>
      </c>
      <c r="H876" s="4"/>
      <c r="I876" s="4" t="s">
        <v>10936</v>
      </c>
      <c r="J876" s="3"/>
      <c r="K876" s="3" t="s">
        <v>8339</v>
      </c>
      <c r="L876" s="5" t="s">
        <v>15</v>
      </c>
      <c r="M876" s="2" t="str">
        <f t="shared" si="92"/>
        <v>&gt;betaL-g0972_OXA-322%ATGTATAAAAAAGTCCTTATCGTTGCAACAAGTATTCTATTTTTATCCGCCTGTTCTTCTAACTCAGTAAAACAACATCAAATACATTCTATTTCTGCCAATAAAAATTCAGAAGAAATTAAATCACTTTTTGATCAAGCACAGACCACGGGAGTTTTGGTGATTAAGCGAGGGCAAACAGAAGAAATTTATGGCAATGATCTTAAAAGAGCATCAACCAACTATATTCCCGCCTCTACCTTTAAAATGTTAAATGCTTTAATTGGACTTGAACATCATAAGGCAACTACAACTGAAGTATTTAAATGGGATGGGCAAAAACGTTTATTTCCTGATTGGGAAAAGGACATGACACTGGGTGATGCCATGAAAGCTTCTGCAATCCCAGTTTACCAAGAATTAGCCCGACGAATTGGTCTGGATCTTATGTCTAAAGAAGTAAAGCGAATTGGTTTCGGTAATGCTAACATTGGCTCAAAAGTAGATGATTTCTGGCTTGTTGGCCCTCTAAAAATTACACCTCAACAAGAAACCCAATTTGCTTATCAATTAGCCCATAAAACGCTTCCATTTAGCCAAGATGTACAAGAACAAGTTCAATCAATGGTGTTCATAGAGGAAAAAAATGGAAGTAAAATTTATGCCAAAAGTGGTTGGGGATGGGATGTTGAACCGCAAGTTGGTTGGTTAACAGGCTGGGTCGTTCAACCACAAGGAGAAATTGTGGCATTTTCACTTAATTTAGAAATGAAAAAAGGAACTCCTAGCTCTATTCGCAAAGAAATTGCTTATAAAGGCTTAGAACAACTGGGTATTTTATAA</v>
      </c>
      <c r="O876" s="26">
        <f t="shared" si="90"/>
        <v>822</v>
      </c>
      <c r="P876" s="26"/>
      <c r="Q876" s="26">
        <f t="shared" si="94"/>
        <v>1</v>
      </c>
      <c r="R876" s="26">
        <f t="shared" si="91"/>
        <v>1</v>
      </c>
      <c r="S876" s="26">
        <f t="shared" si="93"/>
        <v>2</v>
      </c>
      <c r="T876" s="26"/>
    </row>
    <row r="877" spans="1:20" x14ac:dyDescent="0.25">
      <c r="A877">
        <v>932</v>
      </c>
      <c r="B877" s="2" t="s">
        <v>8340</v>
      </c>
      <c r="C877" s="3" t="s">
        <v>1633</v>
      </c>
      <c r="D877" s="4" t="s">
        <v>2270</v>
      </c>
      <c r="E877" s="4" t="s">
        <v>2270</v>
      </c>
      <c r="F877" s="4" t="s">
        <v>2271</v>
      </c>
      <c r="G877" s="4" t="s">
        <v>2272</v>
      </c>
      <c r="H877" s="4"/>
      <c r="I877" s="4" t="s">
        <v>10936</v>
      </c>
      <c r="J877" s="3"/>
      <c r="K877" s="3" t="s">
        <v>8341</v>
      </c>
      <c r="L877" s="5" t="s">
        <v>15</v>
      </c>
      <c r="M877" s="2" t="str">
        <f t="shared" si="92"/>
        <v>&gt;betaL-g0973_OXA-323%ATGTATAAAAAAGCCCTTATCGTTGCAACAAGTATCCTATTTTTATCCGCCTGTTCTTCCAATACGGTAAAACAAAATCAAATACATTCTATTTCTGCCAATAAAAATTCAGAAGAAATTAAATCACTATTTGATCAAGCACAGACCACGGGTGTTTTGGTGATTAAGCGAGGACAAACAGAAGAAATTTATGGCAATGATCTTAAAAGAGCATCAACCGCCTATGTTCCCGCCTCTACCTTTAAAATGTTAAATGCTTTAATTGGACTTGAACATCATAAGGCAACTATAACTGAAGTGTTTAAATGGGATGGACAAAAACGCTTATTTCCTGATTGGGAAAAGGACATGACACTGGGCGATGCCATGAAAGCTTCTGCGATTCCAGTTTACCAAGAATTAGCCCGACGAATTGGTCTAGATCTTATGTCCAAAGAGGTGAAACGAATTGGTTTTGGTAATGCTAACATTGGTTCAAAAGTAGATAATTTTTGGCTTGTTGGCCCTCTAAAAATTACACCTCAACAAGAAACCCAATTTGCTTATCAATTAGCCCATAAAACGCTTCCATTTAGCCAAGATGTACAAGAACAAGTTCAATCAATGGTGTTCATAGAGGAAAAAAATGGAAGTAAAATTTATGCCAAAAGTGGTTGGGGATGGGATGTTGAACCGCAAGTTGGTTGGTTAACAGGCTGGGTCGTTCAACCACAAGGAGAAATTGTGGCATTTTCACTTAATTTAGAAATGAAAAAAGGAACTCCTAGCTCTATTCGCAAAGAAATTGCTTATAAAGGCTTAGAACAACTGGGTATTTTATAA</v>
      </c>
      <c r="O877" s="26">
        <f t="shared" si="90"/>
        <v>822</v>
      </c>
      <c r="P877" s="26"/>
      <c r="Q877" s="26">
        <f t="shared" si="94"/>
        <v>1</v>
      </c>
      <c r="R877" s="26">
        <f t="shared" si="91"/>
        <v>1</v>
      </c>
      <c r="S877" s="26">
        <f t="shared" si="93"/>
        <v>2</v>
      </c>
      <c r="T877" s="26"/>
    </row>
    <row r="878" spans="1:20" x14ac:dyDescent="0.25">
      <c r="A878" s="26">
        <v>933</v>
      </c>
      <c r="B878" s="2" t="s">
        <v>8342</v>
      </c>
      <c r="C878" s="3" t="s">
        <v>1633</v>
      </c>
      <c r="D878" s="4" t="s">
        <v>2273</v>
      </c>
      <c r="E878" s="4" t="s">
        <v>2273</v>
      </c>
      <c r="F878" s="4" t="s">
        <v>2274</v>
      </c>
      <c r="G878" s="4" t="s">
        <v>2275</v>
      </c>
      <c r="H878" s="4"/>
      <c r="I878" s="4" t="s">
        <v>10936</v>
      </c>
      <c r="J878" s="3"/>
      <c r="K878" s="3" t="s">
        <v>8343</v>
      </c>
      <c r="L878" s="5" t="s">
        <v>15</v>
      </c>
      <c r="M878" s="2" t="str">
        <f t="shared" si="92"/>
        <v>&gt;betaL-g0974_OXA-324%ATGTATAAAAAAACCCTTATCGTTACAACAAGTATCCTATTTTTATCCGCCTGTTCTTCTAATTCAGTAAAACAACATCAAATACACTCTATGTCTGCCAATAAAAATTCAGAAGAAATTAAATCACTGTTTGATCAAGCACAAACCACGGGTGTTTTGGTAATTAAGCGAGGGAAAACAGAAGAAATTTATGGCAATGATCTTAAAAGAGCATCAACCGCCTATGTTCCCGCCTCTACCTTTAAAATGTTAAATGCTTTAATTGGACTTGAACACCATAAGGCAACTGCAACTGAAGTGTTTAAATGGGATGGGCAAAAACGTTTATTTCCTGATTGGGAAAAAGACATGACGCTGGGCGATGCCATGAAAGCTTCTGCTATTCCAGTTTATCAAGAATTAGCCCGACGAATTGGACTTGACCTTATGTCTAAAGAGGTAAAAAGAATTGGTTTCGGTAATGCTAACATTGGTTCAAAAGTAGATAATTTTTGGCTTGTTGGCCCTCTAAAAATTACGCCTCAACAAGAAACCCAATTTGCTTATCAATTAGCCCATAAAACGCTTCCATTTAGCAAAGATGTACAAGAACAAGTTCAATCAATGGTGTTCATAGAGGAAAAAAATGGAAGTAAAATTTATGCCAAAAGTGGTTGGGGATGGGATGTTGAACCACAAGTTGGTTGGTTAACAGGTTGGGTCGTTCAACCACAAGGAGAAATTGTGGCATTCTCACTTAATTTAGAAATGAAAAAAGGAACTCCTAGCTCTATTCGCAAAGAAATTGCTTATAAAGGCTTAGAACAACTGGCTATCCTATAA</v>
      </c>
      <c r="O878" s="26">
        <f t="shared" si="90"/>
        <v>822</v>
      </c>
      <c r="P878" s="26"/>
      <c r="Q878" s="26">
        <f t="shared" si="94"/>
        <v>1</v>
      </c>
      <c r="R878" s="26">
        <f t="shared" si="91"/>
        <v>1</v>
      </c>
      <c r="S878" s="26">
        <f t="shared" si="93"/>
        <v>2</v>
      </c>
      <c r="T878" s="26"/>
    </row>
    <row r="879" spans="1:20" x14ac:dyDescent="0.25">
      <c r="A879">
        <v>934</v>
      </c>
      <c r="B879" s="2" t="s">
        <v>8344</v>
      </c>
      <c r="C879" s="3" t="s">
        <v>1633</v>
      </c>
      <c r="D879" s="4" t="s">
        <v>2276</v>
      </c>
      <c r="E879" s="4" t="s">
        <v>2276</v>
      </c>
      <c r="F879" s="4" t="s">
        <v>2277</v>
      </c>
      <c r="G879" s="4" t="s">
        <v>2278</v>
      </c>
      <c r="H879" s="4"/>
      <c r="I879" s="4" t="s">
        <v>10936</v>
      </c>
      <c r="J879" s="3"/>
      <c r="K879" s="3" t="s">
        <v>8345</v>
      </c>
      <c r="L879" s="5" t="s">
        <v>15</v>
      </c>
      <c r="M879" s="2" t="str">
        <f t="shared" si="92"/>
        <v>&gt;betaL-g0975_OXA-325%ATGTATAAAAAAGCCCTTATCGTTGCAACAAGTATTCTATTTTTATCCGCCTGTTCTTCCAATACGGTAAAACAACATCAAATACATACTATTTCTGCCAATAAAAATTCAGAAGAAATTAAATCACTTTTTGATCAAGCACAGACCACGGGAGTTTTGGTGATTAAGCGAGGGCAAACAGAAGAAATTTATGGCAATGATCTTAAAAGAGCATCAACCGACTATATTCCCGCCTCTACCTTTAAAATGTTAAATGCTTTAATTGGACTTGAACATCATAAGGCAACTACAACTGAAGTATTTAAATGGGATGGGCAAAAACGTTTATTTCCTGATTGGGAAAAGGACATGACACTGGGTGATGCCATGAAAGCTTCTGCAATCCCAGTTTACCAAGAATTAGCCCGACGAATTGGTCTGGATCTTATGTCCAAAGAGGTGAAACGAATTGGTTTCGGTAATGCTAACATTGGCTCAAAAGTAGATGATTTCTGGCTTGTTGGCCCTCTAAAAATTACACCTCAACAAGAAACCCAATTTGCTTATCAATTAGCCCATAAAACTCTTCCATTTAGCAAAAATGTACAAGAACAAGTTCAATCAATGGTGTTCATAGAAGAAAAAAATGGACGTAAAATTTATGCCAAAAGTGGTTGGGGATGGGATGTGGAACCACAAGTTGGTTGGTTAACAGGCTGGGTCGTTCAACCACAAGGAGAAATTGTCGCATTCTCACTTAATTTAGAAATGAAAAAAGGAACTCCTAGCTCTATTCGCAAAGAAATTGCTTATAAAGGCTTAGAACAACTGGGTATCTTATAA</v>
      </c>
      <c r="O879" s="26">
        <f t="shared" si="90"/>
        <v>822</v>
      </c>
      <c r="P879" s="26"/>
      <c r="Q879" s="26">
        <f t="shared" si="94"/>
        <v>1</v>
      </c>
      <c r="R879" s="26">
        <f t="shared" si="91"/>
        <v>1</v>
      </c>
      <c r="S879" s="26">
        <f t="shared" si="93"/>
        <v>2</v>
      </c>
      <c r="T879" s="26"/>
    </row>
    <row r="880" spans="1:20" x14ac:dyDescent="0.25">
      <c r="A880">
        <v>935</v>
      </c>
      <c r="B880" s="2" t="s">
        <v>8346</v>
      </c>
      <c r="C880" s="3" t="s">
        <v>1633</v>
      </c>
      <c r="D880" s="4" t="s">
        <v>2279</v>
      </c>
      <c r="E880" s="4" t="s">
        <v>2279</v>
      </c>
      <c r="F880" s="4" t="s">
        <v>2280</v>
      </c>
      <c r="G880" s="4" t="s">
        <v>2281</v>
      </c>
      <c r="H880" s="4"/>
      <c r="I880" s="4" t="s">
        <v>10936</v>
      </c>
      <c r="J880" s="3"/>
      <c r="K880" s="3" t="s">
        <v>8347</v>
      </c>
      <c r="L880" s="5" t="s">
        <v>15</v>
      </c>
      <c r="M880" s="2" t="str">
        <f t="shared" si="92"/>
        <v>&gt;betaL-g0976_OXA-326%ATGTATAAAAAAGCCTTTATCGTTGCAACAAGTATTCTATTTTTATCCGCCTGTTCTTCCAATACGGTAAAACAACATCAAATACACTCTATTTCTGCCAATAAAAATTCAGAAGCAATTAAATCACTGTTTGATCAGGCACAGACCACGGGTGTTTTGGTGATTAAGCGAGGGCAAACAGAAGAAATTTATGGCAATGATCTTAAAAGAGCATCAACAGACTATGTTCCCGCCTCTACCTTTAAAATGTTAAATGCTTTAATTGGACTTGAACATCATAAGGTAACTACAACTGAAGTATTTAAATGGGATGGGCAAAAACGTTTATTTCCTGATTGGGAAAAGGACATGACACTGGGTGATGCCATGAAAGCTTCTGCAATTCCAGTTTACCAAGAATTAGCCCGACGAATTGGTCTGGATCTTATGTCCAAAGAGGTGAAACGAATTGGTTTCGGTAATGCTAACATTGGCTCAAAAGTAGATGATTTCTGGCTTGTTGGCCCTCTAAAAATTACACCTCAACAAGAAACCCAATTTGCTTATCAATTAGCCCATAAAACTCTTCCATTTAGCAAAAATGTACAAGAACAAGTTCAATCAATGGTGTTCATAGAAGAAAAAAATGGAAGTAAAATTTATGCCAAAAGTGGTTGGGGATGGGATGTGGAACCACAAGTTGGTTGGTTAACAGGCTGGGTCGTTCAACCACAAGGAGAAATTGTCGCATTCTCACTTAATTTAGAAATGAAAAAAGGAACTCCTAGCTCTATTCGCAAAGAAATTGCTTATAAAGGCTTAGAACAACTGGGTATCTTATAA</v>
      </c>
      <c r="O880" s="26">
        <f t="shared" si="90"/>
        <v>822</v>
      </c>
      <c r="P880" s="26"/>
      <c r="Q880" s="26">
        <f t="shared" si="94"/>
        <v>1</v>
      </c>
      <c r="R880" s="26">
        <f t="shared" si="91"/>
        <v>1</v>
      </c>
      <c r="S880" s="26">
        <f t="shared" si="93"/>
        <v>2</v>
      </c>
      <c r="T880" s="26"/>
    </row>
    <row r="881" spans="1:20" x14ac:dyDescent="0.25">
      <c r="A881">
        <v>936</v>
      </c>
      <c r="B881" s="2" t="s">
        <v>8348</v>
      </c>
      <c r="C881" s="3" t="s">
        <v>1633</v>
      </c>
      <c r="D881" s="4" t="s">
        <v>2282</v>
      </c>
      <c r="E881" s="4" t="s">
        <v>2282</v>
      </c>
      <c r="F881" s="4" t="s">
        <v>2283</v>
      </c>
      <c r="G881" s="4" t="s">
        <v>2284</v>
      </c>
      <c r="H881" s="4"/>
      <c r="I881" s="4" t="s">
        <v>10936</v>
      </c>
      <c r="J881" s="3"/>
      <c r="K881" s="3" t="s">
        <v>8349</v>
      </c>
      <c r="L881" s="5" t="s">
        <v>15</v>
      </c>
      <c r="M881" s="2" t="str">
        <f t="shared" si="92"/>
        <v>&gt;betaL-g0977_OXA-327%ATGTACAAAAAAGCCCTTATCGTTGCAACAAGTATCCTATTTTTATCCGCCTGTTCTTCCAATACGGTAAAACAACATCAAATACACTCTATTTCTGCCAATAAAAATTCAGAAGAAATTAAATCACTGTTTGATCAAGCACAGACCACGGGAGTTTTGGTGATTAAGCGAGGGCAAACAGAAGAAATTTATGGCAATGATCTTAAAAGAGCATCAACCGCCTATGTTCCCGCCTCTACCTTTAAAATGTTAAATGCTTTAATTGGACTTGAACATCATAAGGCAACTACAACTGAAGTGTTTAAATGGAATGGACAAAAACGCTTATTTCCTGATTGGGAAAAGGACATGACATTGGGCGATGCCATGAAAGCTTCTGCGATTCCAGTTTACCAAGAATTAGCCCGACGAATTGGTCTAGATCTTATGTCCAAAGAGGTGAAACGAATTGGTTTTGGTAATGCTAACATTGGTTCAAAAGTAGATAATTTTTGGCTTGTTGGCCCTCTAAAAATTACACCTCAACAAGAAACCCAATTTGCTTATCAATTAGCCCATAAAACGCTTCCATTTAGCCAAGATGTACAAGAACAAGTTCAATCAATGGTGTTCATAGAGGAAAAAAATGGAAGTAAAATTTATGCCAAAAGTGGTTGGGGATGGGATGTTGAACCGCAAGTTGGTTGGTTAACAGGTTGGGTCGTTCAACCACAAGGAGAAATTGTCGCATTCTCACTTAATTTAGAAATGAAAAAAGGAACTCCTAGCTCTATTCGCAAAGAAATTGCTTATAAAGGATTAGAACAACTCGGTGTTTTATAA</v>
      </c>
      <c r="O881" s="26">
        <f t="shared" si="90"/>
        <v>822</v>
      </c>
      <c r="P881" s="26"/>
      <c r="Q881" s="26">
        <f t="shared" si="94"/>
        <v>1</v>
      </c>
      <c r="R881" s="26">
        <f t="shared" si="91"/>
        <v>1</v>
      </c>
      <c r="S881" s="26">
        <f t="shared" si="93"/>
        <v>2</v>
      </c>
      <c r="T881" s="26"/>
    </row>
    <row r="882" spans="1:20" x14ac:dyDescent="0.25">
      <c r="A882">
        <v>937</v>
      </c>
      <c r="B882" s="2" t="s">
        <v>8350</v>
      </c>
      <c r="C882" s="3" t="s">
        <v>1633</v>
      </c>
      <c r="D882" s="4" t="s">
        <v>2285</v>
      </c>
      <c r="E882" s="4" t="s">
        <v>2285</v>
      </c>
      <c r="F882" s="4" t="s">
        <v>2286</v>
      </c>
      <c r="G882" s="4" t="s">
        <v>2287</v>
      </c>
      <c r="H882" s="4"/>
      <c r="I882" s="4" t="s">
        <v>10936</v>
      </c>
      <c r="J882" s="3"/>
      <c r="K882" s="3" t="s">
        <v>8351</v>
      </c>
      <c r="L882" s="5" t="s">
        <v>15</v>
      </c>
      <c r="M882" s="2" t="str">
        <f t="shared" si="92"/>
        <v>&gt;betaL-g0978_OXA-328%ATGTATAAAAAAGCCCTTATCGTTGCAACAAGCCTCCTATTTTTATCCGCCTGTTCTTCCAATACAGTAACACAACATCAAATACACTCTATCTCTGCCAATAAAAATTCAGAAGAAATTAAATCACTGTTTGATCAAGCACAGACCACGGGAGTCTTGGTAATTAAGCGAGGGAAAACAGAAGAAATTTATGGCAATGATCTTAAAAGAGCATCAACCGCCTATGTTCCCGCCTCTACCTTTAAAATGTTAAATGCTTTAATTGGACTTGAACATCATAAGGCAACTACAACTGAAGTATTTAAATGGGATGGGCAAAAACGTTTATTTCCTGATTGGGAAAAGGACATGACACTGGGTAATGCCATGAAAGCTTCTGCAATTCCAGTTTACCAAGAATTAGCCCAACGAATTGGACTTGACCTTATGTCTAAAGAGGTAAAAAGAATTGGTTTCGGTAATGCTAACATTGGTTCAAAAGTAGATAATTTTTGGCTTGTTGGCCCTCTAAAAATTACGCCTCAACAAGAAACCCAATTTGCTTATCAATTAGCCCATAAAACGCTTCCATTTAGCAAAAATGTACAAGAACAAGTTCAATCAATGGTGTTCATAGAGGAAAAAAATGGAAGTAAAATTTATGCCAAAAGTGGTTGGGGATGGGATGTTGAACCACAAGTTGGTTGGTTAACAGGCTGGGTCGTTCAACCACAAGGAGAAATTGTCGCATTCTCACTTAATTTAGAAATGAAAAAAGGAACTCCTAGCTCTATTCGCAAAGAAATTGCTTATAAAGGCTTAGAACAACTGGGTATCTTATAA</v>
      </c>
      <c r="O882" s="26">
        <f t="shared" si="90"/>
        <v>822</v>
      </c>
      <c r="P882" s="26"/>
      <c r="Q882" s="26">
        <f t="shared" si="94"/>
        <v>1</v>
      </c>
      <c r="R882" s="26">
        <f t="shared" si="91"/>
        <v>1</v>
      </c>
      <c r="S882" s="26">
        <f t="shared" si="93"/>
        <v>2</v>
      </c>
      <c r="T882" s="26"/>
    </row>
    <row r="883" spans="1:20" x14ac:dyDescent="0.25">
      <c r="A883">
        <v>938</v>
      </c>
      <c r="B883" s="2" t="s">
        <v>8352</v>
      </c>
      <c r="C883" s="3" t="s">
        <v>1633</v>
      </c>
      <c r="D883" s="4" t="s">
        <v>2288</v>
      </c>
      <c r="E883" s="4" t="s">
        <v>2288</v>
      </c>
      <c r="F883" s="4" t="s">
        <v>2289</v>
      </c>
      <c r="G883" s="4" t="s">
        <v>2290</v>
      </c>
      <c r="H883" s="4"/>
      <c r="I883" s="4" t="s">
        <v>10936</v>
      </c>
      <c r="J883" s="3"/>
      <c r="K883" s="3" t="s">
        <v>8353</v>
      </c>
      <c r="L883" s="5" t="s">
        <v>15</v>
      </c>
      <c r="M883" s="2" t="str">
        <f t="shared" si="92"/>
        <v>&gt;betaL-g0979_OXA-329%ATGTATAAAAAAGCCCTTATCGTTGCAACAAGTATCCTATTTTTATCCGCCTGTTCTTCCAATACGGTAAAACAACATCAAATACACTCTATTTCTGCCAATAAAAATTCAGAAGCAATTAAATCACTTTTTGATCAAGCACAGACCACGGGAGTTTTGGTGATTAAGCGAGGGCAAACAGAAGAAATTTATGGCAATGATCTTAAAAGAGCATCAACCGCCTATGTTCCCGCCTCTACCTTTAAAATGTTAAATGCTTTAATTGGACTTGAACATCATAAGGCAATTACAACTGAAGTATTTAAATGGGATGGGCAAAAACGTTTATTTCCTGATTGGGAAAAGGACATGACACTGGGTGATGCCATGAAAGCTTCTGCAATCCCAGTTTACCAAGAATTAGCCCGACGAATTGGTCTGGATCTTATGTCTAAAGAGGTAAAGCGAATTGGTTTCGGTAATGCTAACATTGGCTCAAAAGTAGATGATTTCTGGCTTGTTGGTCCTCTAAAAATTACACCTCAACAAGAAACCCAATTTGCTTATCAATTAGCCCATAAAATGCTTCCATTTAGTAAAGATGTACAAGAACAAGTTCAATCAATGGTGTTCATAGAAGAAAAAAATGGACGTAAAATTTATGCAAAAAGCGGTTGGGGATGGGATATTGAGCCACAAGTTGGTTGGTTAACAGGCTGGGTCGTTCAACCACAAGGAGAAATTGTGGCATTCTCACTTAATTTAGAAATGAAAAAAGGAACTCCTAGCTCTATTCGCAAAGAAATTGCTTATAAAGGCTTAGAACAACTGGGTATCTTATAA</v>
      </c>
      <c r="O883" s="26">
        <f t="shared" si="90"/>
        <v>822</v>
      </c>
      <c r="P883" s="26"/>
      <c r="Q883" s="26">
        <f t="shared" si="94"/>
        <v>1</v>
      </c>
      <c r="R883" s="26">
        <f t="shared" si="91"/>
        <v>1</v>
      </c>
      <c r="S883" s="26">
        <f t="shared" si="93"/>
        <v>2</v>
      </c>
      <c r="T883" s="26"/>
    </row>
    <row r="884" spans="1:20" x14ac:dyDescent="0.25">
      <c r="A884">
        <v>685</v>
      </c>
      <c r="B884" s="2" t="s">
        <v>7975</v>
      </c>
      <c r="C884" s="3" t="s">
        <v>1633</v>
      </c>
      <c r="D884" s="4" t="s">
        <v>1721</v>
      </c>
      <c r="E884" s="4" t="s">
        <v>1721</v>
      </c>
      <c r="F884" s="4" t="s">
        <v>1722</v>
      </c>
      <c r="G884" s="4" t="s">
        <v>1723</v>
      </c>
      <c r="H884" s="4"/>
      <c r="I884" s="4" t="s">
        <v>10936</v>
      </c>
      <c r="J884" s="3"/>
      <c r="K884" s="3" t="s">
        <v>7976</v>
      </c>
      <c r="L884" s="5" t="s">
        <v>15</v>
      </c>
      <c r="M884" s="2" t="str">
        <f t="shared" si="92"/>
        <v>&gt;betaL-g0980_OXA-33%GCAAATATTATCTACAGCAGCGCCAGTGCATCAACAGATATCTCTACTGTTGCATCTCCATTATTTGAAGGAACTGAAGGTTGTTTTTTACTTTACGATGT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</v>
      </c>
      <c r="O884" s="26">
        <f t="shared" si="90"/>
        <v>769</v>
      </c>
      <c r="P884" s="26" t="s">
        <v>10985</v>
      </c>
      <c r="Q884" s="26">
        <v>1</v>
      </c>
      <c r="R884" s="26">
        <f t="shared" si="91"/>
        <v>1</v>
      </c>
      <c r="S884" s="26">
        <f t="shared" si="93"/>
        <v>2</v>
      </c>
      <c r="T884" s="26"/>
    </row>
    <row r="885" spans="1:20" x14ac:dyDescent="0.25">
      <c r="A885">
        <v>939</v>
      </c>
      <c r="B885" s="2" t="s">
        <v>8354</v>
      </c>
      <c r="C885" s="3" t="s">
        <v>1633</v>
      </c>
      <c r="D885" s="4" t="s">
        <v>2291</v>
      </c>
      <c r="E885" s="4" t="s">
        <v>2291</v>
      </c>
      <c r="F885" s="4" t="s">
        <v>2292</v>
      </c>
      <c r="G885" s="4" t="s">
        <v>2293</v>
      </c>
      <c r="H885" s="4"/>
      <c r="I885" s="4" t="s">
        <v>10936</v>
      </c>
      <c r="J885" s="3"/>
      <c r="K885" s="3" t="s">
        <v>8355</v>
      </c>
      <c r="L885" s="5" t="s">
        <v>15</v>
      </c>
      <c r="M885" s="2" t="str">
        <f t="shared" si="92"/>
        <v>&gt;betaL-g0981_OXA-330%ATGTATAAAAAAGCCCTTATCGTTGCAACAAGTATCCTATTTTTATCCGCCTGTTCTTCTAATTTAGTAAAACAACATCAAATACACTCTATTTCTGCCAATAAAAGTTCAGAAGAAATTAAATCACTGTTTGATCAAGCACAGACGACGGGTGTTTTGGTGATTAAGCGAGGGCAAACAGAAGAAATTTATGGCAATGATCTTAAAAGAGCATCAACCGCCTATGTTCCCGCCTCTACCTTTAAAATGTTAAATGCTTTAATTGGACTTGAACATCATAAGGCAACTACAACTGAAGTATTTAAATGGAATGGGCAAAAACGTTTATTTCCTGATTGGGAAAAGGACATGACACTGGGTGATGCCATGAAAGCTTCTGCAATTCCAGTTTACCAAGAATTAGCCCGACGAATTGGACTTGACCTTATGTCCAAAGAGGTGAAAAGAATTGGTTTCGGTAATGCTAACATTGGTTCAAAAGTAGATAATTTTTGGCTCGTTGGCCCTCTAAAAATTACACCTCAACAAGAAACCCAATTTGCTTATCAATTAGCCCATAAAACGCTTCCATTTAGCAAAAATGTACAAGAGCAAGTTCAATCAATGGTGTTCATAGAGAAAAAAAATGGAAGTAAAATTTATGCCAAAAGTGGTTGGGGATGGGATGTTGAACCACAAGTTGGTTGGCTAACAGGCTGGGTCGTTCAACCACAAGGAGAAATTGTGGCATTCTCACTTAATTTAGAAATGAAAAAAGGAACTTCTAGCTCTATTCGCAAAGAAATTGCTTATAAAGGCTTAGAACAACTGGGTATCTTATAA</v>
      </c>
      <c r="O885" s="26">
        <f t="shared" si="90"/>
        <v>822</v>
      </c>
      <c r="P885" s="26"/>
      <c r="Q885" s="26">
        <f t="shared" si="94"/>
        <v>1</v>
      </c>
      <c r="R885" s="26">
        <f t="shared" si="91"/>
        <v>1</v>
      </c>
      <c r="S885" s="26">
        <f t="shared" si="93"/>
        <v>2</v>
      </c>
      <c r="T885" s="26"/>
    </row>
    <row r="886" spans="1:20" x14ac:dyDescent="0.25">
      <c r="A886">
        <v>940</v>
      </c>
      <c r="B886" s="2" t="s">
        <v>8356</v>
      </c>
      <c r="C886" s="3" t="s">
        <v>1633</v>
      </c>
      <c r="D886" s="4" t="s">
        <v>2294</v>
      </c>
      <c r="E886" s="4" t="s">
        <v>2294</v>
      </c>
      <c r="F886" s="4" t="s">
        <v>2295</v>
      </c>
      <c r="G886" s="4" t="s">
        <v>2296</v>
      </c>
      <c r="H886" s="4"/>
      <c r="I886" s="4" t="s">
        <v>10936</v>
      </c>
      <c r="J886" s="3"/>
      <c r="K886" s="3" t="s">
        <v>8357</v>
      </c>
      <c r="L886" s="5" t="s">
        <v>15</v>
      </c>
      <c r="M886" s="2" t="str">
        <f t="shared" si="92"/>
        <v>&gt;betaL-g0982_OXA-331%ATGTATAAAAAAGCCCTTATCGTTGCAACAAGTATCCTATTTTTATCCGCCTGTTCTTCCAATACGGTAAAACAAAATCAAATACATTCTATTTCTGCCAATAAAAATTCAGAAGAAATTAAATCACTATTTGATCAAGCACAGACCACGGGTGTTTTGGTGATTAAGCGAGGACAAACAGAAGAAATTTATGGCAATGATCTTAAAAGAGCATCAACCGCCTATGTTCCCGCCTCTACCTTTAAAATGTTAAATGCTTTAATTGGACTTGAACATCATAAGGCAACTATAACTGAAGTGTTTAAATGGAATGGGCAAAAACGTTTATTTCCTGATTGGGAAAAGGATATGACACTGAGCGATGCCATGAAAGCTTCTGCAATTCCAGTTTACCAAGAATTAGCCCGACGGATTGGTCTGGATCTTATGTCCAAAGAGGTGAAACGAATTGGTTTCGGTAATGCTAACATTGGCTCAAAAGTAGATGATTTTTGGCTTGTTGGCCCTCTAAAAATTACACCTCAACAAGAAACCCAATTTGCTTATCAATTAGCCCATAAAACTCTTCCATTTAGCAAAAATGTACAAGAACAAGTTCAATCAATGGTGTTCATAGAGGAAAAAAATGGAAGTAAAATTTATGCCAAAAGTGGTTGGGGATGGGATGTTGAACCGCAAGTTGGTTGGTTAACAGGCTGGGTCGTTCAACCACAAGGAGAAATTGTGGCATTTTCACTTAATTTAGAAATGAAAAAAGGAACTCCTAGCTCTATTCGCAAAGAAATTGCTTATAAAGGCTTAGAACAACTGGGTATTTTATAA</v>
      </c>
      <c r="O886" s="26">
        <f t="shared" si="90"/>
        <v>822</v>
      </c>
      <c r="P886" s="26"/>
      <c r="Q886" s="26">
        <f t="shared" si="94"/>
        <v>1</v>
      </c>
      <c r="R886" s="26">
        <f t="shared" si="91"/>
        <v>1</v>
      </c>
      <c r="S886" s="26">
        <f t="shared" si="93"/>
        <v>2</v>
      </c>
      <c r="T886" s="26"/>
    </row>
    <row r="887" spans="1:20" x14ac:dyDescent="0.25">
      <c r="A887">
        <v>941</v>
      </c>
      <c r="B887" s="2" t="s">
        <v>8358</v>
      </c>
      <c r="C887" s="3" t="s">
        <v>1633</v>
      </c>
      <c r="D887" s="4" t="s">
        <v>2297</v>
      </c>
      <c r="E887" s="4" t="s">
        <v>2297</v>
      </c>
      <c r="F887" s="4" t="s">
        <v>2298</v>
      </c>
      <c r="G887" s="4" t="s">
        <v>2299</v>
      </c>
      <c r="H887" s="4"/>
      <c r="I887" s="4" t="s">
        <v>10936</v>
      </c>
      <c r="J887" s="3"/>
      <c r="K887" s="3" t="s">
        <v>8359</v>
      </c>
      <c r="L887" s="5" t="s">
        <v>15</v>
      </c>
      <c r="M887" s="2" t="str">
        <f t="shared" si="92"/>
        <v>&gt;betaL-g0983_OXA-332%ATGTATAAAAAAGCCCTTATCGTTGCAACAAGTATTCTATTTTTATCCGCCTGTTCTTCCAATACGGTAAAACAACATCAAATACACTCTATTTCTGCCAATAAAAATTCAGAAGAAATTAAATCACTATTTGATCAGGCACAAACCACGGGTGTTTTGGTGATTAAGCGAGGACAAACAGAAGAAATTTATGGCAATGATCTTAAAAGAGCATCAACCGCCTATGTTCCCGCCTCTACCTTTAAAATGTTAAATGCTTTAATTGGACTTGAACATCATAAGGCAACTACAACTGAAGTATTTAAATGGGATGGGCAAAAACGTTTATTTCCTGATTGGGAAAAGGACATGACACTGGGTGATGCCATGAAAGCTTCTGCGATTCCAGTTTACCAAGAATTAGCCCGACGAATTGGCCTTGACCTTATGTCCAAAGAGGTGAAAAGAATTGGTTTCGGTAATGCTAACATTGGTTCAAAAGTAGATAATTTTTGGCTCGTTGGCCCTCTAAAAATTACACCTCAACAAGAAACCCAATTTGCTTATCAATTAGCCCATAAAACGCTTCCATTTAGCAAAGATGTACAAGAACAAGTTCAATCAATGGTGTTCATAGAGGAAAAAAATGGAAGTAAAATTTATGCCAAAAGTGGTTGGGGATGGGATGTTGAACCACAAGTTGGTTGGCTAACAGGCTGGGTCGTTCAACCACAAGGAGAAATTGTGGCATTCTCACTTAATTTAGAAATGAAAAAAGGAACTCCTAGCTCTATTCGCAAAGAAATTGCTTATAAAGGCTTAGAACAACTGGGTATCTTATAA</v>
      </c>
      <c r="O887" s="26">
        <f t="shared" si="90"/>
        <v>822</v>
      </c>
      <c r="P887" s="26"/>
      <c r="Q887" s="26">
        <f t="shared" si="94"/>
        <v>1</v>
      </c>
      <c r="R887" s="26">
        <f t="shared" si="91"/>
        <v>1</v>
      </c>
      <c r="S887" s="26">
        <f t="shared" si="93"/>
        <v>2</v>
      </c>
      <c r="T887" s="26"/>
    </row>
    <row r="888" spans="1:20" x14ac:dyDescent="0.25">
      <c r="A888">
        <v>942</v>
      </c>
      <c r="B888" s="2" t="s">
        <v>8360</v>
      </c>
      <c r="C888" s="3" t="s">
        <v>1633</v>
      </c>
      <c r="D888" s="4" t="s">
        <v>2300</v>
      </c>
      <c r="E888" s="4" t="s">
        <v>2300</v>
      </c>
      <c r="F888" s="4" t="s">
        <v>2301</v>
      </c>
      <c r="G888" s="4" t="s">
        <v>2302</v>
      </c>
      <c r="H888" s="4"/>
      <c r="I888" s="4" t="s">
        <v>10936</v>
      </c>
      <c r="J888" s="3"/>
      <c r="K888" s="3" t="s">
        <v>8361</v>
      </c>
      <c r="L888" s="5" t="s">
        <v>15</v>
      </c>
      <c r="M888" s="2" t="str">
        <f t="shared" si="92"/>
        <v>&gt;betaL-g0984_OXA-333%ATGAAAAATTTACAGTTGGGACTCATCGTCCTCATTACAACCTTCGGTTCCGCGTGTACCACAATAAGCCCCTCCGTAGAAACAGCTAAAAACCAACATCAGCAAAGCGCGCAGCAGCAGATCCAACAGGCCTTCAATCAACTCCAAACCACTGGGGTGATTGTCATTAAGGATAAGCACGGTTTACACAGCTACGGCAATGACTTGAGCCGTGCTCAGACACCCTATGTACCCGCCTCTACCTTTAAAATATTAAATGCCTTAATCGGACTAGAACATGGTAAGGCAACCAGCACCGAGGTATTTAAATGGGATGGTCAAAAGCGTAGTTTCCCTACTTGGGAAAAAGACATGACTTTAGGGCAAGCCATACAAGCATCTGCCGTTCCCGTTTATCAGGAGCTTGCACGGCGCATTGGTCTAGACCTAATGCAAAAAGAAGTGCAGCGCATTGGATATGGCAATCAACAGATTGGCACCGTTGTCGATAATTTTTGGTTAGTCGGTCCACTGCAAATTACGCCTGTTCAAGAAGTCCTTTTTGTAGAGAAGCTGGCCAATATACAACTCGCTTTTAAGCCAGATGTGCAACATACCGTACAAGACATGCTGCTGATTGAACAAAAAGCGAATTATGAACTCTACGCCAAATCTGGTTGGGGCATGGACCTAGAACCGCAAGTGGGCTGGTGGACAGGCTGGGTCGAAACAGCAACAGGTGAAAAAGTGTATTTTGCTTTGAATATGCATATGAAAACGGGAATTTCAGCCAGCGTACGTGAGCAACTGGTCAAACAAAGTCTGACAGCACTGGGGATAATTTAA</v>
      </c>
      <c r="O888" s="26">
        <f t="shared" si="90"/>
        <v>825</v>
      </c>
      <c r="P888" s="26"/>
      <c r="Q888" s="26">
        <f t="shared" si="94"/>
        <v>1</v>
      </c>
      <c r="R888" s="26">
        <f t="shared" si="91"/>
        <v>1</v>
      </c>
      <c r="S888" s="26">
        <f t="shared" si="93"/>
        <v>2</v>
      </c>
      <c r="T888" s="26"/>
    </row>
    <row r="889" spans="1:20" x14ac:dyDescent="0.25">
      <c r="A889">
        <v>943</v>
      </c>
      <c r="B889" s="2" t="s">
        <v>8362</v>
      </c>
      <c r="C889" s="3" t="s">
        <v>1633</v>
      </c>
      <c r="D889" s="4" t="s">
        <v>2303</v>
      </c>
      <c r="E889" s="4" t="s">
        <v>2303</v>
      </c>
      <c r="F889" s="4" t="s">
        <v>2304</v>
      </c>
      <c r="G889" s="4" t="s">
        <v>2305</v>
      </c>
      <c r="H889" s="4"/>
      <c r="I889" s="4" t="s">
        <v>10936</v>
      </c>
      <c r="J889" s="3"/>
      <c r="K889" s="3" t="s">
        <v>8363</v>
      </c>
      <c r="L889" s="5" t="s">
        <v>15</v>
      </c>
      <c r="M889" s="2" t="str">
        <f t="shared" si="92"/>
        <v>&gt;betaL-g0985_OXA-334%ATGAAAACTGTACAGTTGTGCCTCATCGTCCTCATTACTACCTTCGGTTCCGCATGTACCACAATAAGCCCCTCCGTAGAAACAGCTAAAAACCAACATCAGCAAAGCACGCAGCAGCAGATCCAACAAGCCTTCAATCAACTCCAAACCACGGGGGTGATTGTCATTAAGGATAAACATGGCTTACACAGCTACGGCAATGACTTGAGCCGTGCTCAGACACCCTATGTACCGGCCTCTACCTTTAAAATGCTGAATGCCTTAATCGGACTAGAACATGGTAAAGCAACCAGAACCGAGGTGTTTAAATGGGATGGTCAAAAGCGCAGCTTCACTGCCTGGGAAAAAGACATGACTTTAGGGCAAGCCATGCAAGCATCTGCCGTTCCCGTTTATCAGGAGCTTGCACGGCGCATTGGTGTAGATCTAATGCAAAAAGAAGTACAGCGCATTGGATATGGCAATCAACAGATTGGCACCGTTGTCGATAATTTTTGGTTAGTCGGTCCACTGCAAATTACGCCTGTTCAAGAAGTCCTTTTTGTAGAGAAGCTGGCCAATACGCAACTCGCTTTTAAGCCAGATGTGCAACATACCGTACAAGACATGCTACTGATTGAACAAAAACCGAATTATAAACTCTACGCCAAATCAGGCTGGGGTATGGACCTAGAACCACAAGTGGGCTGGTGGGCAGGCTGGGTCGAAACTTCAACAGGTGAAAAAGCGTATTTTGCTTTGAATATGCAGATGAAAACGGGAATTTCAGCCAGCGTGCGTGAGCAACTGGTCAAACAAAGTCTGACAGCACTGGGGATAATTTAA</v>
      </c>
      <c r="O889" s="26">
        <f t="shared" si="90"/>
        <v>825</v>
      </c>
      <c r="P889" s="26"/>
      <c r="Q889" s="26">
        <f t="shared" si="94"/>
        <v>1</v>
      </c>
      <c r="R889" s="26">
        <f t="shared" si="91"/>
        <v>1</v>
      </c>
      <c r="S889" s="26">
        <f t="shared" si="93"/>
        <v>2</v>
      </c>
      <c r="T889" s="26"/>
    </row>
    <row r="890" spans="1:20" x14ac:dyDescent="0.25">
      <c r="A890">
        <v>944</v>
      </c>
      <c r="B890" s="2" t="s">
        <v>8364</v>
      </c>
      <c r="C890" s="3" t="s">
        <v>1633</v>
      </c>
      <c r="D890" s="4" t="s">
        <v>2306</v>
      </c>
      <c r="E890" s="4" t="s">
        <v>2306</v>
      </c>
      <c r="F890" s="4" t="s">
        <v>2307</v>
      </c>
      <c r="G890" s="4" t="s">
        <v>2308</v>
      </c>
      <c r="H890" s="4"/>
      <c r="I890" s="4" t="s">
        <v>10936</v>
      </c>
      <c r="J890" s="3"/>
      <c r="K890" s="3" t="s">
        <v>8365</v>
      </c>
      <c r="L890" s="5" t="s">
        <v>15</v>
      </c>
      <c r="M890" s="2" t="str">
        <f t="shared" si="92"/>
        <v>&gt;betaL-g0986_OXA-335%ATGAAAATTTTGATTTTGCTGCCTTTACTTAGTTGCTTGGGCCTGACAGCATGTAGCCTACCCGTTTCATCTCTCCCATCTCAAAGCACTTCGACTCAAGCGATTGCCAGCTTATTTGATCAGGCGCAAAGCTCTGGTGTTTTAGTGATTCAGCGTGATCAACAAGTACAGGTCTATGGCAATGATTTAAATCGTGCAAATACCGAATATGTTCCCGCCTCTACTTTTAAAATGCCCAATGCTCTGATTGGCCTGCAACATGGCAAAGCCACAACCAATGAAATTTTTAAATGGGATGGCAAGAAACGCAGCTTTACCGCCTGGGAAAAAGACATGACTCTCGGCCAAGCCATGCAAGCTTCTGCGGTACCGGTCTATCAAGAACTGGCGCGTCGTATTGGTCTGGAATTA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GCTGAATATGCAGATGCAAAATGGTATAGATCCGGCGATCCGCCTTGAAATTTTGCAGCAGGCTTTGGCCGAATTAGGGCTTTATCCAAAAGCTGAAGGATGA</v>
      </c>
      <c r="O890" s="26">
        <f t="shared" si="90"/>
        <v>822</v>
      </c>
      <c r="P890" s="26"/>
      <c r="Q890" s="26">
        <f t="shared" si="94"/>
        <v>1</v>
      </c>
      <c r="R890" s="26">
        <f t="shared" si="91"/>
        <v>1</v>
      </c>
      <c r="S890" s="26">
        <f t="shared" si="93"/>
        <v>2</v>
      </c>
      <c r="T890" s="26"/>
    </row>
    <row r="891" spans="1:20" x14ac:dyDescent="0.25">
      <c r="A891">
        <v>686</v>
      </c>
      <c r="B891" s="2" t="s">
        <v>7977</v>
      </c>
      <c r="C891" s="3" t="s">
        <v>1633</v>
      </c>
      <c r="D891" s="4" t="s">
        <v>1724</v>
      </c>
      <c r="E891" s="4" t="s">
        <v>1724</v>
      </c>
      <c r="F891" s="4" t="s">
        <v>1725</v>
      </c>
      <c r="G891" s="4" t="s">
        <v>1726</v>
      </c>
      <c r="H891" s="4" t="s">
        <v>11005</v>
      </c>
      <c r="I891" s="4" t="s">
        <v>10936</v>
      </c>
      <c r="J891" s="3"/>
      <c r="K891" s="3" t="s">
        <v>7978</v>
      </c>
      <c r="L891" s="5" t="s">
        <v>15</v>
      </c>
      <c r="M891" s="2" t="str">
        <f t="shared" si="92"/>
        <v>&gt;betaL-g0987_OXA-34%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T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</v>
      </c>
      <c r="O891" s="26">
        <f t="shared" si="90"/>
        <v>771</v>
      </c>
      <c r="P891" s="26" t="s">
        <v>10996</v>
      </c>
      <c r="Q891" s="26">
        <f t="shared" ref="Q891" si="95">IF(OR(LEFT(G891,3)="ATG",LEFT(G891,3)="GTG"),1,"bad")</f>
        <v>1</v>
      </c>
      <c r="R891" s="26" t="str">
        <f t="shared" si="91"/>
        <v>bad</v>
      </c>
      <c r="S891" s="26">
        <f t="shared" si="93"/>
        <v>2</v>
      </c>
      <c r="T891" s="26"/>
    </row>
    <row r="892" spans="1:20" x14ac:dyDescent="0.25">
      <c r="A892" s="3">
        <v>946</v>
      </c>
      <c r="B892" s="2" t="s">
        <v>10282</v>
      </c>
      <c r="C892" s="3" t="s">
        <v>1633</v>
      </c>
      <c r="D892" s="4" t="s">
        <v>5550</v>
      </c>
      <c r="E892" s="4" t="s">
        <v>5550</v>
      </c>
      <c r="F892" s="4" t="s">
        <v>5551</v>
      </c>
      <c r="G892" s="4" t="s">
        <v>5552</v>
      </c>
      <c r="H892" s="4"/>
      <c r="I892" s="4" t="s">
        <v>10936</v>
      </c>
      <c r="J892" s="3"/>
      <c r="K892" s="3" t="s">
        <v>5553</v>
      </c>
      <c r="L892" s="13" t="s">
        <v>5493</v>
      </c>
      <c r="M892" s="2" t="str">
        <f t="shared" si="92"/>
        <v>&gt;betaL-g0988_OXA-347%ATGAAAAATATTTTATTTGTAGTTTTTATTTCAATGATATTTTTATTTGTTTGCTGTAACACAACAACGAATAAAAACATAATTGAAACAGAAATTTCTGATTTTGACAAAATTTTAGATAGTTTTCAAGTAAATGGTTCAATTCTAATTTATGATAACGACAAGAATACTTTTTACTCAAATGACTTTGATTGGGCTAAAAACGGAAAATTACCTGCATCAACATTCAAAATTCCAAATTCTATAATTGCTGTTGAATTAGGCATTATTGAAAATGATACAACTATTTTAAAATGGAATGGCGAGCAGAGAAAAATGGATATTTGGGAAAAAGATTTATCATTTAAAGATGCTTTTAGAATTTCCTGTGTTCCTTGCTATCAGGAAATTGCAAGGAAAATCGGAACAATTAAAATGAAAGAATATTTAGAAAAATTTGAGTATAAAAATATGATTTTTGACAGTTTAACGATTGACAATTTTTGGCTTGAAGGAAATTCAAAAATATCTCAAAAACAACAAATCGACTTTTTAAGGAAATTCTATTTTTCAAAATTTCCAATTTCTGATAGGACAATAAAGATTGTCAAAAATATTATGGAAATTGAGCGAACTGAAAATTACATTTTAAGCGGTAAGACTGGATTAAGTTCGATAGAAGAAAAATATAATGGTTGGTTTGTTGGTTATGTTGAAACAAAATCTAATGTTTATTTTTTTGCAACAAATGTAATTCCGACAGACGGATTGAATGTTGATGATTTTATTTCATCGAGAATTAATGTAACAAAAAATGCGTTAAAGCAAATGAATATAATGAAATGA</v>
      </c>
      <c r="O892" s="26">
        <f t="shared" si="90"/>
        <v>825</v>
      </c>
      <c r="P892" s="26"/>
      <c r="Q892" s="26">
        <f t="shared" ref="Q892:Q905" si="96">IF(OR(LEFT(G892,3)="ATG",LEFT(G892,3)="GTG",LEFT(G892,3)="TTG"),1,"bad")</f>
        <v>1</v>
      </c>
      <c r="R892" s="26">
        <f t="shared" si="91"/>
        <v>1</v>
      </c>
      <c r="S892" s="26">
        <f t="shared" si="93"/>
        <v>2</v>
      </c>
      <c r="T892" s="26"/>
    </row>
    <row r="893" spans="1:20" x14ac:dyDescent="0.25">
      <c r="A893">
        <v>947</v>
      </c>
      <c r="B893" s="2" t="s">
        <v>8366</v>
      </c>
      <c r="C893" s="3" t="s">
        <v>1633</v>
      </c>
      <c r="D893" s="4" t="s">
        <v>2309</v>
      </c>
      <c r="E893" s="4" t="s">
        <v>2309</v>
      </c>
      <c r="F893" s="4" t="s">
        <v>2310</v>
      </c>
      <c r="G893" s="4" t="s">
        <v>2311</v>
      </c>
      <c r="H893" s="4"/>
      <c r="I893" s="4" t="s">
        <v>10936</v>
      </c>
      <c r="J893" s="3"/>
      <c r="K893" s="3" t="s">
        <v>8367</v>
      </c>
      <c r="L893" s="5" t="s">
        <v>15</v>
      </c>
      <c r="M893" s="2" t="str">
        <f t="shared" si="92"/>
        <v>&gt;betaL-g0989_OXA-348%ATGTATAAAAAAGCCCTTATCGTTGCAACAAGTATCCTATTTTTATCCGCCTGTTCTTCCAATATGGTCAAACAACATCAAATACACTCTATTTCTGCCAATAAAAATTCAGAAGAAATTAAATCACTGTTTGATCAAGCACAGACCACTGGAGTTTTGGTGATTAAGCGAGGGCAAACAGAAGAAATTTATGGCAATGATCTTAAAAGAGCATCAACCGACTATGTTCCCGCCTCTACCTTTAAAATGTTAAATGCTTTAATTGGACTTGAACATCATAAGGCAACTACAACTGAAGTATTTAAATGGAATGGGCAAAAACGTTTATTTCCTGATTGGGAAAAGGACATGACACTGAGCGATGCCATGAAAGCTTCTGCAATTCCAGTTTACCAAGAATTAGCCCGACGGATTGGTCTGGATCTTATGTCCAAAGAGGTGAAACGAATTGGTTTCGGTAATGCTAACATTGGCTCAAAAGTAGATGATTTTTGGCTTGTTGGCCCTCTAAAAATTACACCTCAACAAGAAACCCAATTTGCTTATCAATTAGCCCATAAAACTCTTCCATTTAGCAAAAATGTACAAGAACAAGTTCAATCGATGGTGTTCATAGAGGAAAAAAATGGAAGTAAAATTTATGCCAAAAGTGGTTGGGGATGGGATGTTGAACCGCAAGTTGGTTGGTTAACAGGCTGGGTCGTTCAACCACAAGGAGAAATTGTGGCATTTTCACTTAATTTAGAAATGAAAAAAGGAACTCCTAGCTCTATTCGCAAAGAAATTGCTTATAAAGGCTTAGAACAACTGGGTATTTTATAA</v>
      </c>
      <c r="O893" s="26">
        <f t="shared" si="90"/>
        <v>822</v>
      </c>
      <c r="P893" s="26"/>
      <c r="Q893" s="26">
        <f t="shared" si="96"/>
        <v>1</v>
      </c>
      <c r="R893" s="26">
        <f t="shared" si="91"/>
        <v>1</v>
      </c>
      <c r="S893" s="26">
        <f t="shared" si="93"/>
        <v>2</v>
      </c>
      <c r="T893" s="26"/>
    </row>
    <row r="894" spans="1:20" x14ac:dyDescent="0.25">
      <c r="A894">
        <v>948</v>
      </c>
      <c r="B894" s="2" t="s">
        <v>8368</v>
      </c>
      <c r="C894" s="3" t="s">
        <v>1633</v>
      </c>
      <c r="D894" s="4" t="s">
        <v>2312</v>
      </c>
      <c r="E894" s="4" t="s">
        <v>2312</v>
      </c>
      <c r="F894" s="4" t="s">
        <v>2313</v>
      </c>
      <c r="G894" s="4" t="s">
        <v>2314</v>
      </c>
      <c r="H894" s="4"/>
      <c r="I894" s="4" t="s">
        <v>10936</v>
      </c>
      <c r="J894" s="3"/>
      <c r="K894" s="3" t="s">
        <v>8369</v>
      </c>
      <c r="L894" s="5" t="s">
        <v>15</v>
      </c>
      <c r="M894" s="2" t="str">
        <f t="shared" si="92"/>
        <v>&gt;betaL-g0990_OXA-349%ATGTATAAAAAAGCCCTTATCGCTGCAACAAGTATCCTATTTTTATCCTCCTGTTCTTCCAATACGGTAAAACAACATCAAATACACTCTATTTCTGCCAATAAAAATTCAGAAGAAATTAAATCACTGTTTGATCAGGCACAGACCACGGGTGTTTTGGTGATTAAGCGAGGGCAAACAGAAGAAATTTATGGCAATGATCTTAAAAGAGCACCAACCGCCTATGTTCCCGCCTCAACCTTTAAAATGTTAAATGCTTTAATTGGACTTGAACATCATAAGGCAACTACAACTGAAGTATTTAAATGGGATGGGCAAAAACGTTTATTTCCTGATTGGGAAAAGGACATGACACTGGGTGATGCCATGAAAGCTTCTGCGATTCCAGTTTACCAAGAATTAGCCCGACGAATTGGTCTAGATCTTATGTCTAAAGAGGTGAAACGAGTTGGTTTTGGTAATGCTAGCATTGGTTCAAAAGTAGATAATTTTTGGCTTGTTGGCCCTCTAAAAATTACACCTCAACAAGAAACCCAATTTGCTTATCAATTAGCCCTTAAAACGCTTCCATTTAGCCAAGATGTACAAGAACAAGTTCAATCAATGGTGTTCATAGAGGAAAAAAATGGAAGTAAAATTTATGCCAAAAGTGGTTGGGGATGGGATGTTGAACCACAAGTTGGTTGGTTAACAGGCTGGATCGTTCAACCACAAGGAGAAATTGTCGCATTCTCACTTAATTTAGAAATGAAAAAAGGAACTCCTAGCTCTATTCGCAAAGAAATTGCTTATAAAGGCTTAGAACAACTGGGTATTTTATAA</v>
      </c>
      <c r="O894" s="26">
        <f t="shared" si="90"/>
        <v>822</v>
      </c>
      <c r="P894" s="26"/>
      <c r="Q894" s="26">
        <f t="shared" si="96"/>
        <v>1</v>
      </c>
      <c r="R894" s="26">
        <f t="shared" si="91"/>
        <v>1</v>
      </c>
      <c r="S894" s="26">
        <f t="shared" si="93"/>
        <v>2</v>
      </c>
      <c r="T894" s="26"/>
    </row>
    <row r="895" spans="1:20" x14ac:dyDescent="0.25">
      <c r="A895">
        <v>687</v>
      </c>
      <c r="B895" s="2" t="s">
        <v>7979</v>
      </c>
      <c r="C895" s="3" t="s">
        <v>1633</v>
      </c>
      <c r="D895" s="4" t="s">
        <v>1727</v>
      </c>
      <c r="E895" s="4" t="s">
        <v>1727</v>
      </c>
      <c r="F895" s="4" t="s">
        <v>1728</v>
      </c>
      <c r="G895" s="4" t="s">
        <v>1729</v>
      </c>
      <c r="H895" s="4"/>
      <c r="I895" s="4" t="s">
        <v>10936</v>
      </c>
      <c r="J895" s="3"/>
      <c r="K895" s="3" t="s">
        <v>7980</v>
      </c>
      <c r="L895" s="5" t="s">
        <v>15</v>
      </c>
      <c r="M895" s="2" t="str">
        <f t="shared" si="92"/>
        <v>&gt;betaL-g0991_OXA-35%ATGAAAACATTTGCCGCATATGTAATTACTGCGTGTCTTTCAAGTACGGCATTAGCTAGTTCAATTACAGAAAATACGTCTTGGAACAAAGAGTTCTCTGCCGAAGCCGTCAATGGTGTTTTCGTGCTTTGTAAAAGTAGCAGTAAATCCTGCGCTACCAATAACTTAGCTCGTGCATCAAAGGAATATCTTCCAGCATCAACATTTAAGATCCCCAACGCAATTATCGGCCTAGAAACTGGTGTCATAAAGAATGAGCATCAGGTTTTCAAATGGGACGGAAAGCCAAGAGCCATGAAACAATGGGAAAGAGACTTGAGCTTAAGAGGGGCAATACAAGTTTCAGCGGTTCCCGTATTTCAACAAATCGCCAGAGAAGTTGGCGAAGTAAGAATGCAGAAATACCTTAAAAAATTTTCATATGGCAACCAGAATATCAGTGGTGGCATTGACAAATTCTGGTTGGAGGGTCAGCTAAGAATTTCCGCAGTTAATCAAGTGGAGTTTCTAGAGTCTCTATTTTTAAATAAATTGTCAGCATCAAAAGAAAATCAGCTAATAGTAAAAGAGGCTTTGGTAACGGAGGCTGCGCCTGAATATCTTGTGCATTCAAAAACTGGTTTTTCTGGTGTGGGAACTGAGTCAAATCCTGGTGTCGCATGGTGGGTTGGTTGGGTTGAGAAGGGAACAGAGGTTTACTTTTTCGCCTTTAACATGGATATAGACAACGAAAATAAGTTGCCGCTAAGAAAATCCATTCCCACCAAAATCATGGCAAGTGAGGGCATCATTGGTGGCTAA</v>
      </c>
      <c r="O895" s="26">
        <f t="shared" si="90"/>
        <v>801</v>
      </c>
      <c r="P895" s="26"/>
      <c r="Q895" s="26">
        <f t="shared" si="96"/>
        <v>1</v>
      </c>
      <c r="R895" s="26">
        <f t="shared" si="91"/>
        <v>1</v>
      </c>
      <c r="S895" s="26">
        <f t="shared" si="93"/>
        <v>2</v>
      </c>
      <c r="T895" s="26"/>
    </row>
    <row r="896" spans="1:20" x14ac:dyDescent="0.25">
      <c r="A896">
        <v>949</v>
      </c>
      <c r="B896" s="2" t="s">
        <v>8370</v>
      </c>
      <c r="C896" s="3" t="s">
        <v>1633</v>
      </c>
      <c r="D896" s="4" t="s">
        <v>2315</v>
      </c>
      <c r="E896" s="4" t="s">
        <v>2315</v>
      </c>
      <c r="F896" s="4" t="s">
        <v>2316</v>
      </c>
      <c r="G896" s="4" t="s">
        <v>2317</v>
      </c>
      <c r="H896" s="4"/>
      <c r="I896" s="4" t="s">
        <v>10936</v>
      </c>
      <c r="J896" s="3"/>
      <c r="K896" s="3" t="s">
        <v>8371</v>
      </c>
      <c r="L896" s="5" t="s">
        <v>15</v>
      </c>
      <c r="M896" s="2" t="str">
        <f t="shared" si="92"/>
        <v>&gt;betaL-g0992_OXA-350%ATGTATAAAAAAGCCCTTATCGTTACAACAAGTATCCTATTTTTATCCGCCTGTTCTTCTAATTCAGTAAAACAAAATCAAATACATTCTATTTCTGCCAATAAAAATTCAGAAGAAATTAAATCACTGTTTGATCAGGCACAGACCACGGGTGTTTTGGTTATTAAGCGAGGGCAAACAGAAGAAATTTATGGAAATGATCTTAAAAGAGCATCAACCGCCTATGTTCCCGCTTCTACCTTTAAAATGTTAAATGCTTTAATTGGACTTGAACATCATAAGGCAACTACAACTGAAGTATTTAAATGGGATGGGCAAAAGCGTTTATTTCCTGATTGGGAAAAGGACATGACACTGGGTGATGCCATGAAAGCTTCTGCAATTCCAGTTTACCAAGAATTAGCCCGACGTATTGGTCTGGATCTTATGTCCAAAGAGGTGAAACGAATTGGTTTCGGTAATGCTAACATTGGCTCAAAAGTAGATGATTTCTGGCTTGTTGGGCCTCTAAAAATTACACCTCAACAAGAAACCCAATTTGCTTATCAATTAGCCCATAAAACTCTTCCATTTAGCAAAAATGTACAAGAACAAGTTCAATCAATGGTGTTCATAGAAGAAAAAAATGGAAGTAAAATTTATGCCAAAAGTGGTTGGGGATGGGATGTTGAACCACAAGTTGGTTGGTTAACAGGTTGGGTCGTTCAACCACAAGGAGAAATTGTCGCATTCTCACTTAATTTAGAAATGAACAAAGGAACTCCTAGCTCTATTCGCAAAGAAATTGCTTATAAAGGCTTAGAACAACTGGGTATCTTATAA</v>
      </c>
      <c r="O896" s="26">
        <f t="shared" si="90"/>
        <v>822</v>
      </c>
      <c r="P896" s="26"/>
      <c r="Q896" s="26">
        <f t="shared" si="96"/>
        <v>1</v>
      </c>
      <c r="R896" s="26">
        <f t="shared" si="91"/>
        <v>1</v>
      </c>
      <c r="S896" s="26">
        <f t="shared" si="93"/>
        <v>2</v>
      </c>
      <c r="T896" s="26"/>
    </row>
    <row r="897" spans="1:20" x14ac:dyDescent="0.25">
      <c r="A897">
        <v>950</v>
      </c>
      <c r="B897" s="2" t="s">
        <v>8372</v>
      </c>
      <c r="C897" s="3" t="s">
        <v>1633</v>
      </c>
      <c r="D897" s="4" t="s">
        <v>2318</v>
      </c>
      <c r="E897" s="4" t="s">
        <v>2318</v>
      </c>
      <c r="F897" s="4" t="s">
        <v>2319</v>
      </c>
      <c r="G897" s="4" t="s">
        <v>2320</v>
      </c>
      <c r="H897" s="4"/>
      <c r="I897" s="4" t="s">
        <v>10936</v>
      </c>
      <c r="J897" s="3"/>
      <c r="K897" s="3" t="s">
        <v>8373</v>
      </c>
      <c r="L897" s="5" t="s">
        <v>15</v>
      </c>
      <c r="M897" s="2" t="str">
        <f t="shared" si="92"/>
        <v>&gt;betaL-g0993_OXA-351%ATGTATAAAAAAGCCCTTATCGTTGCAATAAGTATCCTATTTTTATCCGCCTGTTCTTCCAATATGGTCAAACAACATCAAATACACTCTATTTCTGCCAATAAAAATTCAGAAGAAATTAAATCACTGTTTGATCAAGCACAGACCACTGGAGTTTTGGTGATTAAGCGAGGGCAAACAGAAGAAATTTATGGCAATGATCTTAAAAGAGCATCAACCGACTATGTTCCCGCCTCTACCTTTAAAATGTTAAATGCTTTAATTGGACTTGAACATCATAAGGCAACTACAACTGAAGTATTTAAATGGAATGGGCAAAAACGTTTATTTCCTGATTGGGAAAAGGACATGACACTGAGCGATGCCATGAAAGCTTCTGCAATTCCAGTTTACCAAGAATTAGCCCGACGGATTGGTCTGGATCTTATGTCCAAAGAGGTGAAACGAATTGGTTTCGGTAATGCTAACATTGGCTCAAAAGTAGATGATTTTTGGCTTGTTGGCCCTCTAAAAATTACACCTCAACAAGAAACCCAATTTGCTTATCAATTAGCCCATAAAACTCTTCCATTTAGCAAAAATGTACAAGAACAAGTTCAATCGATGGTGTTCATAGAGGAAAAAAATGGAAGTAAAATTTATGCCAAAAGTGGTTGGGGATGGGATGTTGAACCGCAAGTTGGTTGGTTAACAGGCTGGGTCGTTCAACCACAAGGAGAAATTGTGGCATTTTCACTTAATTTAGAAATGAAAAAAGGAACTCCTAGCTCTATTCGCAAAGAAATTGCTTATAAAGGCTTAGAACAACTGGGTATTTTATAA</v>
      </c>
      <c r="O897" s="26">
        <f t="shared" ref="O897:O960" si="97">LEN(G897)</f>
        <v>822</v>
      </c>
      <c r="P897" s="26"/>
      <c r="Q897" s="26">
        <f t="shared" si="96"/>
        <v>1</v>
      </c>
      <c r="R897" s="26">
        <f t="shared" ref="R897:R960" si="98">IF(OR(RIGHT(G897,3)="TAG",RIGHT(G897,3)="TAA",RIGHT(G897,3)="TGA"),1,"bad")</f>
        <v>1</v>
      </c>
      <c r="S897" s="26">
        <f t="shared" si="93"/>
        <v>2</v>
      </c>
      <c r="T897" s="26"/>
    </row>
    <row r="898" spans="1:20" x14ac:dyDescent="0.25">
      <c r="A898">
        <v>951</v>
      </c>
      <c r="B898" s="2" t="s">
        <v>8374</v>
      </c>
      <c r="C898" s="3" t="s">
        <v>1633</v>
      </c>
      <c r="D898" s="4" t="s">
        <v>2321</v>
      </c>
      <c r="E898" s="4" t="s">
        <v>2321</v>
      </c>
      <c r="F898" s="4" t="s">
        <v>2322</v>
      </c>
      <c r="G898" s="4" t="s">
        <v>2323</v>
      </c>
      <c r="H898" s="4"/>
      <c r="I898" s="4" t="s">
        <v>10936</v>
      </c>
      <c r="J898" s="3"/>
      <c r="K898" s="3" t="s">
        <v>8375</v>
      </c>
      <c r="L898" s="5" t="s">
        <v>15</v>
      </c>
      <c r="M898" s="2" t="str">
        <f t="shared" ref="M898:M961" si="99">"&gt;"&amp;K898&amp;IF(J898="yes","_Chr","")&amp;"%"&amp;G898</f>
        <v>&gt;betaL-g0994_OXA-352%ATGTATAAAAAAGCCCTTATCGTTGCAACAAGTATCCTATTTTTATCCGCCTGTTCTTCCAATACGGTAAAACAACATCAAATACATTCTATTTCTGCCAATAAAAATTCAGAAGAAATTAAATCACTATTTGATCAAGCACAGACCACGGGTGTTTTGGTGATTAAGCGAGGGCAAACAGAAGAAATTTATGGCAATGATCTTAAAAGAGCATCAACCGACTATATTCCCGCCTCTACCTTTAAAATGTTAAATGCTTTAATTGGACTTGAACATCATAAGGCAACTACAACTGAAGTATTTAAATGGGATGGGCAAAAACGTTTATTTCCTGATTGGGAAAAGGACATGACACTGGGTGATGCCATGAAAGCTTCTGCAATCCCAGTTTACCAAGAATTAGCCCGACGTATTGGTCTGGATCTTATGTCCAAAGAGGTGAAACGAATTGGTTTCGGTAATGCTAACATTGGCTCAAAAGTAGATGATTTCTGGCTTGTTGGCCCTCTAAAAATTACACCTCAACAAGAAACCCAATTTGCTTATCAATTAGCCCATAAAACGCTTCCATTTAGCAAAAATGTACAAGAACAAGTTCAATCAATGGTGTTCATAGAAGAAAAAAATGGACGTAAAATTTATGCAAAAAGCGGTTGGGGATGGGATATTGAGCCACAAGTTGGTTGGTTAACAGGCTGGGTCGTTCAACCACAAGGAGAAATTGTGGCATTCTCACTTAATTTAGAAATGAAAAAAGGAACTCCTAGCTCTATTCGCAAAGAAATTGCTTATAAAGGCTTAGAACAACTGGGTATCTTATAA</v>
      </c>
      <c r="O898" s="26">
        <f t="shared" si="97"/>
        <v>822</v>
      </c>
      <c r="P898" s="26"/>
      <c r="Q898" s="26">
        <f t="shared" si="96"/>
        <v>1</v>
      </c>
      <c r="R898" s="26">
        <f t="shared" si="98"/>
        <v>1</v>
      </c>
      <c r="S898" s="26">
        <f t="shared" ref="S898:S961" si="100">IF(MID(G898,10,3)="ATG",1,2)</f>
        <v>2</v>
      </c>
      <c r="T898" s="26"/>
    </row>
    <row r="899" spans="1:20" x14ac:dyDescent="0.25">
      <c r="A899" s="26">
        <v>952</v>
      </c>
      <c r="B899" s="2" t="s">
        <v>8376</v>
      </c>
      <c r="C899" s="3" t="s">
        <v>1633</v>
      </c>
      <c r="D899" s="4" t="s">
        <v>2324</v>
      </c>
      <c r="E899" s="4" t="s">
        <v>2324</v>
      </c>
      <c r="F899" s="4" t="s">
        <v>2325</v>
      </c>
      <c r="G899" s="4" t="s">
        <v>2326</v>
      </c>
      <c r="H899" s="4"/>
      <c r="I899" s="4" t="s">
        <v>10936</v>
      </c>
      <c r="J899" s="3"/>
      <c r="K899" s="3" t="s">
        <v>8377</v>
      </c>
      <c r="L899" s="5" t="s">
        <v>15</v>
      </c>
      <c r="M899" s="2" t="str">
        <f t="shared" si="99"/>
        <v>&gt;betaL-g0995_OXA-353%ATGTATAAAAAAACCCTTATCGTTACAACAAGTATCCTATTTTTATCCGCCTGTTCTTCCAATATGGTAAAACAACATCAAATACACTCTATGTCTGCCAATAAAAATTCAGAAGAAATTAAATCACTGTTTGATCAAGCACAAACCACGGGTGTTTTGGTAATTAAGCGAGGGAAAACAGAAGAAATTTATGGCAATGATCTTAAAAGAGCATCAACCGCCTATGTTCCCGCCTCTACCTTTAAAATGTTAAATGCTTTAATTGGACTTGAACATCATAAGGCAACTACAACTGAAGTATTTAAATGGAATGGGCAAAAACGTTTATTTCCTGATTGGAAAAAGGACATGACACTGGGCGATGCCATGAAAGCTTCTGCAATTCCAGTTTACCAAGAATTAGCCCGACGAATTGGTCTGGATCTTATGTCCAAAGAGGTGAAACGAATTGGTTTCGGTAATGCTAACATTGGCTCAAAAGTAGATGATTTCTGGCTTGTTGGCCCTCTAAAAATTACACCTCAACAAGAAACCCAATTTGCTTATCAATTAGCCCATAAAACGCTTCCATTTAGCAAAAATGTACAAGAGCAAGTTCAATCAATGGTGTTCATAGAGAAAAAAAATGGAAGTAAAATTTATGCCAAAAGTGGTTGGGGATGGGATGTTGAACCACAAGTTGGTTGGCTAACAGGCTGGGTCGTTCAACCACAAGGAGAAATTGTGGCATTCTCACTTAATTTAGAAATGAAAAAAGGAACTTCTAGCTCTATTCGCAAAGAAATTGCTTATAAAGGCTTAGAACAACTGGGTATCTTATAA</v>
      </c>
      <c r="O899" s="26">
        <f t="shared" si="97"/>
        <v>822</v>
      </c>
      <c r="P899" s="26"/>
      <c r="Q899" s="26">
        <f t="shared" si="96"/>
        <v>1</v>
      </c>
      <c r="R899" s="26">
        <f t="shared" si="98"/>
        <v>1</v>
      </c>
      <c r="S899" s="26">
        <f t="shared" si="100"/>
        <v>2</v>
      </c>
      <c r="T899" s="26"/>
    </row>
    <row r="900" spans="1:20" x14ac:dyDescent="0.25">
      <c r="A900">
        <v>953</v>
      </c>
      <c r="B900" s="2" t="s">
        <v>8378</v>
      </c>
      <c r="C900" s="3" t="s">
        <v>1633</v>
      </c>
      <c r="D900" s="4" t="s">
        <v>2327</v>
      </c>
      <c r="E900" s="4" t="s">
        <v>2327</v>
      </c>
      <c r="F900" s="4" t="s">
        <v>2328</v>
      </c>
      <c r="G900" s="4" t="s">
        <v>2329</v>
      </c>
      <c r="H900" s="4"/>
      <c r="I900" s="4" t="s">
        <v>10936</v>
      </c>
      <c r="J900" s="3"/>
      <c r="K900" s="3" t="s">
        <v>8379</v>
      </c>
      <c r="L900" s="5" t="s">
        <v>15</v>
      </c>
      <c r="M900" s="2" t="str">
        <f t="shared" si="99"/>
        <v>&gt;betaL-g0996_OXA-354%ATGTATAAAAAAGCCCTTATCGTTGCAACAAGTATCCTATTTTTATCCGCCTGTTCTTCTAATTCAGTAAAACAACATCAAATACACTCTATTTCTGCCAATAAAAATTCAGAAGAAATTAAATCACTGTTTGATCAGGCACAAACCACGGGTGTTTTGGTGATTAAGCGAGGACAAACAGAAGAAATTTATGGCAATGATCTTAAAAGAGCATCAACAGACTATGTTCCCGCCTCTACCTTTAAAATGTTAAATGCTTTAATTGGACTTGAACATCATAAGGCAACTACAACTGAAGTATTTAAATGGGATGGGCAGAAACGTTTATTTCCTGATTGGGAAAAGGACATGACACTGGGTGATGCCATGAAAGCTTCTGCAATCCCAGTTTACCAAGAATTAGCCCGACGAATTGGTCTGGATCTTATGTCTAAAGAGGTAAAGCGAATTGGTTTCGGTAATGCTAACATTGGCTCAAAAGTAGATGATTTCTGGCTTGTTGGTCCTCTAAAAATTACACCTCAACAAGAAACCCAATTTGCTTATCAATTAGCCCATAAAATGCTTCCATTTAGTAAAGATGTACAAGAACAAGTTCAATCAATGGTGTTCATAGAAGAAAAAAATGGACGTAAAATTTATGCAAAAAGCGGTTGGGGATGGGATATTGAGCCACAAGTTGGTTGGTTAACAGGCTGGGTCGTTCAACCACAAGGAGAAATTGTGGCATTCTCACTTAATTTAGAAATGAAAAAAGGAACTCCTAGCTCTATTCGCAAAGAAATTGCTTATAAAGGCTTAGAACAACTGGGTATCTTATAA</v>
      </c>
      <c r="O900" s="26">
        <f t="shared" si="97"/>
        <v>822</v>
      </c>
      <c r="P900" s="26"/>
      <c r="Q900" s="26">
        <f t="shared" si="96"/>
        <v>1</v>
      </c>
      <c r="R900" s="26">
        <f t="shared" si="98"/>
        <v>1</v>
      </c>
      <c r="S900" s="26">
        <f t="shared" si="100"/>
        <v>2</v>
      </c>
      <c r="T900" s="26"/>
    </row>
    <row r="901" spans="1:20" x14ac:dyDescent="0.25">
      <c r="A901">
        <v>954</v>
      </c>
      <c r="B901" s="2" t="s">
        <v>8380</v>
      </c>
      <c r="C901" s="3" t="s">
        <v>1633</v>
      </c>
      <c r="D901" s="4" t="s">
        <v>2330</v>
      </c>
      <c r="E901" s="4" t="s">
        <v>2330</v>
      </c>
      <c r="F901" s="4" t="s">
        <v>2331</v>
      </c>
      <c r="G901" s="4" t="s">
        <v>2332</v>
      </c>
      <c r="H901" s="4"/>
      <c r="I901" s="4" t="s">
        <v>10936</v>
      </c>
      <c r="J901" s="3"/>
      <c r="K901" s="3" t="s">
        <v>8381</v>
      </c>
      <c r="L901" s="5" t="s">
        <v>15</v>
      </c>
      <c r="M901" s="2" t="str">
        <f t="shared" si="99"/>
        <v>&gt;betaL-g0997_OXA-355%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CGTATATCAGGAGCTTGCTCGACGTATTGGCTTGGAATTGATGCGTGAAGAAGTGAAGCGTGTAGGTTTTGGTAATGCAGAGATTGGTCAGCAAGTCGATAATTTTTGGTTGGTGGGTCCTTTAAAAATCTCCCCTGAACAAGAAGTTCAATTTGCCTATCAACTGGCGATGAAGCAATTACCTTTTGATCGAAATGTACAGCAACAAGTCAAAGATATGCTTTATATCGAGAGACGTGGTGACAGTAAACTGTATGCTAAAAGTGGTTGGGGAATGGATGTTGAACCTCAAGTGGGTTGGTATACGGGATGGGTTGAACAACCCAATGGCAAGGTGACTGCATTTGCGTTAAATATGAACATGCAAGCAGGTGATGATCCAGCTGAACGTAAACAATTAACCTTAAGTATTTTGGACAAATTGGGTCTATTTTTTTATTTAAGATAA</v>
      </c>
      <c r="O901" s="26">
        <f t="shared" si="97"/>
        <v>831</v>
      </c>
      <c r="P901" s="26"/>
      <c r="Q901" s="26">
        <f t="shared" si="96"/>
        <v>1</v>
      </c>
      <c r="R901" s="26">
        <f t="shared" si="98"/>
        <v>1</v>
      </c>
      <c r="S901" s="26">
        <f t="shared" si="100"/>
        <v>2</v>
      </c>
      <c r="T901" s="26"/>
    </row>
    <row r="902" spans="1:20" x14ac:dyDescent="0.25">
      <c r="A902">
        <v>955</v>
      </c>
      <c r="B902" s="2" t="s">
        <v>8382</v>
      </c>
      <c r="C902" s="3" t="s">
        <v>1633</v>
      </c>
      <c r="D902" s="4" t="s">
        <v>2333</v>
      </c>
      <c r="E902" s="4" t="s">
        <v>2333</v>
      </c>
      <c r="F902" s="4" t="s">
        <v>2334</v>
      </c>
      <c r="G902" s="4" t="s">
        <v>2335</v>
      </c>
      <c r="H902" s="4"/>
      <c r="I902" s="4" t="s">
        <v>10936</v>
      </c>
      <c r="J902" s="3"/>
      <c r="K902" s="3" t="s">
        <v>8383</v>
      </c>
      <c r="L902" s="5" t="s">
        <v>15</v>
      </c>
      <c r="M902" s="2" t="str">
        <f t="shared" si="99"/>
        <v>&gt;betaL-g0998_OXA-356%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ATATTTCATTGGAATGGTGAAAAGCGCGCTTTTTCAGCATGGGAAAAAGATATGACTTTGGCAGAAGCGATGCAGGCTTCAGCTGTTCCCGTATATCAGGAGCTTGCTCGACGTATTGGCTTGGAATTGATGCGTGAAGAAGTGAAGCGTGTAGGTTTCGGCAATGCGGAGATTGGTCAGCAAGTCGATAATTTTTGGTTGGTGGGTCCTTTAAAAATCTCCCCTGAACAAGAAGTTCAATTTGCCTATCAACTGGCAATGAAGCAATTACCTTTTGATCGAAATGTACAGCAACAAGTCAAAGATATGCTTTATATCGAGAGACGTGGTGACAGTAAACTGTATGCTAAAAGTGGTTGGGGAATGGATGTTGAACCTCAAGTGGGTTGGTATACGGGATGGGTTGAACAACCCAATGGCAAGGTGACTGCATTTGCGTTAAATATGAACATGCAAGCAGGTGATGATCCAGCTGAACGTAAACAATTAACCTTAAGTATTTTGGACAAATTGGGTCTATTTTTTTATTTAAGATAA</v>
      </c>
      <c r="O902" s="26">
        <f t="shared" si="97"/>
        <v>831</v>
      </c>
      <c r="P902" s="26"/>
      <c r="Q902" s="26">
        <f t="shared" si="96"/>
        <v>1</v>
      </c>
      <c r="R902" s="26">
        <f t="shared" si="98"/>
        <v>1</v>
      </c>
      <c r="S902" s="26">
        <f t="shared" si="100"/>
        <v>2</v>
      </c>
      <c r="T902" s="26"/>
    </row>
    <row r="903" spans="1:20" x14ac:dyDescent="0.25">
      <c r="A903">
        <v>956</v>
      </c>
      <c r="B903" s="2" t="s">
        <v>8384</v>
      </c>
      <c r="C903" s="3" t="s">
        <v>1633</v>
      </c>
      <c r="D903" s="4" t="s">
        <v>2336</v>
      </c>
      <c r="E903" s="4" t="s">
        <v>2336</v>
      </c>
      <c r="F903" s="4" t="s">
        <v>2337</v>
      </c>
      <c r="G903" s="4" t="s">
        <v>2338</v>
      </c>
      <c r="H903" s="4"/>
      <c r="I903" s="4" t="s">
        <v>10936</v>
      </c>
      <c r="J903" s="3"/>
      <c r="K903" s="3" t="s">
        <v>8385</v>
      </c>
      <c r="L903" s="5" t="s">
        <v>15</v>
      </c>
      <c r="M903" s="2" t="str">
        <f t="shared" si="99"/>
        <v>&gt;betaL-g0999_OXA-357%ATGTATAAAAAAGCCCTTATCGCTGCAACAAGTATCCTATTTTTATCCTCCTGTTCTTCCAATACGGTAAAACAACATCAAATACACTCTATTTCTGCCAATAAAAATTCAGAAGAAATTAAATCACTGTTTGATCAGGCACAGACCACGGGTGTTTTGGTGATTAAGCGAGGGCAAACAGAAGAAATTTATGGAAATGATCTTAAAAGAGCATCAACCGACTATGTTCCCGCCTCTACCTTTAAAATGTTAAATGCTTTAATTGGACTTGAACATCATAAGGTAACTACAACTGAAGTATTTAAATGGGATGGGCAGAAACGTTTATTTCCTGACTGGGAAAAGGACATGACACTGGGTGATGCCATGAAAGCTTCTGCGATTCCAGTTTATCAAGAACTAGCTCGTCGTATTGGACTTGATCTTATGTCTAAAGAGGTAAAACGTATTGGTTTCGGTAATGCGGACATTGGTTCAAAAGTAGATAATTTTTGGCTTGTAGGTCCACTTAAAATTTCACCTGAGCAAGAAACCCAATTTGCTTATAAATTAGCCAATAAAACTCTTCCATTTAGTAAAAATGTACAAGAACAAGTCCAATCAATGGTGTTCATAGAAGAAAAAAATGGAAGTAAGATTTATGCCAAAAGTGGGTGGGGATGGGATGTTGAACCACAAGTTGGTTGGTTAACAGGCTGGGTCGTTCAACCACAAGGAGAAATTGTCGCATTCTCACTTAATTTAGAAATGAAAAAAGGAACTCCCAGCTCTATTCGCAAAGAAATTGCTTATAAAGGCTTAGAACAACTCGGTGTTTTATAA</v>
      </c>
      <c r="O903" s="26">
        <f t="shared" si="97"/>
        <v>822</v>
      </c>
      <c r="P903" s="26"/>
      <c r="Q903" s="26">
        <f t="shared" si="96"/>
        <v>1</v>
      </c>
      <c r="R903" s="26">
        <f t="shared" si="98"/>
        <v>1</v>
      </c>
      <c r="S903" s="26">
        <f t="shared" si="100"/>
        <v>2</v>
      </c>
      <c r="T903" s="26"/>
    </row>
    <row r="904" spans="1:20" x14ac:dyDescent="0.25">
      <c r="A904">
        <v>957</v>
      </c>
      <c r="B904" s="2" t="s">
        <v>8386</v>
      </c>
      <c r="C904" s="3" t="s">
        <v>1633</v>
      </c>
      <c r="D904" s="4" t="s">
        <v>2339</v>
      </c>
      <c r="E904" s="4" t="s">
        <v>2339</v>
      </c>
      <c r="F904" s="4" t="s">
        <v>2340</v>
      </c>
      <c r="G904" s="4" t="s">
        <v>2341</v>
      </c>
      <c r="H904" s="4"/>
      <c r="I904" s="4" t="s">
        <v>10936</v>
      </c>
      <c r="J904" s="3"/>
      <c r="K904" s="3" t="s">
        <v>8387</v>
      </c>
      <c r="L904" s="5" t="s">
        <v>15</v>
      </c>
      <c r="M904" s="2" t="str">
        <f t="shared" si="99"/>
        <v>&gt;betaL-g1000_OXA-358%ATGTATAAAAAAGCCCTTATCGTTGCAACAAGTATCCTATTTTTATCCGCCTGTTCTTCCAATACGGTAAAACAACATCAAATACACTCTATTTCTGCCAATAAAAATTCAGAAGAAATTAAATCACTGTTTGATCAGGCACAGACCACGGGTGTTTTGGTGATTAAGCGAGGGCAAACAGAAGAAATTTATGGCAATGATCTTAAAAGAGCATCAACCGCCTATGTTCCCGCCTCTACCTTTAAAATGTTAAATGCTTTAATTGGACTTGAACATCATAAGGCAACTACAACTGAAGTATTTAAATGGGATGGGCAAAAACGTTTATTTCCTGATTGGGAAAAGGACATGACACTGGGTGATGCCATGAAAGCTTCTGCGATTCCAGTTTACCAAGAATTAGCCCGACGAATTGGTCTAGATCTTATGTCCCAAGAGGTGAAACGAGTTGGTTTTGGTAATGCTAACATTGGTTCAAAAGTAGATAATTTTTGGCTCGTTGGCCCTCTAAAAATTACACCTCAACAAGAAACCCAATTTGCTTATCAATTAGCCCATAAAACGCTTCCATTTAGCCAAGATGTACAAGAACAAGTTCAATCAATGGTGTTCATAGAGGAAAAAAATGGAAGTAAAATTTATGCCAAAAGTGGTTGGGGATGGGATGTTGAACCACAAGTTGGTTGGCTAACAGGCTGGGTCGTTCAACCACAAGGAGAAATTGTGGCATTCTCACTAAATTTAGAAATGAAAAAAGGAATCCCTAGTTCTATCCGAAAAGAAATTGCTTATAAAGGATTAGAACAACTCGGTATTTTATAA</v>
      </c>
      <c r="O904" s="26">
        <f t="shared" si="97"/>
        <v>822</v>
      </c>
      <c r="P904" s="26"/>
      <c r="Q904" s="26">
        <f t="shared" si="96"/>
        <v>1</v>
      </c>
      <c r="R904" s="26">
        <f t="shared" si="98"/>
        <v>1</v>
      </c>
      <c r="S904" s="26">
        <f t="shared" si="100"/>
        <v>2</v>
      </c>
      <c r="T904" s="26"/>
    </row>
    <row r="905" spans="1:20" x14ac:dyDescent="0.25">
      <c r="A905">
        <v>958</v>
      </c>
      <c r="B905" s="2" t="s">
        <v>8388</v>
      </c>
      <c r="C905" s="3" t="s">
        <v>1633</v>
      </c>
      <c r="D905" s="4" t="s">
        <v>2342</v>
      </c>
      <c r="E905" s="4" t="s">
        <v>2342</v>
      </c>
      <c r="F905" s="4" t="s">
        <v>2343</v>
      </c>
      <c r="G905" s="4" t="s">
        <v>2344</v>
      </c>
      <c r="H905" s="4"/>
      <c r="I905" s="4" t="s">
        <v>10936</v>
      </c>
      <c r="J905" s="3"/>
      <c r="K905" s="3" t="s">
        <v>8389</v>
      </c>
      <c r="L905" s="5" t="s">
        <v>15</v>
      </c>
      <c r="M905" s="2" t="str">
        <f t="shared" si="99"/>
        <v>&gt;betaL-g1001_OXA-359%ATGTATAAAAAAGCCTTTATCGTTGCAACAAGCCTCCTATTTTTATCTGCCTGTTCTTCTAATACGGTGGAACAACATCAAATATATTCTATTTCTGCCAATAAAAATTCAGAAGAAATTAAATCGCTGTTTGATCAAGCACAGACCACGGGTGTTTTGGTTATTAAGCGAGGGCAAACAGAAGAAATTTATGGCAATGATCTTAAAAGAGCATCAACTGAATATGTTCCAGCTTCTATTTTTAAAATGTTAAATGCTTTAATTGGACTTGAACACCATAAGGCAACTGCAACTGAAGTGTTTAAATGGGATGGGCAAAAACGTTTATTTCCTGATTGGGAAAAAGATATGACGCTGGGCGATGCCATGAAAGCTTCTGCTATTCCGGTCTATCAAGAATTAGCCCGACGAATTGGTCTGGATCTTATGTCTAAAGAGGTGAAACGAATTGGTTTCGGTAATGCCAATATTGGCTCAAAAGTAGATAATTTTTGGCTTGTTGGTCCACTAAAAATCACACCTCAACAAGAAGCCCAGTTTGCTTATCAATTGGCCCATAAAACACTTCCATTTAGCAAAGATGTACAAGAACAAGTTCAATCAATGGTGTTCATAGAGGAAAAGAATGGACGTAAAATTTATGCTAAAAGTGGTTGGGGATGGGATGTTGAACCGCAAGTTGGTTGGTTAACAGGCTGGGTCATTCAACCACAAGGAGAAATTGTCGCATTCTCACTGAATTTAGAAATGAAAAAAGGAACTCCTAGCTCTATTCGCAAAGAAATTGCTTATAAAGGCTTAGAACAACTGGGTATCTTATAA</v>
      </c>
      <c r="O905" s="26">
        <f t="shared" si="97"/>
        <v>822</v>
      </c>
      <c r="P905" s="26"/>
      <c r="Q905" s="26">
        <f t="shared" si="96"/>
        <v>1</v>
      </c>
      <c r="R905" s="26">
        <f t="shared" si="98"/>
        <v>1</v>
      </c>
      <c r="S905" s="26">
        <f t="shared" si="100"/>
        <v>2</v>
      </c>
      <c r="T905" s="26"/>
    </row>
    <row r="906" spans="1:20" x14ac:dyDescent="0.25">
      <c r="A906">
        <v>688</v>
      </c>
      <c r="B906" s="2" t="s">
        <v>7981</v>
      </c>
      <c r="C906" s="3" t="s">
        <v>1633</v>
      </c>
      <c r="D906" s="4" t="s">
        <v>1730</v>
      </c>
      <c r="E906" s="4" t="s">
        <v>1730</v>
      </c>
      <c r="F906" s="4" t="s">
        <v>1731</v>
      </c>
      <c r="G906" s="4" t="s">
        <v>1732</v>
      </c>
      <c r="H906" s="4"/>
      <c r="I906" s="4" t="s">
        <v>10936</v>
      </c>
      <c r="J906" s="3"/>
      <c r="K906" s="3" t="s">
        <v>7982</v>
      </c>
      <c r="L906" s="5" t="s">
        <v>15</v>
      </c>
      <c r="M906" s="2" t="str">
        <f t="shared" si="99"/>
        <v>&gt;betaL-g1002_OXA-36%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TATCCTTCGACAAGTAATGGCGATTACT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</v>
      </c>
      <c r="O906" s="26">
        <f t="shared" si="97"/>
        <v>739</v>
      </c>
      <c r="P906" s="26" t="s">
        <v>11079</v>
      </c>
      <c r="Q906" s="26" t="str">
        <f t="shared" ref="Q906" si="101">IF(OR(LEFT(G906,3)="ATG",LEFT(G906,3)="GTG"),1,"bad")</f>
        <v>bad</v>
      </c>
      <c r="R906" s="26" t="str">
        <f t="shared" si="98"/>
        <v>bad</v>
      </c>
      <c r="S906" s="26">
        <f t="shared" si="100"/>
        <v>2</v>
      </c>
      <c r="T906" s="26"/>
    </row>
    <row r="907" spans="1:20" x14ac:dyDescent="0.25">
      <c r="A907">
        <v>959</v>
      </c>
      <c r="B907" s="2" t="s">
        <v>8390</v>
      </c>
      <c r="C907" s="3" t="s">
        <v>1633</v>
      </c>
      <c r="D907" s="4" t="s">
        <v>2345</v>
      </c>
      <c r="E907" s="4" t="s">
        <v>2345</v>
      </c>
      <c r="F907" s="4" t="s">
        <v>2346</v>
      </c>
      <c r="G907" s="4" t="s">
        <v>2347</v>
      </c>
      <c r="H907" s="4"/>
      <c r="I907" s="4" t="s">
        <v>10936</v>
      </c>
      <c r="J907" s="3"/>
      <c r="K907" s="3" t="s">
        <v>8391</v>
      </c>
      <c r="L907" s="5" t="s">
        <v>15</v>
      </c>
      <c r="M907" s="2" t="str">
        <f t="shared" si="99"/>
        <v>&gt;betaL-g1003_OXA-360%ATGAAAATTCTTATTTTGTTGCCTTTACTCAGTTGCTTGAGCCTGACAGCCTGTAGCTTCGCTGTTTCAAATTCGCCCTCTCAAATCACTTCAACTCAATCTATTCAAGCTATTGTAAAGTTATTTGATCAGGCACAAAGCTCTGGCGTTTTAGTAATTCAACGGGGTCCACATCTACAAGTCTATGGCAATGAGTTGAGTCGTGCACATACCGAATATGTTCCTGCTTCAACCTTTAAAATGCTTAATGCTCTGATTGGCCTGCAACATGGTAAAGCTACGACCAATGAAATTTTTAAATGGGATCGCAAGAAGCGCAGTTTTGCAGCCTGGGAAAAAGACATGACTCTCGGCCAAGCCATGCAAGCTTCTGCTGTACCGGTCTATCAGGAACTGGCACGTCGCATTGGTCTGGAATTAATGCAACAGGAAGTGCAACGCATCCAATTTGGTAATCAGCAGATTGGTCAGCATATCGACAACTTCTGGTTGGTCGGACCTTTGAAAGTTACTCCAAAACAGGAAGTCAAATTTGCCTCTGCGCTTGCTCAAGAGCAACTTGCCTTTGATCCTCGGTTTCAGCAGCAAGTTAAAACCATGTTACTGTTACAGGAGCGACAAGCTTATCGACTATATGCCAAATCTGGTTGGGGTATGGATGTGGAGCCGCAAGTCGGCTGGCTCACCGGCTGGATCGAAACACCTCAGGACGAAATTGTGGCATTTTCACTGAATATGCAGATGCAAAGTAATATGGATCCGGCGATCCGCCTTAAAATTTTGCAGCAGGCCTTGGCCGAATTAGGGCTTTATCCCAAAGCTGAAGGGTAA</v>
      </c>
      <c r="O907" s="26">
        <f t="shared" si="97"/>
        <v>831</v>
      </c>
      <c r="P907" s="26"/>
      <c r="Q907" s="26">
        <f t="shared" ref="Q907:Q961" si="102">IF(OR(LEFT(G907,3)="ATG",LEFT(G907,3)="GTG",LEFT(G907,3)="TTG"),1,"bad")</f>
        <v>1</v>
      </c>
      <c r="R907" s="26">
        <f t="shared" si="98"/>
        <v>1</v>
      </c>
      <c r="S907" s="26">
        <f t="shared" si="100"/>
        <v>2</v>
      </c>
      <c r="T907" s="26"/>
    </row>
    <row r="908" spans="1:20" x14ac:dyDescent="0.25">
      <c r="A908">
        <v>960</v>
      </c>
      <c r="B908" s="2" t="s">
        <v>8392</v>
      </c>
      <c r="C908" s="3" t="s">
        <v>1633</v>
      </c>
      <c r="D908" s="4" t="s">
        <v>2348</v>
      </c>
      <c r="E908" s="4" t="s">
        <v>2348</v>
      </c>
      <c r="F908" s="4" t="s">
        <v>2349</v>
      </c>
      <c r="G908" s="4" t="s">
        <v>2350</v>
      </c>
      <c r="H908" s="4"/>
      <c r="I908" s="4" t="s">
        <v>10936</v>
      </c>
      <c r="J908" s="3"/>
      <c r="K908" s="3" t="s">
        <v>8393</v>
      </c>
      <c r="L908" s="5" t="s">
        <v>15</v>
      </c>
      <c r="M908" s="2" t="str">
        <f t="shared" si="99"/>
        <v>&gt;betaL-g1004_OXA-361%ATGAAAATTCTGATTTTGCTGCCTTTATTTAGTTGCTTGGGACTGACGGCGTGTAGTCTGCCCGTTTCATCCTCCCCCTCTCAGATCACTTCAATTCAATCGACTCAAGCCATTGCCCAATTATTTGATCAGGCGCAAAGCGCTGGCGTTTTAGTGATTCAGCGTGGTCAACAGATACAGGTTTATGGTAATGATTTAAGTCGTGCAAATACCGAATATGTTCCAGCCTCTACTTTCAAAATGCTCAATGCCCTGATTGGTCTACAACATGGTAAAGCCACAACCAATGAAATTTTTAAATGGGATGGCAAGAAACGCAGTTTTTCAGCTTGGGAAAAAGACATGACTCTCGGCCAAGCCATGCAAGCGTCTGCTGTACCCGTTTATCAGGAACTGGCACGTCGTATTGGCCTTGAACTGATGCAACAGGAAGTACAATGCATCCAATTTGGTAATCAGCAGATTGGTCAACAGGTCGATAACTTCTGGCTGGTAGGCCCTTTGAAAGTTACTCCAAAACAGGAAGTCCAATTTGTTTCTGCGTTGGCCCGAGAGCAACTGGCCTTTGATCCTCAAGTCCAGCAGCAAGTCAAAGTCATGTTACTGCTACAGGAGCAGCAAGCTTATCGACTATATGCCAAATCTGGTTGGGGCATGGATGTGGAACCGCAAGTCGGCTGGCTCACCGGCTGGGTTAAAACACCGCAAGCCGAGATCGTGGCATTTTCACTGAATATGCAGATGCGAAATGGTATGGATCCGGCGATCCGCCTTGAAATTTTGCAGCAGGCTTTGGCCGAATTAGGGCTTTATCCAAAAGCAGAAGGATGA</v>
      </c>
      <c r="O908" s="26">
        <f t="shared" si="97"/>
        <v>831</v>
      </c>
      <c r="P908" s="26"/>
      <c r="Q908" s="26">
        <f t="shared" si="102"/>
        <v>1</v>
      </c>
      <c r="R908" s="26">
        <f t="shared" si="98"/>
        <v>1</v>
      </c>
      <c r="S908" s="26">
        <f t="shared" si="100"/>
        <v>2</v>
      </c>
      <c r="T908" s="26"/>
    </row>
    <row r="909" spans="1:20" x14ac:dyDescent="0.25">
      <c r="A909">
        <v>961</v>
      </c>
      <c r="B909" s="2" t="s">
        <v>8394</v>
      </c>
      <c r="C909" s="3" t="s">
        <v>1633</v>
      </c>
      <c r="D909" s="4" t="s">
        <v>2351</v>
      </c>
      <c r="E909" s="4" t="s">
        <v>2351</v>
      </c>
      <c r="F909" s="4" t="s">
        <v>2352</v>
      </c>
      <c r="G909" s="4" t="s">
        <v>2353</v>
      </c>
      <c r="H909" s="4"/>
      <c r="I909" s="4" t="s">
        <v>10936</v>
      </c>
      <c r="J909" s="3"/>
      <c r="K909" s="3" t="s">
        <v>8395</v>
      </c>
      <c r="L909" s="5" t="s">
        <v>15</v>
      </c>
      <c r="M909" s="2" t="str">
        <f t="shared" si="99"/>
        <v>&gt;betaL-g1005_OXA-362%ATGAAAATTCTGATTTTGCTACCTTTACTGAGTTGCTTGGGCCTGACAGCGTGTACCTCACCTGTTTCATCTTTCCCTTCTCATATCACTTCGACTCAATCGACTCAAGCCATTGCCCAATTATTTGATCAGGCGCAAAGTTCTGGCGTTTTAGTGATTCAGCGTGGTCAAAAAGTACAGGTCTATGGCAATGATTTAAGCCGTGCAGGTACCGAATATGTTCCAGCCTCTACTTTCAAAATGCTCAATGCCCTGATTGGCCTGCAACATGGCAAAGCCACAACCAATGAAATTTTTAAATGGGATGGCAAGAAACGCAGTTTTGCAGCCTGGGAAAAAGACATGACTCTCGGCGAAGCCATGCAAGCTTCTGCTGTACCCGTGTATCAGGAACTGGCACGTCGCATTGGCCTTGAACTGATGCAACAGGAAGTGAGACGTATTCAATTCGGCAATCAGCAGATTGGGCAGCAGGTTGATAACTTCTGGTTGGTAGGCCCTTTGAAAATCACTCCAAAACAGGAGGTCGAATTTGTCTCGGCTCTAGCCCGAGAGCAGCTTGCCTTTGATCCACAAGTCCAGCAGCAAGTCAAAGCCATGTTACTTTTACAGGAGCGGAAAGCTTATCGACTATATGCCAAATCTGGTTGGGGCATGGATGTGGAACCACAAGTCGGCTGGCTCACCGGCTGGGTTGAAACACCGCAGGCTGAAATCGTGGCATTTTCGCTGAATATGCAGATGCAAAATGGTATGGATCCGGCAATCCGCCTTGAAATTTTACAGCAGGCTTTGGCCGAATTAGGGCTTTATCCAAAAGCTGAAGGATGA</v>
      </c>
      <c r="O909" s="26">
        <f t="shared" si="97"/>
        <v>831</v>
      </c>
      <c r="P909" s="26"/>
      <c r="Q909" s="26">
        <f t="shared" si="102"/>
        <v>1</v>
      </c>
      <c r="R909" s="26">
        <f t="shared" si="98"/>
        <v>1</v>
      </c>
      <c r="S909" s="26">
        <f t="shared" si="100"/>
        <v>2</v>
      </c>
      <c r="T909" s="26"/>
    </row>
    <row r="910" spans="1:20" x14ac:dyDescent="0.25">
      <c r="A910">
        <v>962</v>
      </c>
      <c r="B910" s="2" t="s">
        <v>8396</v>
      </c>
      <c r="C910" s="3" t="s">
        <v>1633</v>
      </c>
      <c r="D910" s="4" t="s">
        <v>2354</v>
      </c>
      <c r="E910" s="4" t="s">
        <v>2354</v>
      </c>
      <c r="F910" s="4" t="s">
        <v>2355</v>
      </c>
      <c r="G910" s="4" t="s">
        <v>2356</v>
      </c>
      <c r="H910" s="4"/>
      <c r="I910" s="4" t="s">
        <v>10936</v>
      </c>
      <c r="J910" s="3"/>
      <c r="K910" s="3" t="s">
        <v>8397</v>
      </c>
      <c r="L910" s="5" t="s">
        <v>15</v>
      </c>
      <c r="M910" s="2" t="str">
        <f t="shared" si="99"/>
        <v>&gt;betaL-g1006_OXA-363%ATGAAAACTCTGATTTTTCTGCCTTTACTTAATTGCTTGAGCCTGACGGCGTGTACCTTACCCGTTTCATCTTCCCCATCTCATATCACTTCGACTCAATCGACTCAAGCCATTGCCCAATTATTTGATCAGGCGCAAAGCTCTGGCGTTTTAGTGATTCAGCGTGGTCAACAGATACAGGTCTATGGCAATGATTTAAGCCGTGCAGATACCGAATATGTTCCCGCCTCTACTTTTAAAATGCTCAATGCCCTGATTGGCCTGCAACATGGCAAAGCCACAACCAATGAAATTTTTAAATGGGATGGTAAGAAACGTAGTTTTTCAGCCTGGGAAAAAGACATGACTCTCGGCCAAGCCATGCAAGCTTCTGCTGTACCCGTCTATCAGGAACTGGCGCGTCGTATTGGCCTTGAACTGATGCAACAGGAAGTACAACGCATCCAATTTGGTAATCAGCAGATTGGTCAGCAAGTCGATAATTTCTGGTTGGTAGGCCCTTTGAAAATCACTCCAAAACAGGAGGTCGAATTTGTCTCGGCTCTAGCCCGAGAGCAGCTTGCCTTTGATCCACAAGTCCAGCAGCAAGTCAAAGCCATGTTACTTTTACAGGAGCGGAAAGCTTATCGACTATATGCCAAATCTGGTTGGGGCATGGATGTGGAACCACAAGTCGGCTGGCTCACCGGCTGGGTTGAAACACCGCAGGCTGAAATCGTGGCATTTTCGCTGAATATGCAGATGCAAAATGGTATGGATCCGGCAATCCGCCTTGAAATTTTACAGCAGGCTTTGGCCGAATTAGGGCTTTATCCAAAAGCTGAAGGATGA</v>
      </c>
      <c r="O910" s="26">
        <f t="shared" si="97"/>
        <v>831</v>
      </c>
      <c r="P910" s="26"/>
      <c r="Q910" s="26">
        <f t="shared" si="102"/>
        <v>1</v>
      </c>
      <c r="R910" s="26">
        <f t="shared" si="98"/>
        <v>1</v>
      </c>
      <c r="S910" s="26">
        <f t="shared" si="100"/>
        <v>2</v>
      </c>
      <c r="T910" s="26"/>
    </row>
    <row r="911" spans="1:20" x14ac:dyDescent="0.25">
      <c r="A911">
        <v>963</v>
      </c>
      <c r="B911" s="2" t="s">
        <v>8398</v>
      </c>
      <c r="C911" s="3" t="s">
        <v>1633</v>
      </c>
      <c r="D911" s="4" t="s">
        <v>2357</v>
      </c>
      <c r="E911" s="4" t="s">
        <v>2357</v>
      </c>
      <c r="F911" s="4" t="s">
        <v>2358</v>
      </c>
      <c r="G911" s="4" t="s">
        <v>2359</v>
      </c>
      <c r="H911" s="4"/>
      <c r="I911" s="4" t="s">
        <v>10936</v>
      </c>
      <c r="J911" s="3"/>
      <c r="K911" s="3" t="s">
        <v>8399</v>
      </c>
      <c r="L911" s="5" t="s">
        <v>15</v>
      </c>
      <c r="M911" s="2" t="str">
        <f t="shared" si="99"/>
        <v>&gt;betaL-g1007_OXA-365%ATGAACATTAAAA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T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GACTTATAAAAGTTTAGAACAATTAGGTATTTTATAG</v>
      </c>
      <c r="O911" s="26">
        <f t="shared" si="97"/>
        <v>825</v>
      </c>
      <c r="P911" s="26"/>
      <c r="Q911" s="26">
        <f t="shared" si="102"/>
        <v>1</v>
      </c>
      <c r="R911" s="26">
        <f t="shared" si="98"/>
        <v>1</v>
      </c>
      <c r="S911" s="26">
        <f t="shared" si="100"/>
        <v>2</v>
      </c>
      <c r="T911" s="26"/>
    </row>
    <row r="912" spans="1:20" x14ac:dyDescent="0.25">
      <c r="A912">
        <v>689</v>
      </c>
      <c r="B912" s="2" t="s">
        <v>7983</v>
      </c>
      <c r="C912" s="3" t="s">
        <v>1633</v>
      </c>
      <c r="D912" s="4" t="s">
        <v>1733</v>
      </c>
      <c r="E912" s="4" t="s">
        <v>1733</v>
      </c>
      <c r="F912" s="4" t="s">
        <v>1734</v>
      </c>
      <c r="G912" s="4" t="s">
        <v>1735</v>
      </c>
      <c r="H912" s="4"/>
      <c r="I912" s="4" t="s">
        <v>10936</v>
      </c>
      <c r="J912" s="3"/>
      <c r="K912" s="3" t="s">
        <v>7984</v>
      </c>
      <c r="L912" s="5" t="s">
        <v>15</v>
      </c>
      <c r="M912" s="2" t="str">
        <f t="shared" si="99"/>
        <v>&gt;betaL-g1008_OXA-37%TTGATAATCCGATTTCTAGCACTGCTTTTCTCAGCTGTTGTACTTGTCTCTCTTGGTCATGCACAAGATAAAACGCATGAGAGCTCTAATTGGGGGAAATACTTTAGTGATTTCAACGCTAAAGGTACAATAGTTGTAGTAGATGAACGCACAAACGGTAATTCCACATCGGTTTATAATGAATCCCGGGCTCAGCAGCGCTATTCGCCTGCGTCCACATTCAAGATTCCGCATACCCTTTTTGCGCTGGATGCAGGGGCGGTTCGCGATGAGTTTCATGTTTTTCGATGGGACGGCGCTAAAAGAAGCTTTGCAGGTCACAATCAAGACCAAAACCTACGATCGGCAATGCGCAATTCTACCGTTTGGGTCTATCAACTATTCGCAAAAGAAATAGGCGAAAACAAAGCACGAAGCTACCTAGAAAAATTAAATTACGGCAATGCAGACCCCTCGACCAAGAGCGGTGACTACTGGATAGATGGAAATCTTGCAATTTCAGCAAATGAACAAATTTCCATCCTAAAGAAGCTTTATCGAAATGAGCTTCCTTTTAGGGTAGAGCACCAACGCTTGGTTAAAGACTTGATGATTGTCGAAGCCAAACGTGATTGGATACTACGTGCCAAAACAGGCTGGGATGGTCAAATGGGTTGGTGGGTCGGTTGGGTAGAGTGGCCTACAGGCCCAGTATTTTTTGCGTTAAATATCGACACGCCAAACAGGATGGAAGACCTTCATAAACGAGAGGCAATTGCGCGTGCTATTCTTCAATCCGTCAATGCTTTGCCACCCAACTAG</v>
      </c>
      <c r="O912" s="26">
        <f t="shared" si="97"/>
        <v>801</v>
      </c>
      <c r="P912" s="26" t="s">
        <v>10985</v>
      </c>
      <c r="Q912" s="26">
        <f t="shared" si="102"/>
        <v>1</v>
      </c>
      <c r="R912" s="26">
        <f t="shared" si="98"/>
        <v>1</v>
      </c>
      <c r="S912" s="26">
        <f t="shared" si="100"/>
        <v>2</v>
      </c>
      <c r="T912" s="26"/>
    </row>
    <row r="913" spans="1:20" x14ac:dyDescent="0.25">
      <c r="A913">
        <v>965</v>
      </c>
      <c r="B913" s="2" t="s">
        <v>8400</v>
      </c>
      <c r="C913" s="3" t="s">
        <v>1633</v>
      </c>
      <c r="D913" s="4" t="s">
        <v>2360</v>
      </c>
      <c r="E913" s="4" t="s">
        <v>2360</v>
      </c>
      <c r="F913" s="4" t="s">
        <v>2361</v>
      </c>
      <c r="G913" s="4" t="s">
        <v>2362</v>
      </c>
      <c r="H913" s="4"/>
      <c r="I913" s="4" t="s">
        <v>10936</v>
      </c>
      <c r="J913" s="3"/>
      <c r="K913" s="3" t="s">
        <v>8401</v>
      </c>
      <c r="L913" s="5" t="s">
        <v>15</v>
      </c>
      <c r="M913" s="2" t="str">
        <f t="shared" si="99"/>
        <v>&gt;betaL-g1009_OXA-370%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CGACTATATTATTCGGGCTAAAACTGGATACGAGACTAGAATCGAACCTAAGATTGGCTGGTGGGTCGGTTGGGTTGAACTTGATGATAATGTGTGGTTTTTTGCGATGAATATGGATATGCCCACATCGGATGGTTTAGGGCTGCGCCAAGCCATCACAAAAGAAGTGCTCAAACAGGAAAAAATTATTCCCTAG</v>
      </c>
      <c r="O913" s="26">
        <f t="shared" si="97"/>
        <v>798</v>
      </c>
      <c r="P913" s="26"/>
      <c r="Q913" s="26">
        <f t="shared" si="102"/>
        <v>1</v>
      </c>
      <c r="R913" s="26">
        <f t="shared" si="98"/>
        <v>1</v>
      </c>
      <c r="S913" s="26">
        <f t="shared" si="100"/>
        <v>2</v>
      </c>
      <c r="T913" s="26"/>
    </row>
    <row r="914" spans="1:20" x14ac:dyDescent="0.25">
      <c r="A914">
        <v>966</v>
      </c>
      <c r="B914" s="2" t="s">
        <v>8402</v>
      </c>
      <c r="C914" s="3" t="s">
        <v>1633</v>
      </c>
      <c r="D914" s="4" t="s">
        <v>2363</v>
      </c>
      <c r="E914" s="4" t="s">
        <v>2363</v>
      </c>
      <c r="F914" s="4" t="s">
        <v>2364</v>
      </c>
      <c r="G914" s="4" t="s">
        <v>2365</v>
      </c>
      <c r="H914" s="4"/>
      <c r="I914" s="4" t="s">
        <v>10936</v>
      </c>
      <c r="J914" s="3"/>
      <c r="K914" s="3" t="s">
        <v>8403</v>
      </c>
      <c r="L914" s="5" t="s">
        <v>15</v>
      </c>
      <c r="M914" s="2" t="str">
        <f t="shared" si="99"/>
        <v>&gt;betaL-g1010_OXA-371%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AAGCCTCAAGGGAATATTGTAGCGTTCTCCCTTAACTTAGAAATGAAAAAAGGAATACCTAGCTCTGTTCGAAAAGAGATTACTTATAAAAGTTTAGAACAATTAGGTATTTTATAG</v>
      </c>
      <c r="O914" s="26">
        <f t="shared" si="97"/>
        <v>825</v>
      </c>
      <c r="P914" s="26"/>
      <c r="Q914" s="26">
        <f t="shared" si="102"/>
        <v>1</v>
      </c>
      <c r="R914" s="26">
        <f t="shared" si="98"/>
        <v>1</v>
      </c>
      <c r="S914" s="26">
        <f t="shared" si="100"/>
        <v>2</v>
      </c>
      <c r="T914" s="26"/>
    </row>
    <row r="915" spans="1:20" x14ac:dyDescent="0.25">
      <c r="A915">
        <v>967</v>
      </c>
      <c r="B915" s="2" t="s">
        <v>8404</v>
      </c>
      <c r="C915" s="3" t="s">
        <v>1633</v>
      </c>
      <c r="D915" s="4" t="s">
        <v>2366</v>
      </c>
      <c r="E915" s="4" t="s">
        <v>2366</v>
      </c>
      <c r="F915" s="4" t="s">
        <v>2367</v>
      </c>
      <c r="G915" s="4" t="s">
        <v>2368</v>
      </c>
      <c r="H915" s="4"/>
      <c r="I915" s="4" t="s">
        <v>10936</v>
      </c>
      <c r="J915" s="3"/>
      <c r="K915" s="3" t="s">
        <v>8405</v>
      </c>
      <c r="L915" s="5" t="s">
        <v>15</v>
      </c>
      <c r="M915" s="2" t="str">
        <f t="shared" si="99"/>
        <v>&gt;betaL-g1011_OXA-374%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AAAGGAAATATTGTAGCATTCTCCCTTAACTTAGAAATGAAAAAAGGAATACCTAGCTCTGTTCGAAAAGAGATTACTTATAAAAGTTTAGAACAATTAGGTATTTTATAG</v>
      </c>
      <c r="O915" s="26">
        <f t="shared" si="97"/>
        <v>825</v>
      </c>
      <c r="P915" s="26"/>
      <c r="Q915" s="26">
        <f t="shared" si="102"/>
        <v>1</v>
      </c>
      <c r="R915" s="26">
        <f t="shared" si="98"/>
        <v>1</v>
      </c>
      <c r="S915" s="26">
        <f t="shared" si="100"/>
        <v>2</v>
      </c>
      <c r="T915" s="26"/>
    </row>
    <row r="916" spans="1:20" x14ac:dyDescent="0.25">
      <c r="A916" s="3">
        <v>968</v>
      </c>
      <c r="B916" s="2" t="s">
        <v>10288</v>
      </c>
      <c r="C916" s="3" t="s">
        <v>1633</v>
      </c>
      <c r="D916" s="4" t="s">
        <v>5574</v>
      </c>
      <c r="E916" s="4" t="s">
        <v>5574</v>
      </c>
      <c r="F916" s="4" t="s">
        <v>5575</v>
      </c>
      <c r="G916" s="4" t="s">
        <v>5576</v>
      </c>
      <c r="H916" s="4"/>
      <c r="I916" s="4" t="s">
        <v>10936</v>
      </c>
      <c r="J916" s="3"/>
      <c r="K916" s="3" t="s">
        <v>5577</v>
      </c>
      <c r="L916" s="13" t="s">
        <v>5493</v>
      </c>
      <c r="M916" s="2" t="str">
        <f t="shared" si="99"/>
        <v>&gt;betaL-g1012_OXA-375%ATGAACATTAAAGCACTCTTACTTATAACAAGCGCTATTTTTATTTCAGCCTGCTCACCTTATATAGTGACTGCTAATCCAAATCACAGCGCTTCAAAATCTGATGAAAAAGCAGAGAAAATTAAAAATTTATTTAACGAAGCACACACTACGGGTGTTTTAGTTATCCAACAAGGCCAAACTCAACAAAGCTATGGTAATGATCTTGTTCGTGCTTCGACCGAGTATGTACCTGCTTCGACCTTCAAAATGCTTAATGCTTTGATCGGCCTTGAGCACCATAAGGCAACCACCACAGAAGTATTTAAGTGGGATGGTAAAAAAAGGTTATTCCGAGAATGGGAAAAGGACATGACCCTAGGCGATGCCATGAAAGCTTCCGCTATTCCA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16" s="26">
        <f t="shared" si="97"/>
        <v>825</v>
      </c>
      <c r="P916" s="26"/>
      <c r="Q916" s="26">
        <f t="shared" si="102"/>
        <v>1</v>
      </c>
      <c r="R916" s="26">
        <f t="shared" si="98"/>
        <v>1</v>
      </c>
      <c r="S916" s="26">
        <f t="shared" si="100"/>
        <v>2</v>
      </c>
      <c r="T916" s="26"/>
    </row>
    <row r="917" spans="1:20" x14ac:dyDescent="0.25">
      <c r="A917">
        <v>969</v>
      </c>
      <c r="B917" s="2" t="s">
        <v>8406</v>
      </c>
      <c r="C917" s="3" t="s">
        <v>1633</v>
      </c>
      <c r="D917" s="4" t="s">
        <v>2369</v>
      </c>
      <c r="E917" s="4" t="s">
        <v>2369</v>
      </c>
      <c r="F917" s="4" t="s">
        <v>2370</v>
      </c>
      <c r="G917" s="4" t="s">
        <v>2371</v>
      </c>
      <c r="H917" s="4"/>
      <c r="I917" s="4" t="s">
        <v>10936</v>
      </c>
      <c r="J917" s="3"/>
      <c r="K917" s="3" t="s">
        <v>8407</v>
      </c>
      <c r="L917" s="5" t="s">
        <v>15</v>
      </c>
      <c r="M917" s="2" t="str">
        <f t="shared" si="99"/>
        <v>&gt;betaL-g1013_OXA-376%ATGAACATTAAAACACTCTTACTTATAACAAGCGCTATTTTTATTTCAGCCTGCTCACCTTATATAGTGACTGCTAATCCAAATCACAGCGCTTCAAAATCTGATGAAAAAGCAGAGAAAATTAAAAATTTATTTAACGAAGTACACACTACGGGTGTTTTAGTTATCCAACAAGGCCAAACTCAACAAAGCTATGGTAATGATCTTGCTCGTGCTTCGACCGAGTATGTACCTGCTTCGACCTTCAAAATGCTTAATGCTTTGATCGGCCTTGAGT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CGGAAATAAAATATACGCAAAAAGTGGTTGGGGATGGGATGTAGACCCACAAGTAGGCTGGTTAACTGGATGGGTTGTTCAGCCTCAAGGAAATATTGTAGCGTTCTCCCTTAACTTAGAAATGAAAAAAGGAATACCTAGCTCTGTTCGAAAAGAGATTACTTATAAAAGTTTAGAACAATTAGGTATTTTATAG</v>
      </c>
      <c r="O917" s="26">
        <f t="shared" si="97"/>
        <v>825</v>
      </c>
      <c r="P917" s="26"/>
      <c r="Q917" s="26">
        <f t="shared" si="102"/>
        <v>1</v>
      </c>
      <c r="R917" s="26">
        <f t="shared" si="98"/>
        <v>1</v>
      </c>
      <c r="S917" s="26">
        <f t="shared" si="100"/>
        <v>2</v>
      </c>
      <c r="T917" s="26"/>
    </row>
    <row r="918" spans="1:20" x14ac:dyDescent="0.25">
      <c r="A918">
        <v>970</v>
      </c>
      <c r="B918" s="2" t="s">
        <v>8408</v>
      </c>
      <c r="C918" s="3" t="s">
        <v>1633</v>
      </c>
      <c r="D918" s="4" t="s">
        <v>2372</v>
      </c>
      <c r="E918" s="4" t="s">
        <v>2372</v>
      </c>
      <c r="F918" s="4" t="s">
        <v>2373</v>
      </c>
      <c r="G918" s="4" t="s">
        <v>2374</v>
      </c>
      <c r="H918" s="4"/>
      <c r="I918" s="4" t="s">
        <v>10936</v>
      </c>
      <c r="J918" s="3"/>
      <c r="K918" s="3" t="s">
        <v>8409</v>
      </c>
      <c r="L918" s="5" t="s">
        <v>15</v>
      </c>
      <c r="M918" s="2" t="str">
        <f t="shared" si="99"/>
        <v>&gt;betaL-g1014_OXA-377%ATGAACATTAAAACACTCTTACTTATAACAAGCGCTATTTTTATTTCAGCCTGCTCACCTTATATAGTGACTGCTAATCCAAATCACAGCGCTTCAAAATCTGATGAAAAAGCAGAGAAAATTAAAAATTTATTTAACGAAGTACACACTAA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GAATATTGTAGCGTTCTCCCTTAACTTAGAAATGAAAAAAGGAATACCTAGCTCTGTTCGAAAAGAGATTACTTATAAAAGTTTAGAACAATTAGGTATTTTATAG</v>
      </c>
      <c r="O918" s="26">
        <f t="shared" si="97"/>
        <v>825</v>
      </c>
      <c r="P918" s="26"/>
      <c r="Q918" s="26">
        <f t="shared" si="102"/>
        <v>1</v>
      </c>
      <c r="R918" s="26">
        <f t="shared" si="98"/>
        <v>1</v>
      </c>
      <c r="S918" s="26">
        <f t="shared" si="100"/>
        <v>2</v>
      </c>
      <c r="T918" s="26"/>
    </row>
    <row r="919" spans="1:20" x14ac:dyDescent="0.25">
      <c r="A919" s="3">
        <v>971</v>
      </c>
      <c r="B919" s="2" t="s">
        <v>10289</v>
      </c>
      <c r="C919" s="3" t="s">
        <v>1633</v>
      </c>
      <c r="D919" s="4" t="s">
        <v>5578</v>
      </c>
      <c r="E919" s="4" t="s">
        <v>5578</v>
      </c>
      <c r="F919" s="4" t="s">
        <v>5579</v>
      </c>
      <c r="G919" s="4" t="s">
        <v>5580</v>
      </c>
      <c r="H919" s="4"/>
      <c r="I919" s="4" t="s">
        <v>10936</v>
      </c>
      <c r="J919" s="3"/>
      <c r="K919" s="3" t="s">
        <v>5581</v>
      </c>
      <c r="L919" s="13" t="s">
        <v>5493</v>
      </c>
      <c r="M919" s="2" t="str">
        <f t="shared" si="99"/>
        <v>&gt;betaL-g1015_OXA-378%ATGAACATTCAAGCACTCTTACTTATAACAAGCGCTATTTTTATTTCAGCCTGCTCACCTTATATAGTGACTGCTAATCCAAATCACAGTGCTTCAAAATCTGATGAAAAAGCAGAGAAAATTAAAAATTTATTTAACGAAGCACACACTACGGGTGTTTTAGTTATTCAACAAGGCCAAATTCAACAAAGCTATGGTAATGATCTTGCTCGTGCTTCGACCGAGTATGTACCTGCTTCGACCTTCAAAATGCTTAATGCTTTGATCGGCCTTGAGCACCATAAGGCAACCACTACAGAAGTATTTAAGTGGGACGGGCAAAAAAGGCTATTCCCAGAATGGGAAAAGA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CTTAGAACAATTAGGTATTTTATAG</v>
      </c>
      <c r="O919" s="26">
        <f t="shared" si="97"/>
        <v>825</v>
      </c>
      <c r="P919" s="26"/>
      <c r="Q919" s="26">
        <f t="shared" si="102"/>
        <v>1</v>
      </c>
      <c r="R919" s="26">
        <f t="shared" si="98"/>
        <v>1</v>
      </c>
      <c r="S919" s="26">
        <f t="shared" si="100"/>
        <v>2</v>
      </c>
      <c r="T919" s="26"/>
    </row>
    <row r="920" spans="1:20" x14ac:dyDescent="0.25">
      <c r="A920">
        <v>972</v>
      </c>
      <c r="B920" s="2" t="s">
        <v>8410</v>
      </c>
      <c r="C920" s="3" t="s">
        <v>1633</v>
      </c>
      <c r="D920" s="4" t="s">
        <v>2375</v>
      </c>
      <c r="E920" s="4" t="s">
        <v>2375</v>
      </c>
      <c r="F920" s="4" t="s">
        <v>2376</v>
      </c>
      <c r="G920" s="4" t="s">
        <v>2377</v>
      </c>
      <c r="H920" s="4"/>
      <c r="I920" s="4" t="s">
        <v>10936</v>
      </c>
      <c r="J920" s="3"/>
      <c r="K920" s="3" t="s">
        <v>8411</v>
      </c>
      <c r="L920" s="5" t="s">
        <v>15</v>
      </c>
      <c r="M920" s="2" t="str">
        <f t="shared" si="99"/>
        <v>&gt;betaL-g1016_OXA-379%ATGAACATTAAAGCACTCTTACTTATAACAAGCGCTATTTTTATTTCAGCCTGTTCACCTTATATAGTGACTGCTAATCCAAATCACAGCACTTCAAAATCTGATG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AATGGGATGTAGACCCACAAGTAGGCTGGTTAACTGGATGGGTTGTTCAGCCTCAAGGAAATATTGTAGCGTTCTCCCTTAACTTAGAAATGAAAAAAGGAATACCTAGCTCTGTTCGAAAAGAGATTACTTATAAAAGCTTAGAACAATTAGGTATTTTATAG</v>
      </c>
      <c r="O920" s="26">
        <f t="shared" si="97"/>
        <v>825</v>
      </c>
      <c r="P920" s="26"/>
      <c r="Q920" s="26">
        <f t="shared" si="102"/>
        <v>1</v>
      </c>
      <c r="R920" s="26">
        <f t="shared" si="98"/>
        <v>1</v>
      </c>
      <c r="S920" s="26">
        <f t="shared" si="100"/>
        <v>2</v>
      </c>
      <c r="T920" s="26"/>
    </row>
    <row r="921" spans="1:20" x14ac:dyDescent="0.25">
      <c r="A921" s="3">
        <v>973</v>
      </c>
      <c r="B921" s="2" t="s">
        <v>10290</v>
      </c>
      <c r="C921" s="3" t="s">
        <v>1633</v>
      </c>
      <c r="D921" s="4" t="s">
        <v>5582</v>
      </c>
      <c r="E921" s="4" t="s">
        <v>5582</v>
      </c>
      <c r="F921" s="4" t="s">
        <v>5583</v>
      </c>
      <c r="G921" s="4" t="s">
        <v>5584</v>
      </c>
      <c r="H921" s="4"/>
      <c r="I921" s="4" t="s">
        <v>10936</v>
      </c>
      <c r="J921" s="3"/>
      <c r="K921" s="3" t="s">
        <v>5585</v>
      </c>
      <c r="L921" s="13" t="s">
        <v>5493</v>
      </c>
      <c r="M921" s="2" t="str">
        <f t="shared" si="99"/>
        <v>&gt;betaL-g1017_OXA-380%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v>
      </c>
      <c r="O921" s="26">
        <f t="shared" si="97"/>
        <v>825</v>
      </c>
      <c r="P921" s="26"/>
      <c r="Q921" s="26">
        <f t="shared" si="102"/>
        <v>1</v>
      </c>
      <c r="R921" s="26">
        <f t="shared" si="98"/>
        <v>1</v>
      </c>
      <c r="S921" s="26">
        <f t="shared" si="100"/>
        <v>2</v>
      </c>
      <c r="T921" s="26"/>
    </row>
    <row r="922" spans="1:20" x14ac:dyDescent="0.25">
      <c r="A922">
        <v>974</v>
      </c>
      <c r="B922" s="2" t="s">
        <v>8412</v>
      </c>
      <c r="C922" s="3" t="s">
        <v>1633</v>
      </c>
      <c r="D922" s="4" t="s">
        <v>2378</v>
      </c>
      <c r="E922" s="4" t="s">
        <v>2378</v>
      </c>
      <c r="F922" s="4" t="s">
        <v>2379</v>
      </c>
      <c r="G922" s="4" t="s">
        <v>2380</v>
      </c>
      <c r="H922" s="4"/>
      <c r="I922" s="4" t="s">
        <v>10936</v>
      </c>
      <c r="J922" s="3"/>
      <c r="K922" s="3" t="s">
        <v>8413</v>
      </c>
      <c r="L922" s="5" t="s">
        <v>15</v>
      </c>
      <c r="M922" s="2" t="str">
        <f t="shared" si="99"/>
        <v>&gt;betaL-g1018_OXA-381%ATGAACATTAAAGCACTCTTACTTATAACAAGCGCTATTTTTATTTCAGCCTGCTCACCTTATATAGTGACTGCTAATCCAAATCACAGCGCTTCAAAATCTGATAAAAAAGCAGAGAAAATTAAAAATTTATTTAACGAAGCACACACTACGGGTGTTTTAGTTATCCAACAAGGCCAAACTCAACAAAGCTATGGTAATGATCTTGCTCGTGCTTCGACCGAGTATGTACCTGCTTCGACCTTCAAAATGCTTAATGCTTTGATAGGCTTTGAGCACCATAAGGCAACCACCACAGAAGTATTTAAGTGGGACGGGCAAAAAAGGCTATTCCCAGAATGGGAAAAGGACATGACCCTAGGCGATGCTATGAAAGTTTCCGCTATTCCGGTTTATCAAGATTTAGCTCGTCGTATTGGACTTGAACTCATGTCTAAG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22" s="26">
        <f t="shared" si="97"/>
        <v>825</v>
      </c>
      <c r="P922" s="26"/>
      <c r="Q922" s="26">
        <f t="shared" si="102"/>
        <v>1</v>
      </c>
      <c r="R922" s="26">
        <f t="shared" si="98"/>
        <v>1</v>
      </c>
      <c r="S922" s="26">
        <f t="shared" si="100"/>
        <v>2</v>
      </c>
      <c r="T922" s="26"/>
    </row>
    <row r="923" spans="1:20" x14ac:dyDescent="0.25">
      <c r="A923">
        <v>975</v>
      </c>
      <c r="B923" s="2" t="s">
        <v>8414</v>
      </c>
      <c r="C923" s="3" t="s">
        <v>1633</v>
      </c>
      <c r="D923" s="4" t="s">
        <v>2381</v>
      </c>
      <c r="E923" s="4" t="s">
        <v>2381</v>
      </c>
      <c r="F923" s="4" t="s">
        <v>2382</v>
      </c>
      <c r="G923" s="4" t="s">
        <v>2383</v>
      </c>
      <c r="H923" s="4"/>
      <c r="I923" s="4" t="s">
        <v>10936</v>
      </c>
      <c r="J923" s="3"/>
      <c r="K923" s="3" t="s">
        <v>8415</v>
      </c>
      <c r="L923" s="5" t="s">
        <v>15</v>
      </c>
      <c r="M923" s="2" t="str">
        <f t="shared" si="99"/>
        <v>&gt;betaL-g1019_OXA-382%ATGAACATTAAAGCACTCTTACTTATAACAAGCGCTATTTTTATTTCAGCCTGCTCACCTTATATAGTGACTGCTAATCCAAATCACAGCGCTTCAAAAA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GCTTGAACTCATGTCTAATGAAGTGAAGCGTGTTGGTTATGGCAATGCAGATATCGGTACCCAAGTCGATAATTTTTGGCTGGTGGGTCCTTTAAAAATTACTCCTCAGCAAGAGGCACAATTTA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23" s="26">
        <f t="shared" si="97"/>
        <v>825</v>
      </c>
      <c r="P923" s="26"/>
      <c r="Q923" s="26">
        <f t="shared" si="102"/>
        <v>1</v>
      </c>
      <c r="R923" s="26">
        <f t="shared" si="98"/>
        <v>1</v>
      </c>
      <c r="S923" s="26">
        <f t="shared" si="100"/>
        <v>2</v>
      </c>
      <c r="T923" s="26"/>
    </row>
    <row r="924" spans="1:20" x14ac:dyDescent="0.25">
      <c r="A924" s="3">
        <v>976</v>
      </c>
      <c r="B924" s="2" t="s">
        <v>10291</v>
      </c>
      <c r="C924" s="3" t="s">
        <v>1633</v>
      </c>
      <c r="D924" s="4" t="s">
        <v>5586</v>
      </c>
      <c r="E924" s="4" t="s">
        <v>5586</v>
      </c>
      <c r="F924" s="4" t="s">
        <v>5587</v>
      </c>
      <c r="G924" s="4" t="s">
        <v>5588</v>
      </c>
      <c r="H924" s="4"/>
      <c r="I924" s="4" t="s">
        <v>10936</v>
      </c>
      <c r="J924" s="3"/>
      <c r="K924" s="3" t="s">
        <v>5589</v>
      </c>
      <c r="L924" s="13" t="s">
        <v>5493</v>
      </c>
      <c r="M924" s="2" t="str">
        <f t="shared" si="99"/>
        <v>&gt;betaL-g1020_OXA-383%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A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24" s="26">
        <f t="shared" si="97"/>
        <v>825</v>
      </c>
      <c r="P924" s="26"/>
      <c r="Q924" s="26">
        <f t="shared" si="102"/>
        <v>1</v>
      </c>
      <c r="R924" s="26">
        <f t="shared" si="98"/>
        <v>1</v>
      </c>
      <c r="S924" s="26">
        <f t="shared" si="100"/>
        <v>2</v>
      </c>
      <c r="T924" s="26"/>
    </row>
    <row r="925" spans="1:20" x14ac:dyDescent="0.25">
      <c r="A925" s="3">
        <v>977</v>
      </c>
      <c r="B925" s="2" t="s">
        <v>10292</v>
      </c>
      <c r="C925" s="3" t="s">
        <v>1633</v>
      </c>
      <c r="D925" s="4" t="s">
        <v>5590</v>
      </c>
      <c r="E925" s="4" t="s">
        <v>5590</v>
      </c>
      <c r="F925" s="4" t="s">
        <v>5591</v>
      </c>
      <c r="G925" s="4" t="s">
        <v>5592</v>
      </c>
      <c r="H925" s="4"/>
      <c r="I925" s="4" t="s">
        <v>10936</v>
      </c>
      <c r="J925" s="3"/>
      <c r="K925" s="3" t="s">
        <v>5593</v>
      </c>
      <c r="L925" s="13" t="s">
        <v>5493</v>
      </c>
      <c r="M925" s="2" t="str">
        <f t="shared" si="99"/>
        <v>&gt;betaL-g1021_OXA-384%ATGAACATTCAAGCCCTCTTACTTATAACAAGCGCTATTTTTATTTCAGCCTGCTCACCTTATATAGTGACTGCTAATCCAAATCACAGTGCTTCAAAATCTGATGAAAAAGCAGAGAAAATTAAAAATTTATTTAACGAAGCACACACTACGGGTGTTTTAGTTATCCAACAAGGCCAAACTCAACAAAGCTATGGTAATGATCTTGCTCGTGCTTCGACCGAGTATGTACCTGCTTCGACCTTCAAAATGCTTAATGCTTTGATAGGCCTTGAGCACCATAAGGCAACCACTACAGAAGTATTTAAGTGGGACGGGCAAAAAAGGCTATTCCCAGAATGGGAAAAGAACATGACCCTAGGCGATGCTATGAAAGCTTCCGCTATTCCGGTTTATCAAGATTTAGCTCGTCGTATTGGACTTGAACTCATGTCTAATGAAGTGAAGCGTATTGGTTATGGCAATGCAGATATCGGTACCCAAGTCGATAATTTTTGGCTGGTGGGTCCTTTAAAAATTACTCCTCAACAAGAGGCACAATTTGCTTACAAGCTAGCTAATAAAACGCTTCCATTTAGCCAAAAAGTCCAAGATGAAGTGCAATCCATGCTATTCATAGAAGAAAAGAATGGAAATAAAATATACGCAAAAAGTGGTTGGGGATGGGATGTAAACCCACAAGTAGGCTGGTTAACTGGATGGGTTGTTCAGCCTCAAGGGAATATTGTAGCGTTCTCCCTTAACTCAGAAATGAAAAAAGGAATATCTAGCTCTGTTCGAAAAGAGATTACTTATAGAAGTTTAGAACAATTAGGTATTTTATAG</v>
      </c>
      <c r="O925" s="26">
        <f t="shared" si="97"/>
        <v>825</v>
      </c>
      <c r="P925" s="26"/>
      <c r="Q925" s="26">
        <f t="shared" si="102"/>
        <v>1</v>
      </c>
      <c r="R925" s="26">
        <f t="shared" si="98"/>
        <v>1</v>
      </c>
      <c r="S925" s="26">
        <f t="shared" si="100"/>
        <v>2</v>
      </c>
      <c r="T925" s="26"/>
    </row>
    <row r="926" spans="1:20" x14ac:dyDescent="0.25">
      <c r="A926" s="3">
        <v>978</v>
      </c>
      <c r="B926" s="2" t="s">
        <v>10286</v>
      </c>
      <c r="C926" s="3" t="s">
        <v>1633</v>
      </c>
      <c r="D926" s="4" t="s">
        <v>5566</v>
      </c>
      <c r="E926" s="4" t="s">
        <v>5566</v>
      </c>
      <c r="F926" s="4" t="s">
        <v>5567</v>
      </c>
      <c r="G926" s="4" t="s">
        <v>5568</v>
      </c>
      <c r="H926" s="4"/>
      <c r="I926" s="4" t="s">
        <v>10936</v>
      </c>
      <c r="J926" s="3"/>
      <c r="K926" s="3" t="s">
        <v>5569</v>
      </c>
      <c r="L926" s="13" t="s">
        <v>5493</v>
      </c>
      <c r="M926" s="2" t="str">
        <f t="shared" si="99"/>
        <v>&gt;betaL-g1022_OXA-385%ATGAACATTAAAGCCCTCTTACTTATAACAAGCGCTATTTTTATTTCAGCCTGCTCACCTTATATAGTGACTGCTAATCCAAATCACAGCGCTTCAAAATCTGATGAAAAAGCAGAGAAAATTAAAAATTTATTTAACGAAGCACACACTACGGGTGTCTTAGTTATCCAACAAGGCCAAACTCAACAAAGCTATGGTAATGATCTTGCTCGTGCTTCGACCGAGTATGTACCTGCTTCGACCTTCAAAATGCTTAATGCTTTGATCAGCCTTGAGCACCATAAGGCAACCGCCACAGAAGTATTTAAGTGGGACGGGCAAAAAAGGCTATTCCCAGAATGGGAAAAGGACATGACCCTAGGCGACGCTATGAAAGCTTCCGCTATTCCGGTTTATCAAGATTTAGCTCGTCGTATTGGACTTGAACTCATGTCTAAGGAAGTGAAGCGTGTTGGTTATGGCAATGCAGATATCGGTACCCAAGTCGATAATTTTTGGCTGGTGGGC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26" s="26">
        <f t="shared" si="97"/>
        <v>825</v>
      </c>
      <c r="P926" s="26"/>
      <c r="Q926" s="26">
        <f t="shared" si="102"/>
        <v>1</v>
      </c>
      <c r="R926" s="26">
        <f t="shared" si="98"/>
        <v>1</v>
      </c>
      <c r="S926" s="26">
        <f t="shared" si="100"/>
        <v>2</v>
      </c>
      <c r="T926" s="26"/>
    </row>
    <row r="927" spans="1:20" x14ac:dyDescent="0.25">
      <c r="A927" s="3">
        <v>979</v>
      </c>
      <c r="B927" s="2" t="s">
        <v>10287</v>
      </c>
      <c r="C927" s="3" t="s">
        <v>1633</v>
      </c>
      <c r="D927" s="4" t="s">
        <v>5570</v>
      </c>
      <c r="E927" s="4" t="s">
        <v>5570</v>
      </c>
      <c r="F927" s="4" t="s">
        <v>5571</v>
      </c>
      <c r="G927" s="4" t="s">
        <v>5572</v>
      </c>
      <c r="H927" s="4"/>
      <c r="I927" s="4" t="s">
        <v>10936</v>
      </c>
      <c r="J927" s="3"/>
      <c r="K927" s="3" t="s">
        <v>5573</v>
      </c>
      <c r="L927" s="13" t="s">
        <v>5493</v>
      </c>
      <c r="M927" s="2" t="str">
        <f t="shared" si="99"/>
        <v>&gt;betaL-g1023_OXA-386%ATGAAG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27" s="26">
        <f t="shared" si="97"/>
        <v>825</v>
      </c>
      <c r="P927" s="26"/>
      <c r="Q927" s="26">
        <f t="shared" si="102"/>
        <v>1</v>
      </c>
      <c r="R927" s="26">
        <f t="shared" si="98"/>
        <v>1</v>
      </c>
      <c r="S927" s="26">
        <f t="shared" si="100"/>
        <v>2</v>
      </c>
      <c r="T927" s="26"/>
    </row>
    <row r="928" spans="1:20" x14ac:dyDescent="0.25">
      <c r="A928" s="26">
        <v>980</v>
      </c>
      <c r="B928" s="2" t="s">
        <v>8416</v>
      </c>
      <c r="C928" s="3" t="s">
        <v>1633</v>
      </c>
      <c r="D928" s="4" t="s">
        <v>2384</v>
      </c>
      <c r="E928" s="4" t="s">
        <v>2384</v>
      </c>
      <c r="F928" s="4" t="s">
        <v>2385</v>
      </c>
      <c r="G928" s="4" t="s">
        <v>2386</v>
      </c>
      <c r="H928" s="4"/>
      <c r="I928" s="4" t="s">
        <v>10936</v>
      </c>
      <c r="J928" s="3"/>
      <c r="K928" s="3" t="s">
        <v>8417</v>
      </c>
      <c r="L928" s="5" t="s">
        <v>15</v>
      </c>
      <c r="M928" s="2" t="str">
        <f t="shared" si="99"/>
        <v>&gt;betaL-g1024_OXA-388%ATGAACATTCAAGCACTCTTACTTATAACAAGCGCTATTTTTATTTCAGCCTGCTCACCTTATATAGTGACTGCTAATCCAAATCACAGTGCTTCAAAATCTGATGAAAAAGCAGAGAAAATTAAATATTTATTTAACGAAGCACACACTACGGGTGTTTTAGTTATTCAACAAGGCCAAATTCAACAAAGCTATGGTAATGATCTTGCTCGTGCTTCGACCGAGTATGTACCTGCTTCGACCTTCAAAATGCTTAATGCTTTGATCGGCCTTGAGCACCATAAGGCAACCACTACAGAAGTATTTAAGTGGGACGGGCAAAAAAGGCTATTCCCAGAATGGGAAAAGAACATGACCCTAGGCGATGCTATGAAAGCTTCCGCTATTCCGGTTTATCAAGATTTAGCTCGTCGTATTGGACTTGAACTCATGTCTAATGAAGTGAAGCGTA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GTTCTCCCTTAACTTAGAAATGAAAAAAGGAATACCTAGCTCTGTTCGAAAAGAGATTACTTATAAAAGCTTAGAACAATTAGGTATTTTATAG</v>
      </c>
      <c r="O928" s="26">
        <f t="shared" si="97"/>
        <v>825</v>
      </c>
      <c r="P928" s="26"/>
      <c r="Q928" s="26">
        <f t="shared" si="102"/>
        <v>1</v>
      </c>
      <c r="R928" s="26">
        <f t="shared" si="98"/>
        <v>1</v>
      </c>
      <c r="S928" s="26">
        <f t="shared" si="100"/>
        <v>2</v>
      </c>
      <c r="T928" s="26"/>
    </row>
    <row r="929" spans="1:20" x14ac:dyDescent="0.25">
      <c r="A929" s="26">
        <v>981</v>
      </c>
      <c r="B929" s="2" t="s">
        <v>8418</v>
      </c>
      <c r="C929" s="3" t="s">
        <v>1633</v>
      </c>
      <c r="D929" s="4" t="s">
        <v>2387</v>
      </c>
      <c r="E929" s="4" t="s">
        <v>2387</v>
      </c>
      <c r="F929" s="4" t="s">
        <v>2388</v>
      </c>
      <c r="G929" s="4" t="s">
        <v>2389</v>
      </c>
      <c r="H929" s="4"/>
      <c r="I929" s="4" t="s">
        <v>10936</v>
      </c>
      <c r="J929" s="3"/>
      <c r="K929" s="3" t="s">
        <v>8419</v>
      </c>
      <c r="L929" s="5" t="s">
        <v>15</v>
      </c>
      <c r="M929" s="2" t="str">
        <f t="shared" si="99"/>
        <v>&gt;betaL-g1025_OXA-389%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CAAGTGGGACGGGCAAAAAAGGCTATTCCCAAAATGGGAAAAGGACATGACCCTAGGCGATGCTATGAAAGCTTCCGCTATTCCGGTTTATCAAGATTTAGCTCGTCGTATTGGACTTGAACTCATGTCTAAGGAAGTGAAGCGTGTTGGTTATGGCAATGCAGATATCGGTACCCAAGTCGATAATTTTTGGCTGGTGGGTCCTTTAAAAATTACTCCTCAGCAAGAGGCACAATTTGCTTACAAGCTAGCTAATAAAACGCTTCCATTTAGCCAAAAAGTCCAAGATAAAGTGCAATCCATGTTATTCATAGAAGAAAAGAATGGAAATAAAATATACGCAAAAAGTGGTTGGGGATGGGATGTAGACCCACAAGTGGGTTGGTTAACTGGATGGGTTGTTCAGCCTCAAGGAAATATTGTAGCGTTCTCCCTTAACTTAGAAATGAAAAAAGGAATACCTAGCTCTGTTCGAAAAGAGATTACTTATAAAAGCTTAGAACAATTAGGTATTTTATAG</v>
      </c>
      <c r="O929" s="26">
        <f t="shared" si="97"/>
        <v>825</v>
      </c>
      <c r="P929" s="26"/>
      <c r="Q929" s="26">
        <f t="shared" si="102"/>
        <v>1</v>
      </c>
      <c r="R929" s="26">
        <f t="shared" si="98"/>
        <v>1</v>
      </c>
      <c r="S929" s="26">
        <f t="shared" si="100"/>
        <v>2</v>
      </c>
      <c r="T929" s="26"/>
    </row>
    <row r="930" spans="1:20" x14ac:dyDescent="0.25">
      <c r="A930" s="3">
        <v>982</v>
      </c>
      <c r="B930" s="2" t="s">
        <v>10293</v>
      </c>
      <c r="C930" s="3" t="s">
        <v>1633</v>
      </c>
      <c r="D930" s="4" t="s">
        <v>5594</v>
      </c>
      <c r="E930" s="4" t="s">
        <v>5594</v>
      </c>
      <c r="F930" s="4" t="s">
        <v>5595</v>
      </c>
      <c r="G930" s="4" t="s">
        <v>5596</v>
      </c>
      <c r="H930" s="4"/>
      <c r="I930" s="4" t="s">
        <v>10936</v>
      </c>
      <c r="J930" s="3"/>
      <c r="K930" s="3" t="s">
        <v>5597</v>
      </c>
      <c r="L930" s="13" t="s">
        <v>5493</v>
      </c>
      <c r="M930" s="2" t="str">
        <f t="shared" si="99"/>
        <v>&gt;betaL-g1026_OXA-390%ATGAACATTAAAGCACTCTTACTTATAACAAGCGCTATTTTTATTTCAGCCTGCTCACCTTATATAGTGACTGCTAATCCAAATCACAGTGCTTCAAAATCTGATGACAAAGCAGAGAAAATTAAAAATTTATTTAC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30" s="26">
        <f t="shared" si="97"/>
        <v>825</v>
      </c>
      <c r="P930" s="26"/>
      <c r="Q930" s="26">
        <f t="shared" si="102"/>
        <v>1</v>
      </c>
      <c r="R930" s="26">
        <f t="shared" si="98"/>
        <v>1</v>
      </c>
      <c r="S930" s="26">
        <f t="shared" si="100"/>
        <v>2</v>
      </c>
      <c r="T930" s="26"/>
    </row>
    <row r="931" spans="1:20" x14ac:dyDescent="0.25">
      <c r="A931" s="26">
        <v>659</v>
      </c>
      <c r="B931" s="2" t="s">
        <v>7923</v>
      </c>
      <c r="C931" s="3" t="s">
        <v>1633</v>
      </c>
      <c r="D931" s="4" t="s">
        <v>1643</v>
      </c>
      <c r="E931" s="4" t="s">
        <v>1643</v>
      </c>
      <c r="F931" s="4" t="s">
        <v>1644</v>
      </c>
      <c r="G931" s="4" t="s">
        <v>1645</v>
      </c>
      <c r="H931" s="4"/>
      <c r="I931" s="4" t="s">
        <v>10936</v>
      </c>
      <c r="J931" s="3"/>
      <c r="K931" s="3" t="s">
        <v>7924</v>
      </c>
      <c r="L931" s="5" t="s">
        <v>15</v>
      </c>
      <c r="M931" s="2" t="str">
        <f t="shared" si="99"/>
        <v>&gt;betaL-g1027_OXA-4%ATGAAAAACACAATACATATCAACTTCGCTATTTTTTTAATAATTGCAAATATTATCTACAGCAGCGCCAGTGCATCAACAGATATCTCTACTGTTGCATCTCCATTATTTGAAGGAACTGAAGGTTGTTTTTTACTTTACGATGTATCCACAAACGCTGAAATTGCTCAATTCAATAAAGCAAAGTGTGCAACGCAAATGGCACCAGATTCAACTTTCAAGATCGCATTATCACTTATGGCATTTGATGCGGAAATAATAGATCAGAAAACCATATTCAAATGGGATAAAACCCCCAAAGGAATGGAGATCTGGAACAGCAATCATACACCAAAGACGTGGATGCAATTTTCTGTTGTTTGGGTTTCGCAAGAAATAACCCAAAAAATTGGATTAAATAAAATCAAGAATTATCTCAAAGATTTTGATTATGGAAATCAAGACTTCTCTGGAGATAAAGAAAGAAACAACGGATTAACAGAAGCATGGCTCGAAAGTAGCTTAAAAATTTCACCAGAAGAACAAATTCAATTCCTGCGTAAAATTATTAATCACAATCTCCCAGTTAAAAACTCAGCCATAGAAAACACCATAGAGAACATGTATCTACAAGATCTGGAGAATAGTACAAAACTGTATGGGAAAACTGGTGCAGGATTCACAGCAAATAGAACCTTACAAAACGGATGGTTTGAAGGGTTTATTATAAGCAAATCAGGACATAAATATGTTTTTGTGTCCGCACTTACAGGAAACTTGGGGTCGAATTTAACATCAAGCATAAAAGCCAAGAAAAATGCGATCACCATTCTAAACACACTAAATTTATAA</v>
      </c>
      <c r="O931" s="26">
        <f t="shared" si="97"/>
        <v>831</v>
      </c>
      <c r="P931" s="26"/>
      <c r="Q931" s="26">
        <f t="shared" si="102"/>
        <v>1</v>
      </c>
      <c r="R931" s="26">
        <f t="shared" si="98"/>
        <v>1</v>
      </c>
      <c r="S931" s="26">
        <f t="shared" si="100"/>
        <v>2</v>
      </c>
      <c r="T931" s="26"/>
    </row>
    <row r="932" spans="1:20" x14ac:dyDescent="0.25">
      <c r="A932" s="26">
        <v>690</v>
      </c>
      <c r="B932" s="2" t="s">
        <v>7985</v>
      </c>
      <c r="C932" s="3" t="s">
        <v>1633</v>
      </c>
      <c r="D932" s="4" t="s">
        <v>1736</v>
      </c>
      <c r="E932" s="4" t="s">
        <v>1736</v>
      </c>
      <c r="F932" s="4" t="s">
        <v>1737</v>
      </c>
      <c r="G932" s="4" t="s">
        <v>1738</v>
      </c>
      <c r="H932" s="4"/>
      <c r="I932" s="4" t="s">
        <v>10936</v>
      </c>
      <c r="J932" s="3"/>
      <c r="K932" s="3" t="s">
        <v>7986</v>
      </c>
      <c r="L932" s="5" t="s">
        <v>15</v>
      </c>
      <c r="M932" s="2" t="str">
        <f t="shared" si="99"/>
        <v>&gt;betaL-g1028_OXA-42%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CGTCGGCTGGATCGTGCGTGGCAATCAGACGCTGGTGTTCGCGCGCCTCACGCAGGACGAGCGCAAGCAGCCCGTTTCAGCCGGCATACGGACGCGCGAGGCCTTCCTGCGCGACTTGCCCCGGCTTCTCGCCGCGCGCTGA</v>
      </c>
      <c r="O932" s="26">
        <f t="shared" si="97"/>
        <v>810</v>
      </c>
      <c r="P932" s="26"/>
      <c r="Q932" s="26">
        <f t="shared" si="102"/>
        <v>1</v>
      </c>
      <c r="R932" s="26">
        <f t="shared" si="98"/>
        <v>1</v>
      </c>
      <c r="S932" s="26">
        <f t="shared" si="100"/>
        <v>2</v>
      </c>
      <c r="T932" s="26"/>
    </row>
    <row r="933" spans="1:20" x14ac:dyDescent="0.25">
      <c r="A933" s="26">
        <v>691</v>
      </c>
      <c r="B933" s="2" t="s">
        <v>7987</v>
      </c>
      <c r="C933" s="3" t="s">
        <v>1633</v>
      </c>
      <c r="D933" s="4" t="s">
        <v>1739</v>
      </c>
      <c r="E933" s="4" t="s">
        <v>1739</v>
      </c>
      <c r="F933" s="4" t="s">
        <v>1740</v>
      </c>
      <c r="G933" s="4" t="s">
        <v>1741</v>
      </c>
      <c r="H933" s="4"/>
      <c r="I933" s="4" t="s">
        <v>10936</v>
      </c>
      <c r="J933" s="3"/>
      <c r="K933" s="3" t="s">
        <v>7988</v>
      </c>
      <c r="L933" s="5" t="s">
        <v>15</v>
      </c>
      <c r="M933" s="2" t="str">
        <f t="shared" si="99"/>
        <v>&gt;betaL-g1029_OXA-43%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C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TGTCGGCTGGATCGTGCGTGGCAAGCAGACGCTGGTGTTCGCGCGCCTCACGCAGGACGAGCGCAAGCAGCCCGTTTCAGCCGGCATACGGACGCGCGAGGCCTTCCTGCGCGACTTGCCCCGGCTTCTCGCCGCGCGCTGA</v>
      </c>
      <c r="O933" s="26">
        <f t="shared" si="97"/>
        <v>810</v>
      </c>
      <c r="P933" s="26"/>
      <c r="Q933" s="26">
        <f t="shared" si="102"/>
        <v>1</v>
      </c>
      <c r="R933" s="26">
        <f t="shared" si="98"/>
        <v>1</v>
      </c>
      <c r="S933" s="26">
        <f t="shared" si="100"/>
        <v>2</v>
      </c>
      <c r="T933" s="26"/>
    </row>
    <row r="934" spans="1:20" x14ac:dyDescent="0.25">
      <c r="A934" s="26">
        <v>692</v>
      </c>
      <c r="B934" s="2" t="s">
        <v>7989</v>
      </c>
      <c r="C934" s="3" t="s">
        <v>1633</v>
      </c>
      <c r="D934" s="4" t="s">
        <v>1742</v>
      </c>
      <c r="E934" s="4" t="s">
        <v>1742</v>
      </c>
      <c r="F934" s="4" t="s">
        <v>1743</v>
      </c>
      <c r="G934" s="4" t="s">
        <v>1744</v>
      </c>
      <c r="H934" s="4"/>
      <c r="I934" s="4" t="s">
        <v>10936</v>
      </c>
      <c r="J934" s="3"/>
      <c r="K934" s="3" t="s">
        <v>7990</v>
      </c>
      <c r="L934" s="5" t="s">
        <v>15</v>
      </c>
      <c r="M934" s="2" t="str">
        <f t="shared" si="99"/>
        <v>&gt;betaL-g1030_OXA-45%ATGCGCGGTAAACACACTGTCATTCTGGGCGCGGCACTGTCGGCGCTTTTTGCCGGCGCGGCTGGCGCGCAGATGCTCGAATGCACGCTGGTCGCCGATGCCGCGAGCGGTCAGGAGCTTTACCGCAAGGGTGCCTGTGACAAGGCCTTCGCGCCAATGTCGACGTTCAAGGTGCCGTTGGCCGTCATGGGCTACGATGCTGGCATTCTTGTGGACGCGCATAATCCGCGCTGGGACTACAAGCCGGAATTCAATGGCTACAAATTCCAGCAGAAAACCACCGACCCTACGATCTGGGAAAAGGACTCGATCGTCTGGTATTCGCAGCAATTGACCCGCAAGATGGGGCAAAAACGCTTTGCCGCATACGTGGCCGGGTTCGGCTATGGCAATGGCGATATCTCCGGTGAGCCCGGTAAGAGCAACGGCCTGACGCATTCATGGCTGGGCTCCTCGCTGAAGATTTCTCCGGAAGGACAGGTGCGGTTCGTACGCGATCTGCTGTCGGCGAAACTGCCGGCTTCGAAAGACGCCCAGCAAATGACGGTTTCCATCCTGCCGCATTTCGCGGCCGGTGATTGGGCTGTGCAGGGCAAGACCGGCACCGGCTCGTTCATCGACGCCAGGGGTGCGAAGGCGCCGCTCGGATGGTTCATCGGCTGGGCGACGCACGAGGAACGCCGCGTCGTCTTCGCCCGCATGACTGCGGGCGGGAAGAAGGGCGAGCAACCCGCCGGACCGGCTGCCCGCGACGCCTTCCTCAAGGCATTGCCGGATCTCGCGAAAAGGTTCTGA</v>
      </c>
      <c r="O934" s="26">
        <f t="shared" si="97"/>
        <v>795</v>
      </c>
      <c r="P934" s="26"/>
      <c r="Q934" s="26">
        <f t="shared" si="102"/>
        <v>1</v>
      </c>
      <c r="R934" s="26">
        <f t="shared" si="98"/>
        <v>1</v>
      </c>
      <c r="S934" s="26">
        <f t="shared" si="100"/>
        <v>2</v>
      </c>
      <c r="T934" s="26"/>
    </row>
    <row r="935" spans="1:20" x14ac:dyDescent="0.25">
      <c r="A935" s="26">
        <v>693</v>
      </c>
      <c r="B935" s="2" t="s">
        <v>7991</v>
      </c>
      <c r="C935" s="3" t="s">
        <v>1633</v>
      </c>
      <c r="D935" s="4" t="s">
        <v>1745</v>
      </c>
      <c r="E935" s="4" t="s">
        <v>1745</v>
      </c>
      <c r="F935" s="4" t="s">
        <v>1746</v>
      </c>
      <c r="G935" s="4" t="s">
        <v>1747</v>
      </c>
      <c r="H935" s="4"/>
      <c r="I935" s="4" t="s">
        <v>10936</v>
      </c>
      <c r="J935" s="3"/>
      <c r="K935" s="3" t="s">
        <v>7992</v>
      </c>
      <c r="L935" s="5" t="s">
        <v>15</v>
      </c>
      <c r="M935" s="2" t="str">
        <f t="shared" si="99"/>
        <v>&gt;betaL-g1031_OXA-46%ATGGCAATCCGATTCTTCACCATACTGCTATCCACCTTCTTTCTTACCTCATTCGTGTATGCGCAAGAACATGTGGTAATCCGTTCGGACTGGAAAAAGTTCTTCAGCGACCTCCAGGCCGAAGGTGCAATCGTTATTGCAGACGAACGTCAAGCGAAGCATACTTTATCGGTTTTTGATCAAGAGCGAGCGGCAAAGCGTTACTCGCCAGCTTCAACCTTCAAGATACCCCACACACTTTTTGCACTTGATGCAGACGCCGTTCGTGATGAGTTCCAGGTTTTTCGATGGGACGGCGTTAACCGAAGCTTTGCAGGTCACAATCAAGACCAAGATTTGCGATCAGCGATGCGAAATTCTACGGTTTGGGTTTATGAGCTGTTTGCAAAAGATATCGGAGAGGACAAAGCAAGACGTTATTTAAAGCAAATTGATTATGGCAACGTCGATCCTTCGACAATCAAGGGCGATTACTGGATAGATGGAAATCTTAAAATCTCAGCGCACGAACAGATTTTGTTTCTCAGAAAACTCTATCGAAATCAGTTACCATTTAAGGTGGAGCACCAGCGCTTGGTGAAAGATCTCATGATTACGGAAGCCGGGCGCAGTTGGATACTACGCGCAAAGACCGGCTGGGAAGGCAGGTTTGGCTGGTGGGTAGGGTGGATTGAATGGCCAACAGGCCCCGTATTCTTTGCGCTGAATATTGATACGCCAAACAGAACGGACGATCTTTTCAAAAGAGAGGCCATCGCACGGGCAATCCTTCGTTCTATTGACGCATTGCCACCCAACTAA</v>
      </c>
      <c r="O935" s="26">
        <f t="shared" si="97"/>
        <v>801</v>
      </c>
      <c r="P935" s="26"/>
      <c r="Q935" s="26">
        <f t="shared" si="102"/>
        <v>1</v>
      </c>
      <c r="R935" s="26">
        <f t="shared" si="98"/>
        <v>1</v>
      </c>
      <c r="S935" s="26">
        <f t="shared" si="100"/>
        <v>2</v>
      </c>
      <c r="T935" s="26"/>
    </row>
    <row r="936" spans="1:20" x14ac:dyDescent="0.25">
      <c r="A936" s="26">
        <v>694</v>
      </c>
      <c r="B936" s="2" t="s">
        <v>7993</v>
      </c>
      <c r="C936" s="3" t="s">
        <v>1633</v>
      </c>
      <c r="D936" s="4" t="s">
        <v>1748</v>
      </c>
      <c r="E936" s="4" t="s">
        <v>1748</v>
      </c>
      <c r="F936" s="4" t="s">
        <v>1749</v>
      </c>
      <c r="G936" s="4" t="s">
        <v>1750</v>
      </c>
      <c r="H936" s="4"/>
      <c r="I936" s="4" t="s">
        <v>10936</v>
      </c>
      <c r="J936" s="3"/>
      <c r="K936" s="3" t="s">
        <v>7994</v>
      </c>
      <c r="L936" s="5" t="s">
        <v>15</v>
      </c>
      <c r="M936" s="2" t="str">
        <f t="shared" si="99"/>
        <v>&gt;betaL-g1032_OXA-47%ATGAAAAACACAATACATATCAACTTCGCTATTTTTTTAATAATTGCAAATATTATCTACAGCAGCGCCAGTGCATCAACAGATATCTCTACTGTTGCATCTCAATTATTTGAAGGAACTGAAGGTTGTTTTTTACTTTACGATGCATCCACAAACGCTGAAATTGCTCAATTCAATAAAGCAAAGTGCGCAGCGCAAATGGCACCAGATTCAACTTTCAAGATCGCATTATCACTTATGGCATTTGATGCGGAAATAATAGATCAGAAAACCATATTCAAATGGGATAAAATCCCAAAAGGAATGGAAATTTGGAACAGCAATCATACACCAAAGACGTGGATGCAATTTTCTGTTGTTTGGGTTTCGCAAGAAATAACCCAAAAAATTGGATTAAATAAAATCAAAAATTATCTCAAAGATTTTGATTATGGAAATCAAGACTTCTCTGGAGATAAAGAAAGAAACAACGGATTAACAGAAGCATGGCTCGAAAGTAGCTTAAAAATTTCACCGGAAGAACAAATTCAATTCCTGCGTAAAATTATTAATCACAATCTTCCAGTTAGAAATTCAGCCATAGAAAACACCATAGATAACATGTATCTACAAGATCTGGAGAATAGTACAAAACTGTATGGGAAAACTGGTGCAGGATTTACAGCAAATAGAACCCTACAAAACGGATGGTTTGAAGGGTTTATTATAAGCAAATCAGGACATAAATATGTTTTTGTGTCCGCACTTACAGGAAGCTTGGGGTCGAATTTAACATCAAGCATAAAAGCCAAGAAAAATGCAATCACCATTCTAAACACACTAAATTTATAA</v>
      </c>
      <c r="O936" s="26">
        <f t="shared" si="97"/>
        <v>831</v>
      </c>
      <c r="P936" s="26"/>
      <c r="Q936" s="26">
        <f t="shared" si="102"/>
        <v>1</v>
      </c>
      <c r="R936" s="26">
        <f t="shared" si="98"/>
        <v>1</v>
      </c>
      <c r="S936" s="26">
        <f t="shared" si="100"/>
        <v>2</v>
      </c>
      <c r="T936" s="26"/>
    </row>
    <row r="937" spans="1:20" x14ac:dyDescent="0.25">
      <c r="A937">
        <v>695</v>
      </c>
      <c r="B937" s="2" t="s">
        <v>7995</v>
      </c>
      <c r="C937" s="3" t="s">
        <v>1633</v>
      </c>
      <c r="D937" s="4" t="s">
        <v>1751</v>
      </c>
      <c r="E937" s="4" t="s">
        <v>1751</v>
      </c>
      <c r="F937" s="4" t="s">
        <v>1752</v>
      </c>
      <c r="G937" s="4" t="s">
        <v>1753</v>
      </c>
      <c r="H937" s="4"/>
      <c r="I937" s="4" t="s">
        <v>10936</v>
      </c>
      <c r="J937" s="3"/>
      <c r="K937" s="3" t="s">
        <v>7996</v>
      </c>
      <c r="L937" s="5" t="s">
        <v>15</v>
      </c>
      <c r="M937" s="2" t="str">
        <f t="shared" si="99"/>
        <v>&gt;betaL-g1033_OXA-48%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GACTAGAATCGAACCTAAGATTGGCTGGTGGGTCGGTTGGGTTGAACTTGATGATAATGTGTGGTTTTTTGCGATGAATATGGATATGCCCACATCGGATGGTTTAGGGCTGCGCCAAGCCATCACAAAAGAAGTGCTCAAACAGGAAAAAATTATTCCCTAG</v>
      </c>
      <c r="O937" s="26">
        <f t="shared" si="97"/>
        <v>798</v>
      </c>
      <c r="P937" s="26"/>
      <c r="Q937" s="26">
        <f t="shared" si="102"/>
        <v>1</v>
      </c>
      <c r="R937" s="26">
        <f t="shared" si="98"/>
        <v>1</v>
      </c>
      <c r="S937" s="26">
        <f t="shared" si="100"/>
        <v>2</v>
      </c>
      <c r="T937" s="26"/>
    </row>
    <row r="938" spans="1:20" x14ac:dyDescent="0.25">
      <c r="A938">
        <v>696</v>
      </c>
      <c r="B938" s="2" t="s">
        <v>7997</v>
      </c>
      <c r="C938" s="3" t="s">
        <v>1633</v>
      </c>
      <c r="D938" s="4" t="s">
        <v>1754</v>
      </c>
      <c r="E938" s="4" t="s">
        <v>1754</v>
      </c>
      <c r="F938" s="4" t="s">
        <v>1755</v>
      </c>
      <c r="G938" s="4" t="s">
        <v>1756</v>
      </c>
      <c r="H938" s="4"/>
      <c r="I938" s="4" t="s">
        <v>10936</v>
      </c>
      <c r="J938" s="3"/>
      <c r="K938" s="3" t="s">
        <v>7998</v>
      </c>
      <c r="L938" s="5" t="s">
        <v>15</v>
      </c>
      <c r="M938" s="2" t="str">
        <f t="shared" si="99"/>
        <v>&gt;betaL-g1034_OXA-49%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GAACGTATTGGTTTCGGTAATGCTGAAATTGGACAGCAGGTTGATAATTTCTGGTTGGTAGGACCATTAAAGGTTACGCCTATTCAAGAGGTAGAGTTTGTTTCCCAATTAGCACATACACAGCTTCCATTTAGTGAAAAAGTGCAGGCTAATGTAAAAAATATGCTTCTTTTAGAAGAGAGTAATGGCTACAAAATTTTTGGAAAGACTGGTTGGGCGGCAATGGATATAAAACCACAAGTGGGCTGGTTGACCGGCTGGGTTGAGCAGCCAGATGGAAAAATTGTCGCTTTTGCATTAAATATGGAAATGCGGTCAGAAATGCCGGCATCTATACGTAATGAATTATTGATGAAATCATTAAAACAGCTGAATATTATTTAA</v>
      </c>
      <c r="O938" s="26">
        <f t="shared" si="97"/>
        <v>825</v>
      </c>
      <c r="P938" s="26"/>
      <c r="Q938" s="26">
        <f t="shared" si="102"/>
        <v>1</v>
      </c>
      <c r="R938" s="26">
        <f t="shared" si="98"/>
        <v>1</v>
      </c>
      <c r="S938" s="26">
        <f t="shared" si="100"/>
        <v>2</v>
      </c>
      <c r="T938" s="26"/>
    </row>
    <row r="939" spans="1:20" x14ac:dyDescent="0.25">
      <c r="A939">
        <v>660</v>
      </c>
      <c r="B939" s="2" t="s">
        <v>7925</v>
      </c>
      <c r="C939" s="3" t="s">
        <v>1633</v>
      </c>
      <c r="D939" s="4" t="s">
        <v>1646</v>
      </c>
      <c r="E939" s="4" t="s">
        <v>1646</v>
      </c>
      <c r="F939" s="4" t="s">
        <v>1647</v>
      </c>
      <c r="G939" s="4" t="s">
        <v>1648</v>
      </c>
      <c r="H939" s="4"/>
      <c r="I939" s="4" t="s">
        <v>10936</v>
      </c>
      <c r="J939" s="3"/>
      <c r="K939" s="3" t="s">
        <v>7926</v>
      </c>
      <c r="L939" s="5" t="s">
        <v>15</v>
      </c>
      <c r="M939" s="2" t="str">
        <f t="shared" si="99"/>
        <v>&gt;betaL-g1035_OXA-5%ATGAAAACCATAGCCGCATATTTAGTTCTAGTTTTTTATGCAAGCACCGCGCTCTCAGAGTCTATTTCTGAAAATTTGGCGTGGAATAAAGAATTTTCTAGTGAATCCGTACATGGCGTTTTTGTACTTTGTAAAAGTAGTAGCAATTCCTGTACTACAAATAATGCGGCACGTGCATCTACAGCCTATATTCCAGCATCAACATTCAAAATTCCTAATGCTCTAATAGGTCTTGAAACCGGCGCCATAAAAGATGAACGGCAGGTTTTCAAATGGGACGGCAAGCCCAGAGCCATGAAGCAATGGGAAAAAGACTTAAAGCTAAGGGGCGCTATACAGGTTTCTGCTGTTCCGGTATTTCAACAAATTGCCAGAGAAGTTGGCGAAATAAGAATGCAAAAATACCTTAACCTGTTTTCATACGGCAACGCCAATATAGGGGGAGGCATTGACAAATTCTGGCTAGAAGGTCAGCTTAGAATCTCAGCATTCAATCAAGTTAAATTTTTAGAGTCGCTCTACCTGAATAATTTGCCAGCATCAAAAGCAAACCAACTAATAGTAAAAGAGGCAATAGTTACAGAAGCAACTCCAGAATATATAGTTCATTCAAAAACTGGGTATTCCGGTGTTGGCACAGAATCAAGTCCTGGTGTCGCTTGGTGGGTTGGTTGGGTAGAGAAAGGAACTGAGGTTTACTTTTTTGCTTTTAACATGGACATAGACAATGAGAGTAAATTGCCGTCAAGAAAATCCATTTCAACGAAAATCATGGCAAGTGAAGGCATCATCATTGGTGGCTAA</v>
      </c>
      <c r="O939" s="26">
        <f t="shared" si="97"/>
        <v>804</v>
      </c>
      <c r="P939" s="26"/>
      <c r="Q939" s="26">
        <f t="shared" si="102"/>
        <v>1</v>
      </c>
      <c r="R939" s="26">
        <f t="shared" si="98"/>
        <v>1</v>
      </c>
      <c r="S939" s="26">
        <f t="shared" si="100"/>
        <v>2</v>
      </c>
      <c r="T939" s="26"/>
    </row>
    <row r="940" spans="1:20" x14ac:dyDescent="0.25">
      <c r="A940">
        <v>697</v>
      </c>
      <c r="B940" s="2" t="s">
        <v>7999</v>
      </c>
      <c r="C940" s="3" t="s">
        <v>1633</v>
      </c>
      <c r="D940" s="4" t="s">
        <v>1757</v>
      </c>
      <c r="E940" s="4" t="s">
        <v>1757</v>
      </c>
      <c r="F940" s="4" t="s">
        <v>1758</v>
      </c>
      <c r="G940" s="4" t="s">
        <v>1759</v>
      </c>
      <c r="H940" s="4"/>
      <c r="I940" s="4" t="s">
        <v>10936</v>
      </c>
      <c r="J940" s="3"/>
      <c r="K940" s="3" t="s">
        <v>8000</v>
      </c>
      <c r="L940" s="5" t="s">
        <v>15</v>
      </c>
      <c r="M940" s="2" t="str">
        <f t="shared" si="99"/>
        <v>&gt;betaL-g1036_OXA-50%ATGCGCCCTCTCCTCTTCAGTGCCCTTCTCCTGCTTTCCGGGCATACCCAGGCCAGCGAATGGAACGACAGCCAGGCCGTGGACAAGCTATTCGGCGCGGCCGGGGTGAAAGGCACCTTCGTCCTCTACGATGTGCAGCGGCAGCGCTATGTTGGCCATGACCGGGAGCGCGCGGAAACCCGCTTCGTTCCCGCTTCCACCTACAAGGTGGCGAACAGCCTGATCGGCTTATCCACAGGGGCGGTTAGATCCGCCGACGAGGTTCTTCCCTATGGCGGCAAGCCCCAGCGCTTCAAGGCCTGGGAGCACGACATGAGCCTGCGCGACGCGATCAAGGCATCGAACGTACCGGTCTACCAGGAACTGGCGCGGCGCATCGGCCTGGAGCGGATGCGCGCCAATGTCTCGCGCCTGGGTTACGGCAACGCGGAAATCGGCCAGGTTGTGGATAACTTCTGGTTGGTGGGACCGCTGAAGATCAGCGCGATGGAACAGACCCGCTTTCTGCTCCGACTGGCGCAGGGAGAATTGCCATTCCCCGCCCCGGTGCAGTCCACCGTGCGCGCCATGACCCTGCTGGAAAGCGGCCCGGGCTGGGAGCTGCACGGCAAGACCGGCTGGTGCTTCGACTGCACGCCGGAACTCGGCTGGTGGGTGGGCTGGGTGAAGCGCAACGAGCGGCTCTACGGCTTCGCCCTGAACATCGACATGCCCGGCGGCGAGGCCGACATCGGCAAGCGCGTCGAACTGGGCAAGGCCAGTCTCAAGGCTCTCGGGATACTGCCCTGA</v>
      </c>
      <c r="O940" s="26">
        <f t="shared" si="97"/>
        <v>789</v>
      </c>
      <c r="P940" s="26"/>
      <c r="Q940" s="26">
        <f t="shared" si="102"/>
        <v>1</v>
      </c>
      <c r="R940" s="26">
        <f t="shared" si="98"/>
        <v>1</v>
      </c>
      <c r="S940" s="26">
        <f t="shared" si="100"/>
        <v>2</v>
      </c>
      <c r="T940" s="26"/>
    </row>
    <row r="941" spans="1:20" x14ac:dyDescent="0.25">
      <c r="A941">
        <v>698</v>
      </c>
      <c r="B941" s="2" t="s">
        <v>8001</v>
      </c>
      <c r="C941" s="3" t="s">
        <v>1633</v>
      </c>
      <c r="D941" s="4" t="s">
        <v>1760</v>
      </c>
      <c r="E941" s="4" t="s">
        <v>1760</v>
      </c>
      <c r="F941" s="4" t="s">
        <v>1761</v>
      </c>
      <c r="G941" s="4" t="s">
        <v>1762</v>
      </c>
      <c r="H941" s="4"/>
      <c r="I941" s="4" t="s">
        <v>10936</v>
      </c>
      <c r="J941" s="3"/>
      <c r="K941" s="3" t="s">
        <v>8002</v>
      </c>
      <c r="L941" s="5" t="s">
        <v>15</v>
      </c>
      <c r="M941" s="2" t="str">
        <f t="shared" si="99"/>
        <v>&gt;betaL-g1037_OXA-51%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v>
      </c>
      <c r="O941" s="26">
        <f t="shared" si="97"/>
        <v>825</v>
      </c>
      <c r="P941" s="26"/>
      <c r="Q941" s="26">
        <f t="shared" si="102"/>
        <v>1</v>
      </c>
      <c r="R941" s="26">
        <f t="shared" si="98"/>
        <v>1</v>
      </c>
      <c r="S941" s="26">
        <f t="shared" si="100"/>
        <v>2</v>
      </c>
      <c r="T941" s="26"/>
    </row>
    <row r="942" spans="1:20" x14ac:dyDescent="0.25">
      <c r="A942">
        <v>699</v>
      </c>
      <c r="B942" s="2" t="s">
        <v>8003</v>
      </c>
      <c r="C942" s="3" t="s">
        <v>1633</v>
      </c>
      <c r="D942" s="4" t="s">
        <v>1763</v>
      </c>
      <c r="E942" s="4" t="s">
        <v>1763</v>
      </c>
      <c r="F942" s="4" t="s">
        <v>1764</v>
      </c>
      <c r="G942" s="4" t="s">
        <v>1765</v>
      </c>
      <c r="H942" s="4"/>
      <c r="I942" s="4" t="s">
        <v>10936</v>
      </c>
      <c r="J942" s="3"/>
      <c r="K942" s="3" t="s">
        <v>8004</v>
      </c>
      <c r="L942" s="5" t="s">
        <v>15</v>
      </c>
      <c r="M942" s="2" t="str">
        <f t="shared" si="99"/>
        <v>&gt;betaL-g1038_OXA-53%ATGGCAATCCAAATCTTCGCAATACTTTTCTCCACTTTTGTTCTTGCCACTTTTGCACATGCGCAAGATGGCACGCTGGAACGTTCTGACTGGGGGAAATTTTTCAGCGATTTTCAGGCCAAAGGTACGATAGTTGTGGCAGACGAACGCCAAGCGGATCATGCGATATTGGTTTTTGATCAAGCACGGTCAATGAAACGCTACTCGCCTGCGTCGACATTCAAGATTCCACATACACTTTTTGCACTTGATGCAGGCGCCGTTCGCGATGAGTTTCAGATTTTCCGCTGGGACGGCGTCAAAAGGAGCTTTGCAGGTCACAATAAAGACCAAGATTTGCGATCAGCAATGCGAAATTCTACTGTCTGGGTTTATGAGCTATTTGCAAAGGAAATCGGTGATGGCAAGGCTCGACGCTATTTGAAGCAAATCGGCTATGGCAACGCCGATCCTTCGACAAGTCATGGCGATTACTGGATAGAAGGCAGCCTTGCAATCTCAGCACAGGAACAGATCGCGTTTCTCAGAAAGCTCTATCAAAACGATCTGCCCTTTAGGGTGGAACATCAGCGCTTGGTCAAGGATCTGATGATTGTGGAAGCGGGACGCAACTGGATTCTGCGCGCGAAGACGGGCTGGGAAGGCAGCATGGGTTGGTGGGTGGGGTGGGTTGAATGGCCAACCGGTCCCGTATTCTTTGCCTTGAATATCGATACGCCAAACAGAATGGACGATCTTTTCAAGAGGGAAGCAATAGCGCGAGCGATACTTCTCTCTATCGAAGCGTTGCCGCCCAACCCGGCAGTCCACTCGGACGCTGCGCGATGA</v>
      </c>
      <c r="O942" s="26">
        <f t="shared" si="97"/>
        <v>828</v>
      </c>
      <c r="P942" s="26"/>
      <c r="Q942" s="26">
        <f t="shared" si="102"/>
        <v>1</v>
      </c>
      <c r="R942" s="26">
        <f t="shared" si="98"/>
        <v>1</v>
      </c>
      <c r="S942" s="26">
        <f t="shared" si="100"/>
        <v>2</v>
      </c>
      <c r="T942" s="26"/>
    </row>
    <row r="943" spans="1:20" x14ac:dyDescent="0.25">
      <c r="A943">
        <v>700</v>
      </c>
      <c r="B943" s="2" t="s">
        <v>8005</v>
      </c>
      <c r="C943" s="3" t="s">
        <v>1633</v>
      </c>
      <c r="D943" s="4" t="s">
        <v>1766</v>
      </c>
      <c r="E943" s="4" t="s">
        <v>1766</v>
      </c>
      <c r="F943" s="4" t="s">
        <v>1767</v>
      </c>
      <c r="G943" s="4" t="s">
        <v>1768</v>
      </c>
      <c r="H943" s="4"/>
      <c r="I943" s="4" t="s">
        <v>10936</v>
      </c>
      <c r="J943" s="3"/>
      <c r="K943" s="3" t="s">
        <v>8006</v>
      </c>
      <c r="L943" s="5" t="s">
        <v>15</v>
      </c>
      <c r="M943" s="2" t="str">
        <f t="shared" si="99"/>
        <v>&gt;betaL-g1039_OXA-54%ATGCGTGTGTTAGCCTTATCGGCTGTATTAGTGGTGGCATCGATTGTTGGCATGCCGGCGATGGCAAACGAATGGCAGGAAAAACCGAGTTGGAATACTCATTTTTCGGAACATAAAGCGCAGGGTGTGATAGTGCTTTGGAACGAGAACAAACAGCAAGGATTTACCAATAATCTTAAGCGGGCAAACCAAGCATTTTTACCCGCATCGACCTTTAAAATCCCCAATAGCTTGATTGCCTTGGATTTAGGTGTCGTGAAGGATGAGCATCAAGTCTTTAAATGGGATGGACAGACTCGGGATATCGCGGCGTGGAATCGCGACCATGACTTAATCACTGCGATGAAATACTCGGTCGTGCCCGTGTATCAAGAGTTTGCGCGCCAAATTGGGCAGGCGCGCATGAGTAAAATGTTGCACGCATTTGATTATGGCAATGAAGATATTTCGGGCAATCTAGACAGCTTTTGGCTCGATGGCGGCATTCGGATTTCGGCAACGGAGCAAGTCGCATTTCTACGAAAGCTGTATCATAACAAGTTGCATGTATCAGAACGCAGTCAGCGTATCGTCAAGCAAGCCATGCTTACCGAGGCTAATAGTGACTACATAATCCGCGCTAAAACCGGATACTCGACCAGAATTGAGCCTCAGATCGGTTGGTGGGTCGGTTGGGTTGAACTCGATGATAATGTGTGGTTCTTCGCGATGAATATGGATATGCCTACGGCTGATGGTTTAGGGCTACGTCAAGCCATCACTAAAGAAGTGCTTAAACAGGAAAAGATAATTCCATAG</v>
      </c>
      <c r="O943" s="26">
        <f t="shared" si="97"/>
        <v>798</v>
      </c>
      <c r="P943" s="26"/>
      <c r="Q943" s="26">
        <f t="shared" si="102"/>
        <v>1</v>
      </c>
      <c r="R943" s="26">
        <f t="shared" si="98"/>
        <v>1</v>
      </c>
      <c r="S943" s="26">
        <f t="shared" si="100"/>
        <v>2</v>
      </c>
      <c r="T943" s="26"/>
    </row>
    <row r="944" spans="1:20" x14ac:dyDescent="0.25">
      <c r="A944">
        <v>701</v>
      </c>
      <c r="B944" s="2" t="s">
        <v>8007</v>
      </c>
      <c r="C944" s="3" t="s">
        <v>1633</v>
      </c>
      <c r="D944" s="4" t="s">
        <v>1769</v>
      </c>
      <c r="E944" s="4" t="s">
        <v>1769</v>
      </c>
      <c r="F944" s="4" t="s">
        <v>1770</v>
      </c>
      <c r="G944" s="4" t="s">
        <v>1771</v>
      </c>
      <c r="H944" s="4"/>
      <c r="I944" s="4" t="s">
        <v>10936</v>
      </c>
      <c r="J944" s="3"/>
      <c r="K944" s="3" t="s">
        <v>8008</v>
      </c>
      <c r="L944" s="5" t="s">
        <v>15</v>
      </c>
      <c r="M944" s="2" t="str">
        <f t="shared" si="99"/>
        <v>&gt;betaL-g1040_OXA-55%ATGAATAAAGGTTTGCACAGAAAGCGCCTGAGTAAGCGTTTGCTGCTGCCCATGTTGCTGTGTTTATTGGCTCAACAAACGCAGGCTGTGGCAGCTGAGCAGACCAAGGTCAGTGACGTCTGCTCTGAGGTCACGGCTGAGGGTTGGCAAGAGGTACGCCGCTGGGACAAGCTGTTCGAATCCGCAGGAGTTAAAGGCAGTTTGCTGCTTTGGGATCAAAAGCGTTCTTTGGGGCTCTCCAACAATCTAAGTCGCGCCGCCGAAGGCTTTATTCCGGCTTCCACCTTCAAGCTCCCCTCCAGCCTTATTGCGTTGGAAACCGGGGCGGTGCGCGATGAAACCAGTCGTTTTAGCTGGGACGGAAAGGTTCGCGAAATTGCCGTCTGGAACAGGGACCAGAGTTTTCGCACCGCAATGAAGTACTCTGTGGTGCCTGTATATCAGCAGTTGGCCAGGGAGATAGGCCCCAAAGTGATGGCAGCTATGGTGCGGCAGCTGGAATATGGCAATCAGGATATCGGTGGCCAAGCGGACAGCTTCTGGCTCGACGGCCAACTGAGAATTACAGCATTTCAACAAGTGGATTTTCTAAGGCAACTGCATGACAACAAGTTGCCTGTGTCCGAGCGCAGCCAGCGAATTGTCAAACAGATGATGCTGACCGAAGCGAGTACTGACTATATTATTCGCGCCAAGACAGGCTATGGTGTGCGGCGTACGCCGGCCATAGGTTGGTGGGTCGGTTGGTTGGAGTTGGACGACAACACTGTCTATTTCGCCGTTAACCTGGATCTGGCCTCGGCCAGCCAGTTACCGTTGCGCCAACAACTGGTGAAACAGGTGCTCAAGCAGGAACAGCTGCTGCCTTGA</v>
      </c>
      <c r="O944" s="26">
        <f t="shared" si="97"/>
        <v>870</v>
      </c>
      <c r="P944" s="26"/>
      <c r="Q944" s="26">
        <f t="shared" si="102"/>
        <v>1</v>
      </c>
      <c r="R944" s="26">
        <f t="shared" si="98"/>
        <v>1</v>
      </c>
      <c r="S944" s="26">
        <f t="shared" si="100"/>
        <v>2</v>
      </c>
      <c r="T944" s="26"/>
    </row>
    <row r="945" spans="1:20" x14ac:dyDescent="0.25">
      <c r="A945" s="26">
        <v>702</v>
      </c>
      <c r="B945" s="2" t="s">
        <v>8009</v>
      </c>
      <c r="C945" s="3" t="s">
        <v>1633</v>
      </c>
      <c r="D945" s="4" t="s">
        <v>1772</v>
      </c>
      <c r="E945" s="4" t="s">
        <v>1772</v>
      </c>
      <c r="F945" s="4" t="s">
        <v>1773</v>
      </c>
      <c r="G945" s="4" t="s">
        <v>1774</v>
      </c>
      <c r="H945" s="4"/>
      <c r="I945" s="4" t="s">
        <v>10936</v>
      </c>
      <c r="J945" s="3"/>
      <c r="K945" s="3" t="s">
        <v>8010</v>
      </c>
      <c r="L945" s="5" t="s">
        <v>15</v>
      </c>
      <c r="M945" s="2" t="str">
        <f t="shared" si="99"/>
        <v>&gt;betaL-g1041_OXA-56%ATGAAAACATTTGCCGCATATGTAATTACTGCGTGTCTTTCAAGTACGGCATTAGCTAGTTCAATTACAGAAAATACGTTTTGGAACAAAGAGTTCTCTGCCGAAGCCGTCAATGGTGTTTTCGTGCTTTGTAAAAGTAGCAGTAAATCCTGCGCTACCAATAACTTAGCTCGTGCATCAAAGGAATATCTTCCAGCATCAACATTTAAGATCCCCAACGCAATTATCGGCCTAGAAACTGGTGTCATAAAGAATGAGCATCAGA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TGCGCCTGAATATCTTGTGCATTCAAAAACTGGTTTTTCTGGTGTGGGAACTGAGTCAAATCCTGGTGTCGCATGGTGGGTTGGTTGGGTTGAGAAGGGAGCAGAGGTTTACTTTTTCGCCTTTAACATGGATATAGACAACGAAAATAAGTTGCCGCTAAGAAAATCCATTCCCACCAAAATCATGGCAAGTGAGGGCATCATTGGTGGCTAA</v>
      </c>
      <c r="O945" s="26">
        <f t="shared" si="97"/>
        <v>801</v>
      </c>
      <c r="P945" s="26"/>
      <c r="Q945" s="26">
        <f t="shared" si="102"/>
        <v>1</v>
      </c>
      <c r="R945" s="26">
        <f t="shared" si="98"/>
        <v>1</v>
      </c>
      <c r="S945" s="26">
        <f t="shared" si="100"/>
        <v>2</v>
      </c>
      <c r="T945" s="26"/>
    </row>
    <row r="946" spans="1:20" x14ac:dyDescent="0.25">
      <c r="A946">
        <v>703</v>
      </c>
      <c r="B946" s="2" t="s">
        <v>8011</v>
      </c>
      <c r="C946" s="3" t="s">
        <v>1633</v>
      </c>
      <c r="D946" s="4" t="s">
        <v>1775</v>
      </c>
      <c r="E946" s="4" t="s">
        <v>1775</v>
      </c>
      <c r="F946" s="4" t="s">
        <v>1776</v>
      </c>
      <c r="G946" s="4" t="s">
        <v>1777</v>
      </c>
      <c r="H946" s="4"/>
      <c r="I946" s="4" t="s">
        <v>10936</v>
      </c>
      <c r="J946" s="3"/>
      <c r="K946" s="3" t="s">
        <v>8012</v>
      </c>
      <c r="L946" s="5" t="s">
        <v>15</v>
      </c>
      <c r="M946" s="2" t="str">
        <f t="shared" si="99"/>
        <v>&gt;betaL-g1042_OXA-57%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GATCGCAAGCTGCCCGTGTCGCCCACAGCCGTCGACATGACGGAGCGGATCGTCGAATCGACGACGCTTGCCGACGGAACGGTGGTGCACGGCAAGACCGGCGTGTCCTATCCGCTGCTGGCCGACGGCACACGCGACTGGGCGCGTGGATCCGGCTGGTTTGTCGGCTGGATCGTGCGTGGCAAGCAGACGCTGGTGTTCGCGCGCCTCACGCAGGACGAGCGCAAGCAGCCCGTTTCAGCCGGCATACGGACGCGCGAGGCCTTCCTGCGCGACTTGCCCCGGCTTCTCGCCGCGCGCTGA</v>
      </c>
      <c r="O946" s="26">
        <f t="shared" si="97"/>
        <v>810</v>
      </c>
      <c r="P946" s="26"/>
      <c r="Q946" s="26">
        <f t="shared" si="102"/>
        <v>1</v>
      </c>
      <c r="R946" s="26">
        <f t="shared" si="98"/>
        <v>1</v>
      </c>
      <c r="S946" s="26">
        <f t="shared" si="100"/>
        <v>2</v>
      </c>
      <c r="T946" s="26"/>
    </row>
    <row r="947" spans="1:20" x14ac:dyDescent="0.25">
      <c r="A947">
        <v>704</v>
      </c>
      <c r="B947" s="2" t="s">
        <v>8013</v>
      </c>
      <c r="C947" s="3" t="s">
        <v>1633</v>
      </c>
      <c r="D947" s="4" t="s">
        <v>1778</v>
      </c>
      <c r="E947" s="4" t="s">
        <v>1778</v>
      </c>
      <c r="F947" s="4" t="s">
        <v>1779</v>
      </c>
      <c r="G947" s="4" t="s">
        <v>1780</v>
      </c>
      <c r="H947" s="4"/>
      <c r="I947" s="4" t="s">
        <v>10936</v>
      </c>
      <c r="J947" s="3"/>
      <c r="K947" s="3" t="s">
        <v>8014</v>
      </c>
      <c r="L947" s="5" t="s">
        <v>15</v>
      </c>
      <c r="M947" s="2" t="str">
        <f t="shared" si="99"/>
        <v>&gt;betaL-g1043_OXA-58%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v>
      </c>
      <c r="O947" s="26">
        <f t="shared" si="97"/>
        <v>843</v>
      </c>
      <c r="P947" s="26"/>
      <c r="Q947" s="26">
        <f t="shared" si="102"/>
        <v>1</v>
      </c>
      <c r="R947" s="26">
        <f t="shared" si="98"/>
        <v>1</v>
      </c>
      <c r="S947" s="26">
        <f t="shared" si="100"/>
        <v>2</v>
      </c>
      <c r="T947" s="26"/>
    </row>
    <row r="948" spans="1:20" x14ac:dyDescent="0.25">
      <c r="A948">
        <v>705</v>
      </c>
      <c r="B948" s="2" t="s">
        <v>8015</v>
      </c>
      <c r="C948" s="3" t="s">
        <v>1633</v>
      </c>
      <c r="D948" s="4" t="s">
        <v>1781</v>
      </c>
      <c r="E948" s="4" t="s">
        <v>1781</v>
      </c>
      <c r="F948" s="4" t="s">
        <v>1782</v>
      </c>
      <c r="G948" s="4" t="s">
        <v>1783</v>
      </c>
      <c r="H948" s="4"/>
      <c r="I948" s="4" t="s">
        <v>10936</v>
      </c>
      <c r="J948" s="3"/>
      <c r="K948" s="3" t="s">
        <v>8016</v>
      </c>
      <c r="L948" s="5" t="s">
        <v>15</v>
      </c>
      <c r="M948" s="2" t="str">
        <f t="shared" si="99"/>
        <v>&gt;betaL-g1044_OXA-59%ATGAAATTCCGACACGCGCTGTCGAGCGCATTCGTTTTGCTGGGTTGCATCGCCGCGTCGGCGCATGCGAAGACGATCTGCACGGCGATCGCCGATGCGGGCACGGGCAAGCTGCTGGTGCAGGACGGCGATTGCGGCCGCCGCGCATCGCCCGCGTCGACGTTCAAGATCGCGATCAGCCTGATGGGCTACGACGCAGGCTTCCTGCGCAACGAGCATGACCCGGTGCTGCCGTATCGCGACAGTTACATCGCGTGGGGTGGCGAAGCATGGAAGCAGCCGACCGATCCGACGCGCTGGCTCAAGTATTCGGTCGTGTGGTATTCGCAGCAGGTGGCGCACCATCTCGGCGCGCAGCGCTTCGCGCAGTATGCGAAGGCGTTCGGCTACGGCAATGCGGACGTGTCCGGCGATCCCGGCCAGAACAACGGCCTCGATCGCGCGTGGATCGGCTCGTCGCTGCAGATCTCGCCGCTCGAACAATTGGAATTCCTCGGCAAGATGCTCAATCGCAAGCTGCCCGTGTCGCCCACAGCCGTCGACATGACGGAGCGGATCGTCGAATCGACGACGCTTGCCGACGGAACGGTGGTGCACGGCAAGACCGGCGTGTCCTATCCGCTGCTGGCCGACGGCACACGCGACTGGGCGCGTGGATCCGGCTGGTTCGTCGGCTGGATCGTGCGTGGCAAGCAGACGCTGGTGTTCGCGCGCCTCACGCAGGACGAGCGCAAGCAGCCCGTTTCAGCCGGCATACGGACGCGCGAGGCCTTCCTGCGCGACTTGCCCCGGCTTCTCGCCGCGCGCTGA</v>
      </c>
      <c r="O948" s="26">
        <f t="shared" si="97"/>
        <v>810</v>
      </c>
      <c r="P948" s="26"/>
      <c r="Q948" s="26">
        <f t="shared" si="102"/>
        <v>1</v>
      </c>
      <c r="R948" s="26">
        <f t="shared" si="98"/>
        <v>1</v>
      </c>
      <c r="S948" s="26">
        <f t="shared" si="100"/>
        <v>2</v>
      </c>
      <c r="T948" s="26"/>
    </row>
    <row r="949" spans="1:20" x14ac:dyDescent="0.25">
      <c r="A949">
        <v>706</v>
      </c>
      <c r="B949" s="2" t="s">
        <v>8017</v>
      </c>
      <c r="C949" s="3" t="s">
        <v>1633</v>
      </c>
      <c r="D949" s="4" t="s">
        <v>1784</v>
      </c>
      <c r="E949" s="4" t="s">
        <v>1784</v>
      </c>
      <c r="F949" s="4" t="s">
        <v>1785</v>
      </c>
      <c r="G949" s="4" t="s">
        <v>1786</v>
      </c>
      <c r="H949" s="4"/>
      <c r="I949" s="4" t="s">
        <v>10936</v>
      </c>
      <c r="J949" s="3"/>
      <c r="K949" s="3" t="s">
        <v>8018</v>
      </c>
      <c r="L949" s="5" t="s">
        <v>15</v>
      </c>
      <c r="M949" s="2" t="str">
        <f t="shared" si="99"/>
        <v>&gt;betaL-g1045_OXA-60%ATGCTGTCTCGCTACTCGAAGACCCTCGCGTTTGCCGTGGTGGCCTGCACGCTCGCAATAAGCACCGCCACCGCTCATGCCGAGCTGGTCGTGCGCAATGACCTCAAGCGCGTGTTCGACGACGCCGGCGTCTCCGGCACCTTCGTGCTGATGGACATCACCGCCGACCGTACCTATGTCGTCGATCCGGCGCGTGCCGCGCGGAGCATCCATCCGGCTTCGACGTTCAAGATTCCGAACAGCCTGATCGCCTTCGACACCGGGGCCGTGCGCGACGATCAGGAAGTGCTGCCCTACGGCGGCAAGCCGCAGCCTTACGAGCAGTGGGAGCACGACATGGCGTTACCCGAGGCGATTCGCCTGTCGGCCGTGCCGATCTATCAGGAAGTCGCGCGCCGCGTTGGCTTCGAGCGCATGCAGGCTTATGTCGATGCGTTCGACTACGGCAATCGCCAGCTCGGCAGCGCGATCGACCAGTTCTGGCTGCGTGGCCCGCTGGAGATTTCCGCTTTCGAAGAAGCACGCTTCACCAGCCGCATGGCGCTCAAGCAGTTGCCGGTGAAGCCGCGCACGTGGGACATGGTCCAGCGCATGCTGTTGATCGAGCAGCAGGGCGATGCCGCGCTATATGCCAAGACCGGCGTCGCCACCGAATACCAGCCGGAGATCGGTTGGTGGGCCGGCTGGGTGGAGCGTGCGGGGCATGTCTATGCATTCGCGCTGAACATCGACATGCCGCGCGAGGGCGATATGGCCAAGCGCATTCCGCTGGGCAAGCAGTTGATGCGGGCGCTCGAGGTGTGGCCGGCACCGTGA</v>
      </c>
      <c r="O949" s="26">
        <f t="shared" si="97"/>
        <v>816</v>
      </c>
      <c r="P949" s="26"/>
      <c r="Q949" s="26">
        <f t="shared" si="102"/>
        <v>1</v>
      </c>
      <c r="R949" s="26">
        <f t="shared" si="98"/>
        <v>1</v>
      </c>
      <c r="S949" s="26">
        <f t="shared" si="100"/>
        <v>2</v>
      </c>
      <c r="T949" s="26"/>
    </row>
    <row r="950" spans="1:20" x14ac:dyDescent="0.25">
      <c r="A950" s="3">
        <v>707</v>
      </c>
      <c r="B950" s="2" t="s">
        <v>10315</v>
      </c>
      <c r="C950" s="3" t="s">
        <v>1633</v>
      </c>
      <c r="D950" s="4" t="s">
        <v>5683</v>
      </c>
      <c r="E950" s="4" t="s">
        <v>5683</v>
      </c>
      <c r="F950" s="4" t="s">
        <v>5684</v>
      </c>
      <c r="G950" s="4" t="s">
        <v>5685</v>
      </c>
      <c r="H950" s="4"/>
      <c r="I950" s="4" t="s">
        <v>10936</v>
      </c>
      <c r="J950" s="3"/>
      <c r="K950" s="3" t="s">
        <v>5686</v>
      </c>
      <c r="L950" s="16" t="s">
        <v>5646</v>
      </c>
      <c r="M950" s="2" t="str">
        <f t="shared" si="99"/>
        <v>&gt;betaL-g1046a_OXA-61%ATGAAAAAAATAACTTTATTTTTACTTTTCTTAAATTTAGTGTTTGGGCAAGATAAGATATTAAATAATTGGTTTAAAGAGTATAATACAAGCGGCACTTTTGTTTTTTATGATGGAAAAACTTGGGCGAGTAACGACTTTTCAAGGGCTATGGAGACTTTCTCTCCCGCTTCCACTTTTAAAATTTTTAATGCTCTAATTGCACTTGATAGTGGTGTGATAAAAACTAAAAAAGAAATTTTTTATCACTATAGAGGTGAAAAAGTATTTTTATCTTCTTGGGCGCAAGATATGAATTTAAGTTCAGCTATAAAATATTCTAATGTTCTTGCTTTTAAAGAAGTGGCAAGAAGAATTGGTATCAAAACTATGCAAGAATATTTAAACAAGCTTCATTATGGTAATGCTAAAATTTCCAAGATCGATACTTTTTGGCTTGACAACTCACTAAAAATAAGCGCTAAAGAACAAGCAATTTTGCTTTTTAGACTTTCACAAAATAGCTTACCTTTTTCTCAAGAAGCAATGAATAGTGTTAAGGAAATGATTTATTTAAAAAATATGGAAAATTTAGAGCTTTTTGGAAAAACAGGTTTTAATGATGGGCAAAAAATTGCTTGGATTGTAGGTTTTGTGTATTTAAAAGATGAAAATAAATATAAGGCTTTCGCGCTAAATTTAGATATTGATAAATTTGAAGATTTATATAAAAGAGAAAAAATTTTAGAAAAATATTTAGATGAACTTGTAAAAAAAGTTAAAAATGATGGCTAG</v>
      </c>
      <c r="O950" s="26">
        <f t="shared" si="97"/>
        <v>774</v>
      </c>
      <c r="P950" s="26"/>
      <c r="Q950" s="26">
        <f t="shared" si="102"/>
        <v>1</v>
      </c>
      <c r="R950" s="26">
        <f t="shared" si="98"/>
        <v>1</v>
      </c>
      <c r="S950" s="26">
        <f t="shared" si="100"/>
        <v>2</v>
      </c>
      <c r="T950" s="26"/>
    </row>
    <row r="951" spans="1:20" x14ac:dyDescent="0.25">
      <c r="A951">
        <v>708</v>
      </c>
      <c r="B951" s="2" t="s">
        <v>8019</v>
      </c>
      <c r="C951" s="3" t="s">
        <v>1633</v>
      </c>
      <c r="D951" s="4" t="s">
        <v>1787</v>
      </c>
      <c r="E951" s="4" t="s">
        <v>1787</v>
      </c>
      <c r="F951" s="4" t="s">
        <v>1788</v>
      </c>
      <c r="G951" s="4" t="s">
        <v>1789</v>
      </c>
      <c r="H951" s="4"/>
      <c r="I951" s="4" t="s">
        <v>10936</v>
      </c>
      <c r="J951" s="3"/>
      <c r="K951" s="3" t="s">
        <v>8020</v>
      </c>
      <c r="L951" s="5" t="s">
        <v>15</v>
      </c>
      <c r="M951" s="2" t="str">
        <f t="shared" si="99"/>
        <v>&gt;betaL-g1047_OXA-62%ATGAATACGATAATCTCTCGCCGGTGGCGTGCCGGCCTGTGGCGGCGGCTGGTCGGCGCGGTCGTCTTGCCCGCAACGCTCGCCGCCACCCCTGCGGCCTATGCGGCCGACGTGCCGAAAGCCGCGTTGGGGCGCATCACCGAGCGCGCCGACTGGGGCAAGCTGTTCGCCGCGGAGGGCGTGAAGGGCACGATCGTGGTGCTCGACGCACGCACGCAAACCTATCAGGCCTACGACGCCGCACGTGCCGAGAAGCGCATGTCGCCGGCGTCGACCTACAAGATATTCAACAGCCTGCTGGCGCTCGACTCCGGGGCGCTGGACAACGAACGCGCGATCATTCCCTGGGATGGCAAGCCGCGACGCATCAAGAACTGGAACGCGGCGATGGACCTGAGGACCGCGTTTCGCGTGTCATGCCTGCCCTGCTATCAGGTCGTCTCGCACAAGATCGGGCGCCGGTACGCGCAGGCGAAGCTGAACGAGGTCGGGTATGGCAACCGCACCATTGGCGGCGCGCCGGACGCCTATTGGGTCGACGACAGTCTGCAGATTTCGGCGCGTGAGCAGGTGGACTTCGTGCAGCGTCTCGCGCGTGGCACGTTGCCGTTCTCTGCGCGCTCGCAGGACATCGTGCGCCAGATGTCGATCGTCGAAGCCACGCCGGACTATGTGCTTCACGGCAAGACGGGTTGGTTCGTCGACAAGAAGCCCGATATCGGCTGGTGGGTAGGGTGGATCGAGCGCGACGGCAACATCACCAGCGTCGCGATCAACATCGACATGCTGTCGGAGGCGGACGCCCCGAAACGGGCACGCATCGTGAAGGCGGTGCTGAAGGACCTGAAGCTGATCTGA</v>
      </c>
      <c r="O951" s="26">
        <f t="shared" si="97"/>
        <v>858</v>
      </c>
      <c r="P951" s="26"/>
      <c r="Q951" s="26">
        <f t="shared" si="102"/>
        <v>1</v>
      </c>
      <c r="R951" s="26">
        <f t="shared" si="98"/>
        <v>1</v>
      </c>
      <c r="S951" s="26">
        <f t="shared" si="100"/>
        <v>2</v>
      </c>
      <c r="T951" s="26"/>
    </row>
    <row r="952" spans="1:20" x14ac:dyDescent="0.25">
      <c r="A952">
        <v>709</v>
      </c>
      <c r="B952" s="2" t="s">
        <v>8021</v>
      </c>
      <c r="C952" s="3" t="s">
        <v>1633</v>
      </c>
      <c r="D952" s="4" t="s">
        <v>1790</v>
      </c>
      <c r="E952" s="4" t="s">
        <v>1790</v>
      </c>
      <c r="F952" s="4" t="s">
        <v>1791</v>
      </c>
      <c r="G952" s="4" t="s">
        <v>1792</v>
      </c>
      <c r="H952" s="4"/>
      <c r="I952" s="4" t="s">
        <v>10936</v>
      </c>
      <c r="J952" s="3"/>
      <c r="K952" s="3" t="s">
        <v>8022</v>
      </c>
      <c r="L952" s="5" t="s">
        <v>15</v>
      </c>
      <c r="M952" s="2" t="str">
        <f t="shared" si="99"/>
        <v>&gt;betaL-g1048_OXA-63%ATGTCTAAAAAAAATTTTATATTAATATTTATTTTTGTTATTTTAATATCTTGTAAAAATACAGAAAAAATATCAAATGAAACTACATTAATAGATAATATATTTACTAATAGCAATGCTGAAGGAACATTAGTTATATATAATTTAAATGATGATAAATATATAATTCATAATAAAGAAAGAGCTGAACAAAGATTTTATCCAGCATCAACATTTAAAATATATAATAGTTTAATAGGCTTAAATGAAAAAGCAGTTAAAGATGTAGATGAAGTATTTTATAAATTAATGGCGAAAAGTTTTCTCGAATCTTGGGCTAAAGACTCTAATTTAAGATATGCAATTAAAAATTCGCAAGTACCGGCATATAAAGAATTAGCAAGAAGAATAGGTATTAAAAAGATGAAAGAGAATATAGAAAAACTAGATTTTGGTAATAAAAGTATAGGTGATAGTGTAGATACTTTTTGGCTTGAAGGACCTTTGGAAATAAGTGCGATGGAGCAAGTTAAATTATTAACTAAATTAGCTCAAAATGAATTACAGTATCCTATAGAAATACAAAAAGCTATTTCTGATATTACTATTACTAGAGCAAACTTACATATTACGCTTCATGGAAAAACTGGATTAGCTGATTCTAAAAACATGACAACTGAGCCTATTGGTTGGTTCGTAGGCTGGCTTGAAGAAAATGATAATATATACGTCTTTGCTTTAAATATTGATAATATCAATTCAGATGACCTTGCAAAAAGGATAAATATAGTAAAAGAAAGTTTAAAAGCATTAAATTTATTAAAATAA</v>
      </c>
      <c r="O952" s="26">
        <f t="shared" si="97"/>
        <v>807</v>
      </c>
      <c r="P952" s="26"/>
      <c r="Q952" s="26">
        <f t="shared" si="102"/>
        <v>1</v>
      </c>
      <c r="R952" s="26">
        <f t="shared" si="98"/>
        <v>1</v>
      </c>
      <c r="S952" s="26">
        <f t="shared" si="100"/>
        <v>2</v>
      </c>
      <c r="T952" s="26"/>
    </row>
    <row r="953" spans="1:20" x14ac:dyDescent="0.25">
      <c r="A953">
        <v>710</v>
      </c>
      <c r="B953" s="2" t="s">
        <v>8023</v>
      </c>
      <c r="C953" s="3" t="s">
        <v>1633</v>
      </c>
      <c r="D953" s="4" t="s">
        <v>1793</v>
      </c>
      <c r="E953" s="4" t="s">
        <v>1793</v>
      </c>
      <c r="F953" s="4" t="s">
        <v>1794</v>
      </c>
      <c r="G953" s="4" t="s">
        <v>1795</v>
      </c>
      <c r="H953" s="4"/>
      <c r="I953" s="4" t="s">
        <v>10936</v>
      </c>
      <c r="J953" s="3"/>
      <c r="K953" s="3" t="s">
        <v>8024</v>
      </c>
      <c r="L953" s="5" t="s">
        <v>15</v>
      </c>
      <c r="M953" s="2" t="str">
        <f t="shared" si="99"/>
        <v>&gt;betaL-g1049_OXA-64%ATGAACATTAAAGCACTCTTACTTATAACAAGCGCTATTTTTATTTCAGCCTGCTCACCTTATATAGTGACTGCTAATCCAAATCACAGCGCTTCAAAATCTGATGAAAAAGG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AGAATGGAAATAAAATATACGCAAAAAGTGGTTGGGGATGGGATGTAGACCCACAAGTAGGCTGGTTAACTGGATGGGTTGTTCAGCCTCAAGGGAATATTGTAGCGTTCTCCCTTAACTTAGAAATGAAAAAAGGAATACCTAGCTCTGTTCGAAAAGAGATTACTTATAAAAGTTTAGAACAATTAGGTATTTTATAG</v>
      </c>
      <c r="O953" s="26">
        <f t="shared" si="97"/>
        <v>825</v>
      </c>
      <c r="P953" s="26"/>
      <c r="Q953" s="26">
        <f t="shared" si="102"/>
        <v>1</v>
      </c>
      <c r="R953" s="26">
        <f t="shared" si="98"/>
        <v>1</v>
      </c>
      <c r="S953" s="26">
        <f t="shared" si="100"/>
        <v>2</v>
      </c>
      <c r="T953" s="26"/>
    </row>
    <row r="954" spans="1:20" x14ac:dyDescent="0.25">
      <c r="A954">
        <v>711</v>
      </c>
      <c r="B954" s="2" t="s">
        <v>8025</v>
      </c>
      <c r="C954" s="3" t="s">
        <v>1633</v>
      </c>
      <c r="D954" s="4" t="s">
        <v>1796</v>
      </c>
      <c r="E954" s="4" t="s">
        <v>1796</v>
      </c>
      <c r="F954" s="4" t="s">
        <v>1797</v>
      </c>
      <c r="G954" s="4" t="s">
        <v>1798</v>
      </c>
      <c r="H954" s="4"/>
      <c r="I954" s="4" t="s">
        <v>10936</v>
      </c>
      <c r="J954" s="3"/>
      <c r="K954" s="3" t="s">
        <v>8026</v>
      </c>
      <c r="L954" s="5" t="s">
        <v>15</v>
      </c>
      <c r="M954" s="2" t="str">
        <f t="shared" si="99"/>
        <v>&gt;betaL-g1050_OXA-65%ATGAACATTAAAGCACTCTTACTTATAACAAGCGCTATTTTTATTTCAGCCTGCTCACCTTATATAGTGA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TTTAGAACAATTAGGTATTTTATAG</v>
      </c>
      <c r="O954" s="26">
        <f t="shared" si="97"/>
        <v>825</v>
      </c>
      <c r="P954" s="26"/>
      <c r="Q954" s="26">
        <f t="shared" si="102"/>
        <v>1</v>
      </c>
      <c r="R954" s="26">
        <f t="shared" si="98"/>
        <v>1</v>
      </c>
      <c r="S954" s="26">
        <f t="shared" si="100"/>
        <v>2</v>
      </c>
      <c r="T954" s="26"/>
    </row>
    <row r="955" spans="1:20" x14ac:dyDescent="0.25">
      <c r="A955">
        <v>712</v>
      </c>
      <c r="B955" s="2" t="s">
        <v>8027</v>
      </c>
      <c r="C955" s="3" t="s">
        <v>1633</v>
      </c>
      <c r="D955" s="4" t="s">
        <v>1799</v>
      </c>
      <c r="E955" s="4" t="s">
        <v>1799</v>
      </c>
      <c r="F955" s="4" t="s">
        <v>1800</v>
      </c>
      <c r="G955" s="4" t="s">
        <v>1801</v>
      </c>
      <c r="H955" s="4"/>
      <c r="I955" s="4" t="s">
        <v>10936</v>
      </c>
      <c r="J955" s="3"/>
      <c r="K955" s="3" t="s">
        <v>8028</v>
      </c>
      <c r="L955" s="5" t="s">
        <v>15</v>
      </c>
      <c r="M955" s="2" t="str">
        <f t="shared" si="99"/>
        <v>&gt;betaL-g1051_OXA-66%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955" s="26">
        <f t="shared" si="97"/>
        <v>825</v>
      </c>
      <c r="P955" s="26"/>
      <c r="Q955" s="26">
        <f t="shared" si="102"/>
        <v>1</v>
      </c>
      <c r="R955" s="26">
        <f t="shared" si="98"/>
        <v>1</v>
      </c>
      <c r="S955" s="26">
        <f t="shared" si="100"/>
        <v>2</v>
      </c>
      <c r="T955" s="26"/>
    </row>
    <row r="956" spans="1:20" x14ac:dyDescent="0.25">
      <c r="A956">
        <v>715</v>
      </c>
      <c r="B956" s="2" t="s">
        <v>10476</v>
      </c>
      <c r="C956" s="3" t="s">
        <v>1633</v>
      </c>
      <c r="D956" s="4" t="s">
        <v>1805</v>
      </c>
      <c r="E956" s="4" t="s">
        <v>1805</v>
      </c>
      <c r="F956" s="4" t="s">
        <v>1806</v>
      </c>
      <c r="G956" s="4" t="s">
        <v>1807</v>
      </c>
      <c r="H956" s="4"/>
      <c r="I956" s="4" t="s">
        <v>10936</v>
      </c>
      <c r="J956" s="3"/>
      <c r="K956" s="3" t="s">
        <v>10475</v>
      </c>
      <c r="L956" s="5" t="s">
        <v>15</v>
      </c>
      <c r="M956" s="2" t="str">
        <f t="shared" si="99"/>
        <v>&gt;betaL-g1054_OXA-69%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N956" s="2" t="s">
        <v>10472</v>
      </c>
      <c r="O956" s="26">
        <f t="shared" si="97"/>
        <v>825</v>
      </c>
      <c r="P956" s="26"/>
      <c r="Q956" s="26">
        <f t="shared" si="102"/>
        <v>1</v>
      </c>
      <c r="R956" s="26">
        <f t="shared" si="98"/>
        <v>1</v>
      </c>
      <c r="S956" s="26">
        <f t="shared" si="100"/>
        <v>2</v>
      </c>
      <c r="T956" s="26"/>
    </row>
    <row r="957" spans="1:20" x14ac:dyDescent="0.25">
      <c r="A957" s="3">
        <v>713</v>
      </c>
      <c r="B957" s="2" t="s">
        <v>8031</v>
      </c>
      <c r="C957" s="3" t="s">
        <v>1633</v>
      </c>
      <c r="D957" s="4" t="s">
        <v>5533</v>
      </c>
      <c r="E957" s="4" t="s">
        <v>5533</v>
      </c>
      <c r="F957" s="4" t="s">
        <v>5534</v>
      </c>
      <c r="G957" s="4" t="s">
        <v>5535</v>
      </c>
      <c r="H957" s="4"/>
      <c r="I957" s="4" t="s">
        <v>10936</v>
      </c>
      <c r="J957" s="3"/>
      <c r="K957" s="3" t="s">
        <v>5536</v>
      </c>
      <c r="L957" s="13" t="s">
        <v>5493</v>
      </c>
      <c r="M957" s="2" t="str">
        <f t="shared" si="99"/>
        <v>&gt;betaL-g1052_OXA-67%ATGAACATTAAAGCACTCTTACTTATAACAAGCACTATTTTTATTTCAGCCTGCTCACCTTATATAGTGACTGCTAATCCAAATCACAGCACTTCAAAATCTGATGAAAAAGCAGAGAAAATTAAAAATTTATTTAACGAAGCACACACTACGGGTGTTTTAGTTATCCAACAAGGCCAAACTCAACAAAGCTATGGTAATGATCTTGCTCGTGCTTCGAC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v>
      </c>
      <c r="O957" s="26">
        <f t="shared" si="97"/>
        <v>825</v>
      </c>
      <c r="P957" s="26"/>
      <c r="Q957" s="26">
        <f t="shared" si="102"/>
        <v>1</v>
      </c>
      <c r="R957" s="26">
        <f t="shared" si="98"/>
        <v>1</v>
      </c>
      <c r="S957" s="26">
        <f t="shared" si="100"/>
        <v>2</v>
      </c>
      <c r="T957" s="26"/>
    </row>
    <row r="958" spans="1:20" x14ac:dyDescent="0.25">
      <c r="A958">
        <v>714</v>
      </c>
      <c r="B958" s="2" t="s">
        <v>8029</v>
      </c>
      <c r="C958" s="3" t="s">
        <v>1633</v>
      </c>
      <c r="D958" s="4" t="s">
        <v>1802</v>
      </c>
      <c r="E958" s="4" t="s">
        <v>1802</v>
      </c>
      <c r="F958" s="4" t="s">
        <v>1803</v>
      </c>
      <c r="G958" s="4" t="s">
        <v>1804</v>
      </c>
      <c r="H958" s="4"/>
      <c r="I958" s="4" t="s">
        <v>10936</v>
      </c>
      <c r="J958" s="3"/>
      <c r="K958" s="3" t="s">
        <v>8030</v>
      </c>
      <c r="L958" s="5" t="s">
        <v>15</v>
      </c>
      <c r="M958" s="2" t="str">
        <f t="shared" si="99"/>
        <v>&gt;betaL-g1053_OXA-68%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v>
      </c>
      <c r="O958" s="26">
        <f t="shared" si="97"/>
        <v>825</v>
      </c>
      <c r="P958" s="26"/>
      <c r="Q958" s="26">
        <f t="shared" si="102"/>
        <v>1</v>
      </c>
      <c r="R958" s="26">
        <f t="shared" si="98"/>
        <v>1</v>
      </c>
      <c r="S958" s="26">
        <f t="shared" si="100"/>
        <v>2</v>
      </c>
      <c r="T958" s="26"/>
    </row>
    <row r="959" spans="1:20" x14ac:dyDescent="0.25">
      <c r="A959" s="26">
        <v>661</v>
      </c>
      <c r="B959" s="2" t="s">
        <v>7927</v>
      </c>
      <c r="C959" s="3" t="s">
        <v>1633</v>
      </c>
      <c r="D959" s="4" t="s">
        <v>1649</v>
      </c>
      <c r="E959" s="4" t="s">
        <v>1649</v>
      </c>
      <c r="F959" s="4" t="s">
        <v>1650</v>
      </c>
      <c r="G959" s="4" t="s">
        <v>1651</v>
      </c>
      <c r="H959" s="4"/>
      <c r="I959" s="4" t="s">
        <v>10936</v>
      </c>
      <c r="J959" s="3"/>
      <c r="K959" s="3" t="s">
        <v>7928</v>
      </c>
      <c r="L959" s="5" t="s">
        <v>15</v>
      </c>
      <c r="M959" s="2" t="str">
        <f t="shared" si="99"/>
        <v>&gt;betaL-g1055_OXA-7%ATGAAAACATTTGCCGCATATGTAATTACTGCGTGTCTTTCAAGTACGGCATTAGCTAGTTCAATTACAGAAAATACGTTTTGGAACAAAGAGTTCTCTGCCGAAGCCGTCAATGGTGTTTTCGTGCTTTGTAAAAGTAGCAGTAAATTAGCCTGCGCTACCAATAACTTAGCTCGTGCATCAAAGGAATATCTTCCAGCATCAACATTTAAGATCCCCAACGCAATTATCGGCCTAGAAACTGGTGTCATAAAGAATGAGCATCAGATTTTCAAATGGGACGGAAAGCCAAGAGCCATGAAACAATGGGAAAGAGACTTGAGCTTAAGAGGGGCAATACAAGTTTCAGCGGTTCCCGTATTTCAACAAATCGCCAGAGAAGTTGGCGAAGTAAGAATGCAGAAATATCTTAAAAAATTTTCATATGGTAACCAGAATATCAGTGGTGGCATTGACAAATTCTGGTTGGAGGGTCAGCTTAGAATTTCCGCAGTTAATCAAGTGGAGTTTCTAGAGTCTCTATTTTTAAATAAATTGTCAGCATCAAAAGAAAATCAGCTAATAGTAAAAGAGGCTTTGGTAACGGAGGCGCCTGAATATCTTGTGCATTCAAAAACTGGTTTTTCTGGTGTGGGAACTGAGTCAAATCCTGGTGTCGCATGGTGGGTTGGTTGGGTTGAGAAGGGAGCAGAGGTTTACTTTTTCGCCTTTAACATGGATATAGACAACGAAAATAAGTTGCCGCTAAGAAAATCCATTCCCACCAAAATCATGGCAAGTGAGGGCATCATTGGTGGCTAA</v>
      </c>
      <c r="O959" s="26">
        <f t="shared" si="97"/>
        <v>801</v>
      </c>
      <c r="P959" s="26"/>
      <c r="Q959" s="26">
        <f t="shared" si="102"/>
        <v>1</v>
      </c>
      <c r="R959" s="26">
        <f t="shared" si="98"/>
        <v>1</v>
      </c>
      <c r="S959" s="26">
        <f t="shared" si="100"/>
        <v>2</v>
      </c>
      <c r="T959" s="26"/>
    </row>
    <row r="960" spans="1:20" x14ac:dyDescent="0.25">
      <c r="A960">
        <v>716</v>
      </c>
      <c r="B960" s="2" t="s">
        <v>8032</v>
      </c>
      <c r="C960" s="3" t="s">
        <v>1633</v>
      </c>
      <c r="D960" s="4" t="s">
        <v>1808</v>
      </c>
      <c r="E960" s="4" t="s">
        <v>1808</v>
      </c>
      <c r="F960" s="4" t="s">
        <v>1809</v>
      </c>
      <c r="G960" s="4" t="s">
        <v>1810</v>
      </c>
      <c r="H960" s="4"/>
      <c r="I960" s="4" t="s">
        <v>10936</v>
      </c>
      <c r="J960" s="3"/>
      <c r="K960" s="3" t="s">
        <v>8033</v>
      </c>
      <c r="L960" s="5" t="s">
        <v>15</v>
      </c>
      <c r="M960" s="2" t="str">
        <f t="shared" si="99"/>
        <v>&gt;betaL-g1056_OXA-70%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CATGAAGTGCAATCCATGCTATTCATAGAAGAAAAGAATGGAAATAAAATATACGCAAAAAGTGGTTGGGGATGGGATGTAGACCCACAAGTAGGCTGGTTAACTGGATGGGTTGTTCAGCCTCAAGGGAATATTGTAGCGTTCTCCCTTAACTTAGAAATGAAAAAAGGAATACCTAGCTCTGTTCGAAAAGAGATTACTTATAAAAGTTTAGAACAATTAGGTATTTTATAG</v>
      </c>
      <c r="O960" s="26">
        <f t="shared" si="97"/>
        <v>825</v>
      </c>
      <c r="P960" s="26"/>
      <c r="Q960" s="26">
        <f t="shared" si="102"/>
        <v>1</v>
      </c>
      <c r="R960" s="26">
        <f t="shared" si="98"/>
        <v>1</v>
      </c>
      <c r="S960" s="26">
        <f t="shared" si="100"/>
        <v>2</v>
      </c>
      <c r="T960" s="26"/>
    </row>
    <row r="961" spans="1:20" x14ac:dyDescent="0.25">
      <c r="A961">
        <v>717</v>
      </c>
      <c r="B961" s="2" t="s">
        <v>8034</v>
      </c>
      <c r="C961" s="3" t="s">
        <v>1633</v>
      </c>
      <c r="D961" s="4" t="s">
        <v>1811</v>
      </c>
      <c r="E961" s="4" t="s">
        <v>1811</v>
      </c>
      <c r="F961" s="4" t="s">
        <v>1812</v>
      </c>
      <c r="G961" s="4" t="s">
        <v>1813</v>
      </c>
      <c r="H961" s="4"/>
      <c r="I961" s="4" t="s">
        <v>10936</v>
      </c>
      <c r="J961" s="3"/>
      <c r="K961" s="3" t="s">
        <v>8035</v>
      </c>
      <c r="L961" s="5" t="s">
        <v>15</v>
      </c>
      <c r="M961" s="2" t="str">
        <f t="shared" si="99"/>
        <v>&gt;betaL-g1057_OXA-71%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ACAACCACCACAGAAGTATTTAAGTGGGACGGGCAAAAAAGGCTATTCCCAGAATGGGAAAAGGACATGACCCTAGGCGACGCTATGAAAGCTTCCGCTATTCCGGTTTATCAAGATTTAGCTCGTCGTATTGGACTTGAACTCATGTCTAAGGAAGTGAAGCGTGTTGGTTATGGCAATGCAGATATCGGTACCCAAGTCGATAATTTTTGGCTGGTGGGTCCTTTAAAAATTACTCCTCAGCAAGAGGCACAATTTGCTTACAAGCTAGCTAATAAAACGCTTCCATTTAGCCCAAAAGTCCAAGATGAAGTGCAATCCATGCTATTCATAGAAGAAAAGAATGGAAATAAAATATACGCAAAAAGTGGTTGGGGATGGGATGTAGACCCACAAGTAGGCTGGTTAACTGGATGGGTTGTTCAGCCTCAAGGAAATATTGTAGCATTCTCCCTTAACTTAGAAATGAAAAAAGGAATACCTAGCTCTGTTCGAAAAGAGATTACTTATAAAAGTTTAGAACAATTAGGTATTTTATAG</v>
      </c>
      <c r="O961" s="26">
        <f t="shared" ref="O961:O1024" si="103">LEN(G961)</f>
        <v>825</v>
      </c>
      <c r="P961" s="26"/>
      <c r="Q961" s="26">
        <f t="shared" si="102"/>
        <v>1</v>
      </c>
      <c r="R961" s="26">
        <f t="shared" ref="R961:R1024" si="104">IF(OR(RIGHT(G961,3)="TAG",RIGHT(G961,3)="TAA",RIGHT(G961,3)="TGA"),1,"bad")</f>
        <v>1</v>
      </c>
      <c r="S961" s="26">
        <f t="shared" si="100"/>
        <v>2</v>
      </c>
      <c r="T961" s="26"/>
    </row>
    <row r="962" spans="1:20" x14ac:dyDescent="0.25">
      <c r="A962">
        <v>718</v>
      </c>
      <c r="B962" s="2" t="s">
        <v>8036</v>
      </c>
      <c r="C962" s="3" t="s">
        <v>1633</v>
      </c>
      <c r="D962" s="4" t="s">
        <v>1814</v>
      </c>
      <c r="E962" s="4" t="s">
        <v>1814</v>
      </c>
      <c r="F962" s="4" t="s">
        <v>1815</v>
      </c>
      <c r="G962" s="4" t="s">
        <v>1816</v>
      </c>
      <c r="H962" s="4" t="s">
        <v>11006</v>
      </c>
      <c r="I962" s="4" t="s">
        <v>10936</v>
      </c>
      <c r="J962" s="3"/>
      <c r="K962" s="3" t="s">
        <v>8037</v>
      </c>
      <c r="L962" s="5" t="s">
        <v>15</v>
      </c>
      <c r="M962" s="2" t="str">
        <f t="shared" ref="M962:M1025" si="105">"&gt;"&amp;K962&amp;IF(J962="yes","_Chr","")&amp;"%"&amp;G962</f>
        <v>&gt;betaL-g1058_OXA-72%ATGAAAAAATTTATACTTCCTATATTCAGCATTTCTATTCTAGTTTCTCTCAGTGCATGTTCATCTATTAAAACTAAATCTGAAGATAATTTTCATATTTCTTCTCAGCAACATGAAAAAGCTATTAAAAGCTATTTTGATGAAGCTCAAACACAGGGTGTAATTATTATTAAAGAGGGTAAAAATCTTAGCACCTATGGTAATGCTCTTGCACGAGCAAATAAAGAATATGTCCCTGCATCAACATTTAAGATGCTAAATGCTTTAATCGGGCTAGAAAATCATAAAGCAACAACAAATGAGATTTTCAAATGGGATGGTAAAAAAAGAACTTATCCTATGTGGGAGAAAGATATGACTTTAGGTGAGGCAATGGCATTGTCAGCAGTTCCAGTATATCAAGAGCTTGCAAGACGGACTGGCCTAGAGCTAATGCAGAAAGAAGTAAAGCGGGTTAATTTTGGAAATACAAATATTGGAACACAGGTCGATAATTTTTGGTTAGTTGGCCCCCTTAAAATTACACCAGTACAAGAAGTTAATTTTGCCGATGACCTTGCACATAACCGATTACCTTTTAAATTAGAAACTCAAGAAGAAGTTAAAAAAATGCTTCTAATTAAAGAAGTAAATGGTAGTAAGATTTATGCAAAAAGTGGATGGGGAATGGATGTTACTCCACAGGTAGGTTGGTTGACTGGTTGGGTGGAGCAAGCTAATGGAAAAAAAATCCCCTTTTCGCTCAACTTAGAAATGAAAGAAGGAATGTCTGGTTCTATTCGTAATGAAATTACTTATAAGTCGCTAGAAAATCTTGGAATCATTTA</v>
      </c>
      <c r="O962" s="26">
        <f t="shared" si="103"/>
        <v>827</v>
      </c>
      <c r="P962" s="26" t="s">
        <v>10996</v>
      </c>
      <c r="Q962" s="26">
        <f t="shared" ref="Q962:Q1021" si="106">IF(OR(LEFT(G962,3)="ATG",LEFT(G962,3)="GTG"),1,"bad")</f>
        <v>1</v>
      </c>
      <c r="R962" s="26" t="str">
        <f t="shared" si="104"/>
        <v>bad</v>
      </c>
      <c r="S962" s="26">
        <f t="shared" ref="S962:S1025" si="107">IF(MID(G962,10,3)="ATG",1,2)</f>
        <v>2</v>
      </c>
      <c r="T962" s="26"/>
    </row>
    <row r="963" spans="1:20" x14ac:dyDescent="0.25">
      <c r="A963">
        <v>719</v>
      </c>
      <c r="B963" s="2" t="s">
        <v>8038</v>
      </c>
      <c r="C963" s="3" t="s">
        <v>1633</v>
      </c>
      <c r="D963" s="4" t="s">
        <v>1817</v>
      </c>
      <c r="E963" s="4" t="s">
        <v>1817</v>
      </c>
      <c r="F963" s="4" t="s">
        <v>1818</v>
      </c>
      <c r="G963" s="4" t="s">
        <v>1819</v>
      </c>
      <c r="H963" s="4"/>
      <c r="I963" s="4" t="s">
        <v>10936</v>
      </c>
      <c r="J963" s="3"/>
      <c r="K963" s="3" t="s">
        <v>8039</v>
      </c>
      <c r="L963" s="5" t="s">
        <v>15</v>
      </c>
      <c r="M963" s="2" t="str">
        <f t="shared" si="105"/>
        <v>&gt;betaL-g1059_OXA-73%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AATGGAAATGCGGTCAGAAATGCCGGCATCTATACGTAATGAATTATTGATGAAATCATTAAAACAGCTGAATATTATTTAA</v>
      </c>
      <c r="O963" s="26">
        <f t="shared" si="103"/>
        <v>822</v>
      </c>
      <c r="P963" s="26"/>
      <c r="Q963" s="26">
        <f t="shared" ref="Q963:Q1010" si="108">IF(OR(LEFT(G963,3)="ATG",LEFT(G963,3)="GTG",LEFT(G963,3)="TTG"),1,"bad")</f>
        <v>1</v>
      </c>
      <c r="R963" s="26">
        <f t="shared" si="104"/>
        <v>1</v>
      </c>
      <c r="S963" s="26">
        <f t="shared" si="107"/>
        <v>2</v>
      </c>
      <c r="T963" s="26"/>
    </row>
    <row r="964" spans="1:20" x14ac:dyDescent="0.25">
      <c r="A964">
        <v>720</v>
      </c>
      <c r="B964" s="2" t="s">
        <v>8040</v>
      </c>
      <c r="C964" s="3" t="s">
        <v>1633</v>
      </c>
      <c r="D964" s="4" t="s">
        <v>1820</v>
      </c>
      <c r="E964" s="4" t="s">
        <v>1820</v>
      </c>
      <c r="F964" s="4" t="s">
        <v>1821</v>
      </c>
      <c r="G964" s="4" t="s">
        <v>1822</v>
      </c>
      <c r="H964" s="4"/>
      <c r="I964" s="4" t="s">
        <v>10936</v>
      </c>
      <c r="J964" s="3"/>
      <c r="K964" s="3" t="s">
        <v>8041</v>
      </c>
      <c r="L964" s="5" t="s">
        <v>15</v>
      </c>
      <c r="M964" s="2" t="str">
        <f t="shared" si="105"/>
        <v>&gt;betaL-g1060_OXA-74%ATGAAAACATTTGCCGCATATGTAATTATCGCGTGTCTTTCGAGTACGGCATTAGCTGGTTCAATTACAGAAAATACGTCTTGGAACAAAGAGTTCTCTGCCGAAGCCGTCAATGGTGTCTTCGTGCTTTGTAAAAGTAGCAGTAAATCCTGCGCTACCAATGACTTAGCTCGTGCATCAAAGGAATATCTTCCAGTATCAACATTTAAGATCCCCAGCGCAATTATCGGCCTAGAAACTGGTGTCATAAAGAATGAGCATCAGGTTTTCAAATGGGACGGAAAGCCAAGAGCCATGAAGCAATGGGAAAGAGACTTGACCTTAAGAGGGGCAATACAAGTTTCAGCTG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964" s="26">
        <f t="shared" si="103"/>
        <v>801</v>
      </c>
      <c r="P964" s="26"/>
      <c r="Q964" s="26">
        <f t="shared" si="108"/>
        <v>1</v>
      </c>
      <c r="R964" s="26">
        <f t="shared" si="104"/>
        <v>1</v>
      </c>
      <c r="S964" s="26">
        <f t="shared" si="107"/>
        <v>2</v>
      </c>
      <c r="T964" s="26"/>
    </row>
    <row r="965" spans="1:20" x14ac:dyDescent="0.25">
      <c r="A965">
        <v>721</v>
      </c>
      <c r="B965" s="2" t="s">
        <v>8042</v>
      </c>
      <c r="C965" s="3" t="s">
        <v>1633</v>
      </c>
      <c r="D965" s="4" t="s">
        <v>1823</v>
      </c>
      <c r="E965" s="4" t="s">
        <v>1823</v>
      </c>
      <c r="F965" s="4" t="s">
        <v>1824</v>
      </c>
      <c r="G965" s="4" t="s">
        <v>1825</v>
      </c>
      <c r="H965" s="4"/>
      <c r="I965" s="4" t="s">
        <v>10936</v>
      </c>
      <c r="J965" s="3"/>
      <c r="K965" s="3" t="s">
        <v>8043</v>
      </c>
      <c r="L965" s="5" t="s">
        <v>15</v>
      </c>
      <c r="M965" s="2" t="str">
        <f t="shared" si="105"/>
        <v>&gt;betaL-g1061_OXA-75%ATGAACATTCAAGCACTCTTACTTATAACAAGCGCTATTTTTATTTCAGCCTGCTCACCTTATATAGTGACTGCTAATCCAAATTACAGTGCTTCAAAATCTGATGAAAAAGCAGAGAAAATTAAAAATTTATTTAACGAAGCACACACTACGGGTGTTTTAGTTATCCAACAAGGCCAAACTCAACAAAGCTATGGTAATGATCTTGCTCGTGCTTCGACCGAGTATGTACCTGCTTCGACCTTCAAAATGCTTAATGCTTTGATAGGCCTTGAGCACCATAAGGCAACCACTACAGAAGTATTTAAGTGGGACGGGCAAAAAAGGCTATTCCCAGAATGGGAAAAGAACATGACCCTAGGCGATGCTATGAAAGCTTCCGCTATTCCGGTTTATCAAGATTTAGCTCGTCGTATTGGACTTGAACTCATGTCTAATGAAGTGAAGCGTATTGGTTATGGCAATGCAGATATCGGTACCCAAGTCGATAATTTTTGGCTGGTGGGTCCTTTAAAAATTACTCCTCAACAAGAGGCACAATTTGCTTACAAGCTAGCTAATAAAACGCTTCCATTTAGCCAAAAAGTCCAAGATGAAGTGCAATCCATGCTATTCATAGAAGAAAAGAATGGAAATAAAATATACGCAAAAAGTGGTTGGGGATGGGATGTAAACCCACAAGTAGGCTGGTTAACTGGATGGGTTGTTCAGCCTCAAGGGAATATTGTAGCGTTCTCCCTTAACTTAGAAATGAAAAAAGGAATATCTAGCTCTGTTCGAAAAGAGATTACTTATAGAGGTTTAGAACAATTAGGTATTTTATAG</v>
      </c>
      <c r="O965" s="26">
        <f t="shared" si="103"/>
        <v>825</v>
      </c>
      <c r="P965" s="26"/>
      <c r="Q965" s="26">
        <f t="shared" si="108"/>
        <v>1</v>
      </c>
      <c r="R965" s="26">
        <f t="shared" si="104"/>
        <v>1</v>
      </c>
      <c r="S965" s="26">
        <f t="shared" si="107"/>
        <v>2</v>
      </c>
      <c r="T965" s="26"/>
    </row>
    <row r="966" spans="1:20" x14ac:dyDescent="0.25">
      <c r="A966">
        <v>722</v>
      </c>
      <c r="B966" s="2" t="s">
        <v>8044</v>
      </c>
      <c r="C966" s="3" t="s">
        <v>1633</v>
      </c>
      <c r="D966" s="4" t="s">
        <v>1826</v>
      </c>
      <c r="E966" s="4" t="s">
        <v>1826</v>
      </c>
      <c r="F966" s="4" t="s">
        <v>1827</v>
      </c>
      <c r="G966" s="4" t="s">
        <v>1828</v>
      </c>
      <c r="H966" s="4"/>
      <c r="I966" s="4" t="s">
        <v>10936</v>
      </c>
      <c r="J966" s="3"/>
      <c r="K966" s="3" t="s">
        <v>8045</v>
      </c>
      <c r="L966" s="5" t="s">
        <v>15</v>
      </c>
      <c r="M966" s="2" t="str">
        <f t="shared" si="105"/>
        <v>&gt;betaL-g1062_OXA-76%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AAATTAGGTATTTTATAG</v>
      </c>
      <c r="O966" s="26">
        <f t="shared" si="103"/>
        <v>825</v>
      </c>
      <c r="P966" s="26"/>
      <c r="Q966" s="26">
        <f t="shared" si="108"/>
        <v>1</v>
      </c>
      <c r="R966" s="26">
        <f t="shared" si="104"/>
        <v>1</v>
      </c>
      <c r="S966" s="26">
        <f t="shared" si="107"/>
        <v>2</v>
      </c>
      <c r="T966" s="26"/>
    </row>
    <row r="967" spans="1:20" x14ac:dyDescent="0.25">
      <c r="A967">
        <v>723</v>
      </c>
      <c r="B967" s="2" t="s">
        <v>8046</v>
      </c>
      <c r="C967" s="3" t="s">
        <v>1633</v>
      </c>
      <c r="D967" s="4" t="s">
        <v>1829</v>
      </c>
      <c r="E967" s="4" t="s">
        <v>1829</v>
      </c>
      <c r="F967" s="4" t="s">
        <v>1830</v>
      </c>
      <c r="G967" s="4" t="s">
        <v>1831</v>
      </c>
      <c r="H967" s="4"/>
      <c r="I967" s="4" t="s">
        <v>10936</v>
      </c>
      <c r="J967" s="3"/>
      <c r="K967" s="3" t="s">
        <v>8047</v>
      </c>
      <c r="L967" s="5" t="s">
        <v>15</v>
      </c>
      <c r="M967" s="2" t="str">
        <f t="shared" si="105"/>
        <v>&gt;betaL-g1063_OXA-77%ATGAACATTAAAGCACTCTTACTTATC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C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67" s="26">
        <f t="shared" si="103"/>
        <v>825</v>
      </c>
      <c r="P967" s="26"/>
      <c r="Q967" s="26">
        <f t="shared" si="108"/>
        <v>1</v>
      </c>
      <c r="R967" s="26">
        <f t="shared" si="104"/>
        <v>1</v>
      </c>
      <c r="S967" s="26">
        <f t="shared" si="107"/>
        <v>2</v>
      </c>
      <c r="T967" s="26"/>
    </row>
    <row r="968" spans="1:20" x14ac:dyDescent="0.25">
      <c r="A968">
        <v>724</v>
      </c>
      <c r="B968" s="2" t="s">
        <v>8048</v>
      </c>
      <c r="C968" s="3" t="s">
        <v>1633</v>
      </c>
      <c r="D968" s="4" t="s">
        <v>1832</v>
      </c>
      <c r="E968" s="4" t="s">
        <v>1832</v>
      </c>
      <c r="F968" s="4" t="s">
        <v>1833</v>
      </c>
      <c r="G968" s="4" t="s">
        <v>1834</v>
      </c>
      <c r="H968" s="4"/>
      <c r="I968" s="4" t="s">
        <v>10936</v>
      </c>
      <c r="J968" s="3"/>
      <c r="K968" s="3" t="s">
        <v>8049</v>
      </c>
      <c r="L968" s="5" t="s">
        <v>15</v>
      </c>
      <c r="M968" s="2" t="str">
        <f t="shared" si="105"/>
        <v>&gt;betaL-g1064_OXA-78%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C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AAAGTCCAAGATGAAGTGCAATCCATGCTATTCATAGAAGAAAAGAATGGAAATAAAATATACGCAAAAAGTGGTTGGGGATGGGATGTAAACCCACAAGTAGGCTGGTTAACTGGATGGGTTGTTCAGCCTCAAGGGAATATTGTAGCGTTCTCCCTTAACTTAGAAATGAAAAAAGGAACACCTAGCTCTGTTCGAAAAGAGATTACTTATAAAAGCTTAGAACAATTAGGTATTTTATAG</v>
      </c>
      <c r="O968" s="26">
        <f t="shared" si="103"/>
        <v>825</v>
      </c>
      <c r="P968" s="26"/>
      <c r="Q968" s="26">
        <f t="shared" si="108"/>
        <v>1</v>
      </c>
      <c r="R968" s="26">
        <f t="shared" si="104"/>
        <v>1</v>
      </c>
      <c r="S968" s="26">
        <f t="shared" si="107"/>
        <v>2</v>
      </c>
      <c r="T968" s="26"/>
    </row>
    <row r="969" spans="1:20" x14ac:dyDescent="0.25">
      <c r="A969" s="26">
        <v>725</v>
      </c>
      <c r="B969" s="2" t="s">
        <v>8050</v>
      </c>
      <c r="C969" s="3" t="s">
        <v>1633</v>
      </c>
      <c r="D969" s="4" t="s">
        <v>1835</v>
      </c>
      <c r="E969" s="4" t="s">
        <v>1835</v>
      </c>
      <c r="F969" s="4" t="s">
        <v>1836</v>
      </c>
      <c r="G969" s="4" t="s">
        <v>1837</v>
      </c>
      <c r="H969" s="4"/>
      <c r="I969" s="4" t="s">
        <v>10936</v>
      </c>
      <c r="J969" s="3"/>
      <c r="K969" s="3" t="s">
        <v>8051</v>
      </c>
      <c r="L969" s="5" t="s">
        <v>15</v>
      </c>
      <c r="M969" s="2" t="str">
        <f t="shared" si="105"/>
        <v>&gt;betaL-g1065_OXA-79%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GGGGATGTAAACCCACAAGTAGGCTGGTTAACTGGATGGGTTGTTCAGCCTCAAGGGAATATTGTAGCGTTCTCCCTTAACTTAGAAATGAAAAAAGGAATACCTAGCTCTGTTCGAAAAGAGATTACTTATAAAAGCTTAGAACAATTAGGTATTTTATAG</v>
      </c>
      <c r="O969" s="26">
        <f t="shared" si="103"/>
        <v>825</v>
      </c>
      <c r="P969" s="26"/>
      <c r="Q969" s="26">
        <f t="shared" si="108"/>
        <v>1</v>
      </c>
      <c r="R969" s="26">
        <f t="shared" si="104"/>
        <v>1</v>
      </c>
      <c r="S969" s="26">
        <f t="shared" si="107"/>
        <v>2</v>
      </c>
      <c r="T969" s="26"/>
    </row>
    <row r="970" spans="1:20" x14ac:dyDescent="0.25">
      <c r="A970" s="26">
        <v>726</v>
      </c>
      <c r="B970" s="2" t="s">
        <v>8052</v>
      </c>
      <c r="C970" s="3" t="s">
        <v>1633</v>
      </c>
      <c r="D970" s="4" t="s">
        <v>1838</v>
      </c>
      <c r="E970" s="4" t="s">
        <v>1838</v>
      </c>
      <c r="F970" s="4" t="s">
        <v>1839</v>
      </c>
      <c r="G970" s="4" t="s">
        <v>1840</v>
      </c>
      <c r="H970" s="4"/>
      <c r="I970" s="4" t="s">
        <v>10936</v>
      </c>
      <c r="J970" s="3"/>
      <c r="K970" s="3" t="s">
        <v>8053</v>
      </c>
      <c r="L970" s="5" t="s">
        <v>15</v>
      </c>
      <c r="M970" s="2" t="str">
        <f t="shared" si="105"/>
        <v>&gt;betaL-g1066_OXA-80%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T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970" s="26">
        <f t="shared" si="103"/>
        <v>825</v>
      </c>
      <c r="P970" s="26"/>
      <c r="Q970" s="26">
        <f t="shared" si="108"/>
        <v>1</v>
      </c>
      <c r="R970" s="26">
        <f t="shared" si="104"/>
        <v>1</v>
      </c>
      <c r="S970" s="26">
        <f t="shared" si="107"/>
        <v>2</v>
      </c>
      <c r="T970" s="26"/>
    </row>
    <row r="971" spans="1:20" x14ac:dyDescent="0.25">
      <c r="A971" s="26">
        <v>727</v>
      </c>
      <c r="B971" s="2" t="s">
        <v>8054</v>
      </c>
      <c r="C971" s="3" t="s">
        <v>1633</v>
      </c>
      <c r="D971" s="4" t="s">
        <v>1841</v>
      </c>
      <c r="E971" s="4" t="s">
        <v>1841</v>
      </c>
      <c r="F971" s="4" t="s">
        <v>1842</v>
      </c>
      <c r="G971" s="4" t="s">
        <v>1843</v>
      </c>
      <c r="H971" s="4"/>
      <c r="I971" s="4" t="s">
        <v>10936</v>
      </c>
      <c r="J971" s="3"/>
      <c r="K971" s="3" t="s">
        <v>8055</v>
      </c>
      <c r="L971" s="5" t="s">
        <v>15</v>
      </c>
      <c r="M971" s="2" t="str">
        <f t="shared" si="105"/>
        <v>&gt;betaL-g1067_OXA-82%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AAAGGAAGTGAAGCGTGTTGGTTATGGCAATGCAGATATCGGTACCCAAGTCGATAATTTTTGGG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971" s="26">
        <f t="shared" si="103"/>
        <v>825</v>
      </c>
      <c r="P971" s="26"/>
      <c r="Q971" s="26">
        <f t="shared" si="108"/>
        <v>1</v>
      </c>
      <c r="R971" s="26">
        <f t="shared" si="104"/>
        <v>1</v>
      </c>
      <c r="S971" s="26">
        <f t="shared" si="107"/>
        <v>2</v>
      </c>
      <c r="T971" s="26"/>
    </row>
    <row r="972" spans="1:20" x14ac:dyDescent="0.25">
      <c r="A972">
        <v>728</v>
      </c>
      <c r="B972" s="2" t="s">
        <v>8056</v>
      </c>
      <c r="C972" s="3" t="s">
        <v>1633</v>
      </c>
      <c r="D972" s="4" t="s">
        <v>1844</v>
      </c>
      <c r="E972" s="4" t="s">
        <v>1844</v>
      </c>
      <c r="F972" s="4" t="s">
        <v>1845</v>
      </c>
      <c r="G972" s="4" t="s">
        <v>1846</v>
      </c>
      <c r="H972" s="4"/>
      <c r="I972" s="4" t="s">
        <v>10936</v>
      </c>
      <c r="J972" s="3"/>
      <c r="K972" s="3" t="s">
        <v>8057</v>
      </c>
      <c r="L972" s="5" t="s">
        <v>15</v>
      </c>
      <c r="M972" s="2" t="str">
        <f t="shared" si="105"/>
        <v>&gt;betaL-g1068_OXA-83%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C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972" s="26">
        <f t="shared" si="103"/>
        <v>825</v>
      </c>
      <c r="P972" s="26"/>
      <c r="Q972" s="26">
        <f t="shared" si="108"/>
        <v>1</v>
      </c>
      <c r="R972" s="26">
        <f t="shared" si="104"/>
        <v>1</v>
      </c>
      <c r="S972" s="26">
        <f t="shared" si="107"/>
        <v>2</v>
      </c>
      <c r="T972" s="26"/>
    </row>
    <row r="973" spans="1:20" x14ac:dyDescent="0.25">
      <c r="A973">
        <v>729</v>
      </c>
      <c r="B973" s="2" t="s">
        <v>8058</v>
      </c>
      <c r="C973" s="3" t="s">
        <v>1633</v>
      </c>
      <c r="D973" s="4" t="s">
        <v>1847</v>
      </c>
      <c r="E973" s="4" t="s">
        <v>1847</v>
      </c>
      <c r="F973" s="4" t="s">
        <v>1848</v>
      </c>
      <c r="G973" s="4" t="s">
        <v>1849</v>
      </c>
      <c r="H973" s="4"/>
      <c r="I973" s="4" t="s">
        <v>10936</v>
      </c>
      <c r="J973" s="3"/>
      <c r="K973" s="3" t="s">
        <v>8059</v>
      </c>
      <c r="L973" s="5" t="s">
        <v>15</v>
      </c>
      <c r="M973" s="2" t="str">
        <f t="shared" si="105"/>
        <v>&gt;betaL-g1069_OXA-84%ATGAACATTAAAGCACT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TCAGTTTATCAAGATTTAGCTCGTCGTATTGGACTTGAGCTCATGTCTAAGGAAGTGAAGCGTGTTGGTTATGGCAATGCAGATATCGGTACCCAAGTCGATAATTTTTGGCTGGC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973" s="26">
        <f t="shared" si="103"/>
        <v>825</v>
      </c>
      <c r="P973" s="26"/>
      <c r="Q973" s="26">
        <f t="shared" si="108"/>
        <v>1</v>
      </c>
      <c r="R973" s="26">
        <f t="shared" si="104"/>
        <v>1</v>
      </c>
      <c r="S973" s="26">
        <f t="shared" si="107"/>
        <v>2</v>
      </c>
      <c r="T973" s="26"/>
    </row>
    <row r="974" spans="1:20" x14ac:dyDescent="0.25">
      <c r="A974">
        <v>731</v>
      </c>
      <c r="B974" s="2" t="s">
        <v>8062</v>
      </c>
      <c r="C974" s="3" t="s">
        <v>1633</v>
      </c>
      <c r="D974" s="4" t="s">
        <v>1853</v>
      </c>
      <c r="E974" s="4" t="s">
        <v>1853</v>
      </c>
      <c r="F974" s="4" t="s">
        <v>1854</v>
      </c>
      <c r="G974" s="4" t="s">
        <v>1855</v>
      </c>
      <c r="H974" s="4"/>
      <c r="I974" s="4" t="s">
        <v>10936</v>
      </c>
      <c r="J974" s="3"/>
      <c r="K974" s="3" t="s">
        <v>8063</v>
      </c>
      <c r="L974" s="5" t="s">
        <v>15</v>
      </c>
      <c r="M974" s="2" t="str">
        <f t="shared" si="105"/>
        <v>&gt;betaL-g1071_OXA-86%ATGAACATTAAAACACTCTTACTTATAACAAGCACTATTTTTATTTCAGCCTGCTCACCTTATATAGTGACTGCTAATCCAAATCACAGCACTTCAAAATCTGATGAAAAAGCAGAGAAAATTAAAAATTTATTTAACGAAGCACACACTACGGGTGTTTTAGTTATCCAACAAGGCCAAACTCAACAAAGCTATGGTAATGATCTTGCTCGTGCTTCGAT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TCCAAGATGAAGTGCAATCCATGTTATTCATAGAAGAAAAGAATGGAAATAAAATATACGCAAAAAGTGGTTGGGGATGGGATGTAGACCCACAAGTAGGCTGGTTAACTGGATGGGTTGTTCAGCCTCAAGGAAATATTGTAGCGTTCTCCCTTAACTTAGAAATGAAAAAAGGAATACCTAGCTCTGTTCGAAAAGAGATTACTTATAAAAGTTTAGAACAATTAGGTATTTTATAG</v>
      </c>
      <c r="O974" s="26">
        <f t="shared" si="103"/>
        <v>825</v>
      </c>
      <c r="P974" s="26"/>
      <c r="Q974" s="26">
        <f t="shared" si="108"/>
        <v>1</v>
      </c>
      <c r="R974" s="26">
        <f t="shared" si="104"/>
        <v>1</v>
      </c>
      <c r="S974" s="26">
        <f t="shared" si="107"/>
        <v>2</v>
      </c>
      <c r="T974" s="26"/>
    </row>
    <row r="975" spans="1:20" x14ac:dyDescent="0.25">
      <c r="A975">
        <v>732</v>
      </c>
      <c r="B975" s="2" t="s">
        <v>8064</v>
      </c>
      <c r="C975" s="3" t="s">
        <v>1633</v>
      </c>
      <c r="D975" s="4" t="s">
        <v>1856</v>
      </c>
      <c r="E975" s="4" t="s">
        <v>1856</v>
      </c>
      <c r="F975" s="4" t="s">
        <v>1857</v>
      </c>
      <c r="G975" s="4" t="s">
        <v>1858</v>
      </c>
      <c r="H975" s="4"/>
      <c r="I975" s="4" t="s">
        <v>10936</v>
      </c>
      <c r="J975" s="3"/>
      <c r="K975" s="3" t="s">
        <v>8065</v>
      </c>
      <c r="L975" s="5" t="s">
        <v>15</v>
      </c>
      <c r="M975" s="2" t="str">
        <f t="shared" si="105"/>
        <v>&gt;betaL-g1072_OXA-87%ATGAACATTAAAACACTCTTACTTATAACAAGCACTATTTTTATTTCAGCCTGCTCACCTTATATAGTGACTGCTAATCCAAATCACAGCACTTCAAAATCTGATGAAAAAGCAGAGAAAATTAAAAATTTATTTAACGAAGCACACACTACGGGTGTTTTAGTTATCCAACAAGGCCAAACTCAACAAAGCTATGGTAATGATCTTGCTCGTGCTTCGATCGAGTATGTACCTGCTTCGACCTTCAAAATGCTTAATGCTTTGATCGGCCTTGAGCACCATAAGGCAACCACCACAGAAATATTTAAGTGGGACGGGCAAAAAAGGCTGTTCCCAGAATGGGAAAAGGACATGACCCTAGGTGATGCTATGAAAGCTTCCGCTATTCCGGTTTATCAAGATTTAGCTCGTCGTATTGGACTTGAACTCATGTCTAAGGAAGTGAAGCGTGTTGGTTATGGCAATGCAGATATCGGTACCCAAGTCGATAATTTTTGGCTGGTGGGTCCTTTAAAAATTACTCCTCAGCAAGAGGCACAGTTTGCTTACAAGCTAGCTAATAAAACGCTTCCATTTAGCCTAAAAGCCCAAGATGAAGTGCAATCCATGTTATTCATAGAAGAAAAGAATGGAAATAAAATATACGCAAAAAGTGGTTGGGGATGGGATGTAGACCCACAAGTAGGCTGGTTAACTGGATGGGTTGTTCAGCCTCAAGGAAATATTGTAGCGTTCTCCCTTAACTTAGAAATGAAAAAAGGAATACCTAGCTCTGTTCGAAAAGAGATTACTTATAAAAGTTTAGAACAATTAGGTATTTTATAG</v>
      </c>
      <c r="O975" s="26">
        <f t="shared" si="103"/>
        <v>825</v>
      </c>
      <c r="P975" s="26"/>
      <c r="Q975" s="26">
        <f t="shared" si="108"/>
        <v>1</v>
      </c>
      <c r="R975" s="26">
        <f t="shared" si="104"/>
        <v>1</v>
      </c>
      <c r="S975" s="26">
        <f t="shared" si="107"/>
        <v>2</v>
      </c>
      <c r="T975" s="26"/>
    </row>
    <row r="976" spans="1:20" x14ac:dyDescent="0.25">
      <c r="A976">
        <v>733</v>
      </c>
      <c r="B976" s="2" t="s">
        <v>8066</v>
      </c>
      <c r="C976" s="3" t="s">
        <v>1633</v>
      </c>
      <c r="D976" s="4" t="s">
        <v>1859</v>
      </c>
      <c r="E976" s="4" t="s">
        <v>1859</v>
      </c>
      <c r="F976" s="4" t="s">
        <v>1860</v>
      </c>
      <c r="G976" s="4" t="s">
        <v>1861</v>
      </c>
      <c r="H976" s="4"/>
      <c r="I976" s="4" t="s">
        <v>10936</v>
      </c>
      <c r="J976" s="3"/>
      <c r="K976" s="3" t="s">
        <v>8067</v>
      </c>
      <c r="L976" s="5" t="s">
        <v>15</v>
      </c>
      <c r="M976" s="2" t="str">
        <f t="shared" si="105"/>
        <v>&gt;betaL-g1073_OXA-88%ATGAACATTAAAGCACTCTTACTTATAACAAGCGCTATTTTTATTTCAGCCTGCTCACCTTATATAGTGACTGCTAATCCAAATCACAGCGCTTCAAAATCTGATA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AGGGAATATTGTAGCGTTCTCCCTTAACTTAGAAATGAAAAAAGGAATACCTAGCTCTGTTCGAAAAGAGATTACTTATAAAAGTTTAGAACAATTAGGTATTTTATAG</v>
      </c>
      <c r="O976" s="26">
        <f t="shared" si="103"/>
        <v>825</v>
      </c>
      <c r="P976" s="26"/>
      <c r="Q976" s="26">
        <f t="shared" si="108"/>
        <v>1</v>
      </c>
      <c r="R976" s="26">
        <f t="shared" si="104"/>
        <v>1</v>
      </c>
      <c r="S976" s="26">
        <f t="shared" si="107"/>
        <v>2</v>
      </c>
      <c r="T976" s="26"/>
    </row>
    <row r="977" spans="1:20" x14ac:dyDescent="0.25">
      <c r="A977">
        <v>734</v>
      </c>
      <c r="B977" s="2" t="s">
        <v>8068</v>
      </c>
      <c r="C977" s="3" t="s">
        <v>1633</v>
      </c>
      <c r="D977" s="4" t="s">
        <v>1862</v>
      </c>
      <c r="E977" s="4" t="s">
        <v>1862</v>
      </c>
      <c r="F977" s="4" t="s">
        <v>1863</v>
      </c>
      <c r="G977" s="4" t="s">
        <v>1864</v>
      </c>
      <c r="H977" s="4"/>
      <c r="I977" s="4" t="s">
        <v>10936</v>
      </c>
      <c r="J977" s="3"/>
      <c r="K977" s="3" t="s">
        <v>8069</v>
      </c>
      <c r="L977" s="5" t="s">
        <v>15</v>
      </c>
      <c r="M977" s="2" t="str">
        <f t="shared" si="105"/>
        <v>&gt;betaL-g1074_OXA-89%ATGAACATTAAAACACTCTTACTTATAACAAGCGCTATTTTTATTTCAGCCTGCTCACATTATATAGTGTCTGCTAATCCAAATCACAGTGCTTCAAAATCTGATGAAAAAGCAGAGAAAATTAAAAATTTATTTAACGAAGCACACACTACGGGTGTTTTAGTTATCCAACAAGGCCAAACTCAACAAAGCTATGGTAATGATCTTGCTCGTGCA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ATTTACTTACAAGCTAGCTAATAAAACGCTTCCATTTAGCCAAAAAGTCCAAGATGAAGTGCAATCCATGTTATTCATAGAAGAAAAGAATGGAAATAAAATATACGCAAAAAGTGGTTGGGGATGGGATGTAAACCCACAAGTAGGCTGGTTAACTGGATGGGTTGTTCAGCCTCAAGGGAATATTGTAGCGTTCTCCCTTAACTTAGAAATGAAAAAAGGAATACCTAGCTCTGTTCGAAAAGAGATTACTTATAAAAGTTTAGAACAATTAGGTATTTTATAG</v>
      </c>
      <c r="O977" s="26">
        <f t="shared" si="103"/>
        <v>825</v>
      </c>
      <c r="P977" s="26"/>
      <c r="Q977" s="26">
        <f t="shared" si="108"/>
        <v>1</v>
      </c>
      <c r="R977" s="26">
        <f t="shared" si="104"/>
        <v>1</v>
      </c>
      <c r="S977" s="26">
        <f t="shared" si="107"/>
        <v>2</v>
      </c>
      <c r="T977" s="26"/>
    </row>
    <row r="978" spans="1:20" x14ac:dyDescent="0.25">
      <c r="A978">
        <v>662</v>
      </c>
      <c r="B978" s="2" t="s">
        <v>7929</v>
      </c>
      <c r="C978" s="3" t="s">
        <v>1633</v>
      </c>
      <c r="D978" s="4" t="s">
        <v>1652</v>
      </c>
      <c r="E978" s="4" t="s">
        <v>1652</v>
      </c>
      <c r="F978" s="4" t="s">
        <v>1653</v>
      </c>
      <c r="G978" s="4" t="s">
        <v>1654</v>
      </c>
      <c r="H978" s="4"/>
      <c r="I978" s="4" t="s">
        <v>10936</v>
      </c>
      <c r="J978" s="3"/>
      <c r="K978" s="3" t="s">
        <v>7930</v>
      </c>
      <c r="L978" s="5" t="s">
        <v>15</v>
      </c>
      <c r="M978" s="2" t="str">
        <f t="shared" si="105"/>
        <v>&gt;betaL-g1075_OXA-9%ATGAAAAAAATTTTGCTGCTGCATATGTTGGTGTTCGTTTCCGCCACTCTCCCAATCAGTTCCGTGGCTTCTGATGAGGTTGAAACGCTTAAATGCACCATCATCGCAGACGCCATTACCGGAAATACCTTATATGAGACCGGAGAATGTGCCCGTCGTGTGTCTCCGTGCTCGTCTTTTAAACTTCCATTGGCAATCATGGGGTTTGATAGTGGAATCTTGCAGTCGCCAAAATCACCTACGTGGGAATTGAAGCCGGAATACAACCCGTCTCCGAGAGATCGCACATACAAACAAGTCTATCCGGCGCTATGGCAAAGCGACTCTGTTGTCTGGTTCTCGCAGCAATTAACAAGCCGTCTGGGAGTTGATCGGTTCACGGAATACGTAAAGAAATTTGAGTACGGTAATCAAGATGTTTCCGGTGACTCGGGGAAGCATAACGGCTTGACCCAGTCATGGCTGATGTCGTCGCTCACCATATCTCCCAAGGAGCAAATTCAGTTTCTTCTACGCTTTGTCGCGCATAAGCTGCCTGTATCCGAAGCGGCTTATGACATGGCGTATGCCACAATCCCGCAGTACCAGGCAGCCGAAGGATGGGCTGTACATGGAAAAAGCGGCAGCGGCTGGCTTCGGGACAATAACGGCAAGATAAATGAAAGTCGTCCGCAGGGCTGGTTCGTGGGCTGGGCTGAAAAAAACGGACGGCAAGTTGTTTTCGCCCGATTGGAAATAGGAAAGGAAAAGTCCGATATTCCCGGCGGGTCTAAAGCACGAGAGGATATTCTCGTGGAATTACCCGTGTTGATGGGTAACAAATGA</v>
      </c>
      <c r="O978" s="26">
        <f t="shared" si="103"/>
        <v>825</v>
      </c>
      <c r="P978" s="26"/>
      <c r="Q978" s="26">
        <f t="shared" si="108"/>
        <v>1</v>
      </c>
      <c r="R978" s="26">
        <f t="shared" si="104"/>
        <v>1</v>
      </c>
      <c r="S978" s="26">
        <f t="shared" si="107"/>
        <v>2</v>
      </c>
      <c r="T978" s="26"/>
    </row>
    <row r="979" spans="1:20" x14ac:dyDescent="0.25">
      <c r="A979">
        <v>735</v>
      </c>
      <c r="B979" s="2" t="s">
        <v>8070</v>
      </c>
      <c r="C979" s="3" t="s">
        <v>1633</v>
      </c>
      <c r="D979" s="4" t="s">
        <v>1865</v>
      </c>
      <c r="E979" s="4" t="s">
        <v>1865</v>
      </c>
      <c r="F979" s="4" t="s">
        <v>1866</v>
      </c>
      <c r="G979" s="4" t="s">
        <v>1867</v>
      </c>
      <c r="H979" s="4"/>
      <c r="I979" s="4" t="s">
        <v>10936</v>
      </c>
      <c r="J979" s="3"/>
      <c r="K979" s="3" t="s">
        <v>8071</v>
      </c>
      <c r="L979" s="5" t="s">
        <v>15</v>
      </c>
      <c r="M979" s="2" t="str">
        <f t="shared" si="105"/>
        <v>&gt;betaL-g1076_OXA-90%ATGAACATTAAAGCC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AGTGGGTCCTTTAAAAATTACTCCTCAGCAAGAGGCACAGTTTGCTTACAAGCTAGCTAATAAAACGCTTCCATTTAGCCAAAAAGTCCAAGATGAAGTGCAATCCATGCTATTCATAGAAGAAAAGAATGGAAACAAAATATACGCAAAAAGTGGTTGGGGATGGGATGTAGACCCACAAGTAGGCTGGTTAACTGGATGGGTTGTTCAGCCTCAAGGAAATATTGTAGCGTTCTCCCTTAACTTAGAAATGAAAAAAGGAATACCTAGCTCTGTTCGAAAAGAGATTACTTATAAAAGTTTAGAACAATTAGGTATTTTATAG</v>
      </c>
      <c r="O979" s="26">
        <f t="shared" si="103"/>
        <v>825</v>
      </c>
      <c r="P979" s="26"/>
      <c r="Q979" s="26">
        <f t="shared" si="108"/>
        <v>1</v>
      </c>
      <c r="R979" s="26">
        <f t="shared" si="104"/>
        <v>1</v>
      </c>
      <c r="S979" s="26">
        <f t="shared" si="107"/>
        <v>2</v>
      </c>
      <c r="T979" s="26"/>
    </row>
    <row r="980" spans="1:20" x14ac:dyDescent="0.25">
      <c r="A980">
        <v>736</v>
      </c>
      <c r="B980" s="2" t="s">
        <v>8072</v>
      </c>
      <c r="C980" s="3" t="s">
        <v>1633</v>
      </c>
      <c r="D980" s="4" t="s">
        <v>1868</v>
      </c>
      <c r="E980" s="4" t="s">
        <v>1868</v>
      </c>
      <c r="F980" s="4" t="s">
        <v>1869</v>
      </c>
      <c r="G980" s="4" t="s">
        <v>1870</v>
      </c>
      <c r="H980" s="4"/>
      <c r="I980" s="4" t="s">
        <v>10936</v>
      </c>
      <c r="J980" s="3"/>
      <c r="K980" s="3" t="s">
        <v>8073</v>
      </c>
      <c r="L980" s="5" t="s">
        <v>15</v>
      </c>
      <c r="M980" s="2" t="str">
        <f t="shared" si="105"/>
        <v>&gt;betaL-g1077_OXA-91%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80" s="26">
        <f t="shared" si="103"/>
        <v>825</v>
      </c>
      <c r="P980" s="26"/>
      <c r="Q980" s="26">
        <f t="shared" si="108"/>
        <v>1</v>
      </c>
      <c r="R980" s="26">
        <f t="shared" si="104"/>
        <v>1</v>
      </c>
      <c r="S980" s="26">
        <f t="shared" si="107"/>
        <v>2</v>
      </c>
      <c r="T980" s="26"/>
    </row>
    <row r="981" spans="1:20" x14ac:dyDescent="0.25">
      <c r="A981">
        <v>737</v>
      </c>
      <c r="B981" s="2" t="s">
        <v>8074</v>
      </c>
      <c r="C981" s="3" t="s">
        <v>1633</v>
      </c>
      <c r="D981" s="4" t="s">
        <v>1871</v>
      </c>
      <c r="E981" s="4" t="s">
        <v>1871</v>
      </c>
      <c r="F981" s="4" t="s">
        <v>1872</v>
      </c>
      <c r="G981" s="4" t="s">
        <v>1873</v>
      </c>
      <c r="H981" s="4"/>
      <c r="I981" s="4" t="s">
        <v>10936</v>
      </c>
      <c r="J981" s="3"/>
      <c r="K981" s="3" t="s">
        <v>8075</v>
      </c>
      <c r="L981" s="5" t="s">
        <v>15</v>
      </c>
      <c r="M981" s="2" t="str">
        <f t="shared" si="105"/>
        <v>&gt;betaL-g1078_OXA-92%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ATGGGATGGGGAAAAAAGGCTATTCCCAGAATGGGAAAAGAACATGACCCTAGGCGATGCTATGAAAGCTTCCGCTATTCCGGTTTATCAAGATTTAGCTCGTCGTATTGGACTTGAGCTCATGTCTAAGGAAGTGAAGCGTGTTGGTTATGGCAATGCAGATATCGGTACCCAAGTCGATAATTTTTGGCTGGTGGGTCCTCTAAAAATTACTCCTCAGCAAGAGGCACAGTTTGCTTACAAGCTAGCTAATAAAACGCTTCCATTTAGCCAAAAAGTCCAAGATGAAGTGCAATCCATGCTATTCATAGAAGAAAAGAATGGAAATAAAATATACGCAAAAAGTGGTTGGGGATGGGATGTAAACCCACAAGTAGGCTGGTTAACTGGATCGGTTGTTCAGCCTCAAGGGAATATTGTAGCGTTCTCCCTTAACTTAGAAATGAAAAAAGGAATACCTAGCTCTGTTCGAAAAGAGATTACTTATAAAAGTTTAGAACAATTAGGTATTTTATAG</v>
      </c>
      <c r="O981" s="26">
        <f t="shared" si="103"/>
        <v>825</v>
      </c>
      <c r="P981" s="26"/>
      <c r="Q981" s="26">
        <f t="shared" si="108"/>
        <v>1</v>
      </c>
      <c r="R981" s="26">
        <f t="shared" si="104"/>
        <v>1</v>
      </c>
      <c r="S981" s="26">
        <f t="shared" si="107"/>
        <v>2</v>
      </c>
      <c r="T981" s="26"/>
    </row>
    <row r="982" spans="1:20" x14ac:dyDescent="0.25">
      <c r="A982">
        <v>738</v>
      </c>
      <c r="B982" s="2" t="s">
        <v>8076</v>
      </c>
      <c r="C982" s="3" t="s">
        <v>1633</v>
      </c>
      <c r="D982" s="4" t="s">
        <v>1874</v>
      </c>
      <c r="E982" s="4" t="s">
        <v>1874</v>
      </c>
      <c r="F982" s="4" t="s">
        <v>1875</v>
      </c>
      <c r="G982" s="4" t="s">
        <v>1876</v>
      </c>
      <c r="H982" s="4"/>
      <c r="I982" s="4" t="s">
        <v>10936</v>
      </c>
      <c r="J982" s="3"/>
      <c r="K982" s="3" t="s">
        <v>8077</v>
      </c>
      <c r="L982" s="5" t="s">
        <v>15</v>
      </c>
      <c r="M982" s="2" t="str">
        <f t="shared" si="105"/>
        <v>&gt;betaL-g1079_OXA-93%ATGAACATTAAAGCCCTCTTACTTATAACAAGCACTATTTTTATTTCAGCCTGCTCACCTTATATAGTGACTGCTAATCCAAATCACAGCGCTTCAAAATCTGATGAAAAAGCAGAGAAAATTAAAAATTTATTTAACGAAGCACACACTACGGGTGTCTTAGTTATCCAACAAGGCCAAACTCAACAAAGCTATGGTAATGATCTTGCTCGTGCTTCGACCGAGTATGTACCTGCTTCGACCTTCAAAATGCTTAATGCTTTGATCAGCCTTGAGCACCATAAGGCAACCACCACAGAAGTATTTAAGTGGGACGGGCAAAAAAGGCTATTCCCAGAATGGGAAAAGGACATGACCCTAGGCGAC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82" s="26">
        <f t="shared" si="103"/>
        <v>825</v>
      </c>
      <c r="P982" s="26"/>
      <c r="Q982" s="26">
        <f t="shared" si="108"/>
        <v>1</v>
      </c>
      <c r="R982" s="26">
        <f t="shared" si="104"/>
        <v>1</v>
      </c>
      <c r="S982" s="26">
        <f t="shared" si="107"/>
        <v>2</v>
      </c>
      <c r="T982" s="26"/>
    </row>
    <row r="983" spans="1:20" x14ac:dyDescent="0.25">
      <c r="A983" s="3">
        <v>739</v>
      </c>
      <c r="B983" s="2" t="s">
        <v>10318</v>
      </c>
      <c r="C983" s="3" t="s">
        <v>1633</v>
      </c>
      <c r="D983" s="4" t="s">
        <v>5695</v>
      </c>
      <c r="E983" s="4" t="s">
        <v>5695</v>
      </c>
      <c r="F983" s="4" t="s">
        <v>5696</v>
      </c>
      <c r="G983" s="4" t="s">
        <v>5697</v>
      </c>
      <c r="H983" s="4"/>
      <c r="I983" s="4" t="s">
        <v>10936</v>
      </c>
      <c r="J983" s="3"/>
      <c r="K983" s="3" t="s">
        <v>5698</v>
      </c>
      <c r="L983" s="16" t="s">
        <v>5646</v>
      </c>
      <c r="M983" s="2" t="str">
        <f t="shared" si="105"/>
        <v>&gt;betaL-g1080a_OXA-94%ATGAACATTC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G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AACCCACAAGTAGGCTGGTTAACTGGATGGGTTGTTCAGCCTCATGGGAATATTGTAGCGTTCTCCCTTAACTTAGAAATGAAAAAAGGAATACCTAGCTCTGTTCGAAAAGAGATTACTTATAAAAGTTTAGAACAATTAGGTATTTTATAG</v>
      </c>
      <c r="O983" s="26">
        <f t="shared" si="103"/>
        <v>825</v>
      </c>
      <c r="P983" s="26"/>
      <c r="Q983" s="26">
        <f t="shared" si="108"/>
        <v>1</v>
      </c>
      <c r="R983" s="26">
        <f t="shared" si="104"/>
        <v>1</v>
      </c>
      <c r="S983" s="26">
        <f t="shared" si="107"/>
        <v>2</v>
      </c>
      <c r="T983" s="26"/>
    </row>
    <row r="984" spans="1:20" x14ac:dyDescent="0.25">
      <c r="A984">
        <v>740</v>
      </c>
      <c r="B984" s="2" t="s">
        <v>8078</v>
      </c>
      <c r="C984" s="3" t="s">
        <v>1633</v>
      </c>
      <c r="D984" s="4" t="s">
        <v>1877</v>
      </c>
      <c r="E984" s="4" t="s">
        <v>1877</v>
      </c>
      <c r="F984" s="4" t="s">
        <v>1878</v>
      </c>
      <c r="G984" s="4" t="s">
        <v>1879</v>
      </c>
      <c r="H984" s="4"/>
      <c r="I984" s="4" t="s">
        <v>10936</v>
      </c>
      <c r="J984" s="3"/>
      <c r="K984" s="3" t="s">
        <v>8079</v>
      </c>
      <c r="L984" s="5" t="s">
        <v>15</v>
      </c>
      <c r="M984" s="2" t="str">
        <f t="shared" si="105"/>
        <v>&gt;betaL-g1081_OXA-95%ATGAACATTAAAGCACTCTTC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TGGTAAAAAAAGGC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984" s="26">
        <f t="shared" si="103"/>
        <v>825</v>
      </c>
      <c r="P984" s="26"/>
      <c r="Q984" s="26">
        <f t="shared" si="108"/>
        <v>1</v>
      </c>
      <c r="R984" s="26">
        <f t="shared" si="104"/>
        <v>1</v>
      </c>
      <c r="S984" s="26">
        <f t="shared" si="107"/>
        <v>2</v>
      </c>
      <c r="T984" s="26"/>
    </row>
    <row r="985" spans="1:20" x14ac:dyDescent="0.25">
      <c r="A985">
        <v>741</v>
      </c>
      <c r="B985" s="2" t="s">
        <v>8080</v>
      </c>
      <c r="C985" s="3" t="s">
        <v>1633</v>
      </c>
      <c r="D985" s="4" t="s">
        <v>1880</v>
      </c>
      <c r="E985" s="4" t="s">
        <v>1880</v>
      </c>
      <c r="F985" s="4" t="s">
        <v>1881</v>
      </c>
      <c r="G985" s="4" t="s">
        <v>1882</v>
      </c>
      <c r="H985" s="4"/>
      <c r="I985" s="4" t="s">
        <v>10936</v>
      </c>
      <c r="J985" s="3"/>
      <c r="K985" s="3" t="s">
        <v>8081</v>
      </c>
      <c r="L985" s="5" t="s">
        <v>15</v>
      </c>
      <c r="M985" s="2" t="str">
        <f t="shared" si="105"/>
        <v>&gt;betaL-g1082_OXA-96%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G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v>
      </c>
      <c r="O985" s="26">
        <f t="shared" si="103"/>
        <v>843</v>
      </c>
      <c r="P985" s="26"/>
      <c r="Q985" s="26">
        <f t="shared" si="108"/>
        <v>1</v>
      </c>
      <c r="R985" s="26">
        <f t="shared" si="104"/>
        <v>1</v>
      </c>
      <c r="S985" s="26">
        <f t="shared" si="107"/>
        <v>2</v>
      </c>
      <c r="T985" s="26"/>
    </row>
    <row r="986" spans="1:20" x14ac:dyDescent="0.25">
      <c r="A986">
        <v>742</v>
      </c>
      <c r="B986" s="2" t="s">
        <v>8082</v>
      </c>
      <c r="C986" s="3" t="s">
        <v>1633</v>
      </c>
      <c r="D986" s="4" t="s">
        <v>1883</v>
      </c>
      <c r="E986" s="4" t="s">
        <v>1883</v>
      </c>
      <c r="F986" s="4" t="s">
        <v>1884</v>
      </c>
      <c r="G986" s="4" t="s">
        <v>1885</v>
      </c>
      <c r="H986" s="4"/>
      <c r="I986" s="4" t="s">
        <v>10936</v>
      </c>
      <c r="J986" s="3"/>
      <c r="K986" s="3" t="s">
        <v>8083</v>
      </c>
      <c r="L986" s="5" t="s">
        <v>15</v>
      </c>
      <c r="M986" s="2" t="str">
        <f t="shared" si="105"/>
        <v>&gt;betaL-g1083_OXA-97%ATGAAATTATTAAAAATATTGAGTTTAGTTTGCTTAAGCATAAGTATTGGGGCTTGTGCTGAGCATAGTATGAGTCGAGCAAAAACAAGTACAATTCCACAAGTGAATAACTCAATCATCGATCAGAATGTTCAAGCGCTTTTTAATGAAATCTCAGGTGATGCTGTGTTTGTC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v>
      </c>
      <c r="O986" s="26">
        <f t="shared" si="103"/>
        <v>843</v>
      </c>
      <c r="P986" s="26"/>
      <c r="Q986" s="26">
        <f t="shared" si="108"/>
        <v>1</v>
      </c>
      <c r="R986" s="26">
        <f t="shared" si="104"/>
        <v>1</v>
      </c>
      <c r="S986" s="26">
        <f t="shared" si="107"/>
        <v>2</v>
      </c>
      <c r="T986" s="26"/>
    </row>
    <row r="987" spans="1:20" x14ac:dyDescent="0.25">
      <c r="A987">
        <v>743</v>
      </c>
      <c r="B987" s="2" t="s">
        <v>8084</v>
      </c>
      <c r="C987" s="3" t="s">
        <v>1633</v>
      </c>
      <c r="D987" s="4" t="s">
        <v>1886</v>
      </c>
      <c r="E987" s="4" t="s">
        <v>1886</v>
      </c>
      <c r="F987" s="4" t="s">
        <v>1887</v>
      </c>
      <c r="G987" s="4" t="s">
        <v>1888</v>
      </c>
      <c r="H987" s="4"/>
      <c r="I987" s="4" t="s">
        <v>10936</v>
      </c>
      <c r="J987" s="3"/>
      <c r="K987" s="3" t="s">
        <v>8085</v>
      </c>
      <c r="L987" s="5" t="s">
        <v>15</v>
      </c>
      <c r="M987" s="2" t="str">
        <f t="shared" si="105"/>
        <v>&gt;betaL-g1084_OXA-98%ATGAACATTAAAGCACTCTTACTTATAACAAGCGCTATTTTTATTTCAGCCTGCTCACCTTATATAGTGTCTG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GGTGGGTCCTTTAAAAATTACG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987" s="26">
        <f t="shared" si="103"/>
        <v>825</v>
      </c>
      <c r="P987" s="26"/>
      <c r="Q987" s="26">
        <f t="shared" si="108"/>
        <v>1</v>
      </c>
      <c r="R987" s="26">
        <f t="shared" si="104"/>
        <v>1</v>
      </c>
      <c r="S987" s="26">
        <f t="shared" si="107"/>
        <v>2</v>
      </c>
      <c r="T987" s="26"/>
    </row>
    <row r="988" spans="1:20" x14ac:dyDescent="0.25">
      <c r="A988">
        <v>744</v>
      </c>
      <c r="B988" s="2" t="s">
        <v>8086</v>
      </c>
      <c r="C988" s="3" t="s">
        <v>1633</v>
      </c>
      <c r="D988" s="4" t="s">
        <v>1889</v>
      </c>
      <c r="E988" s="4" t="s">
        <v>1889</v>
      </c>
      <c r="F988" s="4" t="s">
        <v>1890</v>
      </c>
      <c r="G988" s="4" t="s">
        <v>1891</v>
      </c>
      <c r="H988" s="4"/>
      <c r="I988" s="4" t="s">
        <v>10936</v>
      </c>
      <c r="J988" s="3"/>
      <c r="K988" s="3" t="s">
        <v>8087</v>
      </c>
      <c r="L988" s="5" t="s">
        <v>15</v>
      </c>
      <c r="M988" s="2" t="str">
        <f t="shared" si="105"/>
        <v>&gt;betaL-g1085_OXA-99%ATGAACATTAAAACACTCTTACTTATAACAAGCGCTATTTTTATTTCAGCCTGCTCACCTTATATAGTGACTGCTAATCCAAATCACAGCGCTTCAAAATCTGATGAAAAAGCAGAGAAAATTAAAAATTTATTTAACGAAGTACACACTACGGGTGTTTTAGTTATCCG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CAAAAGTCCAAGATGAAGTGCAATCCATGTTATTCATAGAAGAAATGAATGGAAATAAAATATACGCAAAAAGTGGTTGGGGATGGGATGTAGACCCACAAGTAGGCTGGTTAACTGGATGGGTTGTTCAGCCTCAAGGAAATATTGTAGCGTTCTCCCTTAACTTAGAAATGAAAAAAGGAATACCTAGCTCTGTTCGAAAAGAGATTACTTATAAAAGTTTAGAACAATTAGGTATTTTATAG</v>
      </c>
      <c r="O988" s="26">
        <f t="shared" si="103"/>
        <v>825</v>
      </c>
      <c r="P988" s="26"/>
      <c r="Q988" s="26">
        <f t="shared" si="108"/>
        <v>1</v>
      </c>
      <c r="R988" s="26">
        <f t="shared" si="104"/>
        <v>1</v>
      </c>
      <c r="S988" s="26">
        <f t="shared" si="107"/>
        <v>2</v>
      </c>
      <c r="T988" s="26"/>
    </row>
    <row r="989" spans="1:20" x14ac:dyDescent="0.25">
      <c r="A989">
        <v>1003</v>
      </c>
      <c r="B989" s="2" t="s">
        <v>8420</v>
      </c>
      <c r="C989" s="3" t="s">
        <v>2390</v>
      </c>
      <c r="D989" s="4" t="s">
        <v>2391</v>
      </c>
      <c r="E989" s="4" t="s">
        <v>2391</v>
      </c>
      <c r="F989" s="4" t="s">
        <v>2392</v>
      </c>
      <c r="G989" s="4" t="s">
        <v>2393</v>
      </c>
      <c r="H989" s="4"/>
      <c r="I989" s="4" t="s">
        <v>10936</v>
      </c>
      <c r="J989" s="3"/>
      <c r="K989" s="3" t="s">
        <v>8421</v>
      </c>
      <c r="L989" s="5" t="s">
        <v>15</v>
      </c>
      <c r="M989" s="2" t="str">
        <f t="shared" si="105"/>
        <v>&gt;betaL-g1086_OXY-1-1%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CCGGAGATTACGGCACCACCAACGATATCGCGGTGATCTGGCCGGAAAATCATGCCCCGCTGGTGCTGGTGACCTATTTTACCCAGCCGCAGCAGGATGCGAAAAGCCGCAAAGAGGTGTTAGCCGCGGCGGCAAAAATCGTCACCGAAGGGCTTTAA</v>
      </c>
      <c r="O989" s="26">
        <f t="shared" si="103"/>
        <v>876</v>
      </c>
      <c r="P989" s="26"/>
      <c r="Q989" s="26">
        <f t="shared" si="108"/>
        <v>1</v>
      </c>
      <c r="R989" s="26">
        <f t="shared" si="104"/>
        <v>1</v>
      </c>
      <c r="S989" s="26">
        <f t="shared" si="107"/>
        <v>2</v>
      </c>
      <c r="T989" s="26"/>
    </row>
    <row r="990" spans="1:20" x14ac:dyDescent="0.25">
      <c r="A990">
        <v>1004</v>
      </c>
      <c r="B990" s="2" t="s">
        <v>8422</v>
      </c>
      <c r="C990" s="3" t="s">
        <v>2390</v>
      </c>
      <c r="D990" s="4" t="s">
        <v>2394</v>
      </c>
      <c r="E990" s="4" t="s">
        <v>2394</v>
      </c>
      <c r="F990" s="4" t="s">
        <v>2395</v>
      </c>
      <c r="G990" s="4" t="s">
        <v>2396</v>
      </c>
      <c r="H990" s="4"/>
      <c r="I990" s="4" t="s">
        <v>10936</v>
      </c>
      <c r="J990" s="3"/>
      <c r="K990" s="3" t="s">
        <v>8423</v>
      </c>
      <c r="L990" s="5" t="s">
        <v>15</v>
      </c>
      <c r="M990" s="2" t="str">
        <f t="shared" si="105"/>
        <v>&gt;betaL-g1087_OXY-1-2%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AACGTGGCTAAAAGGCAATACCACCGGCGGGCAAAGCATTCGCGCAGGCCTGCCCGCAAGCTGGGTGGTCGGGGATAAAACCGGCGGCGGAGATTACGGCACCACCAACGATATCGCGGTGATCTGGCCCGAAAATCATGCCCCGCTGGTGCTGGTGACCTATTTTACCCAGCCGCAGCAGGATGCGAAAAGCCGCAAAGAGGTGTTAGCCGCGGCGGCAAAAATCGTCACCGAAGGGCTTTAA</v>
      </c>
      <c r="O990" s="26">
        <f t="shared" si="103"/>
        <v>876</v>
      </c>
      <c r="P990" s="26"/>
      <c r="Q990" s="26">
        <f t="shared" si="108"/>
        <v>1</v>
      </c>
      <c r="R990" s="26">
        <f t="shared" si="104"/>
        <v>1</v>
      </c>
      <c r="S990" s="26">
        <f t="shared" si="107"/>
        <v>2</v>
      </c>
      <c r="T990" s="26"/>
    </row>
    <row r="991" spans="1:20" x14ac:dyDescent="0.25">
      <c r="A991">
        <v>1005</v>
      </c>
      <c r="B991" s="2" t="s">
        <v>8424</v>
      </c>
      <c r="C991" s="3" t="s">
        <v>2390</v>
      </c>
      <c r="D991" s="4" t="s">
        <v>2397</v>
      </c>
      <c r="E991" s="4" t="s">
        <v>2397</v>
      </c>
      <c r="F991" s="4" t="s">
        <v>2398</v>
      </c>
      <c r="G991" s="4" t="s">
        <v>2399</v>
      </c>
      <c r="H991" s="4"/>
      <c r="I991" s="4" t="s">
        <v>10936</v>
      </c>
      <c r="J991" s="3"/>
      <c r="K991" s="3" t="s">
        <v>8425</v>
      </c>
      <c r="L991" s="5" t="s">
        <v>15</v>
      </c>
      <c r="M991" s="2" t="str">
        <f t="shared" si="105"/>
        <v>&gt;betaL-g1088_OXY-1-3%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GCGGAGATTACGGCACCACCAACGATATCGCGGTGATCTGGCCGGAAAATCATGCCCCGCTGGTGCTGGTGACCTATTTTACCCAGCCGCAGCAGGATGCGAAAAGCCGCAAAGAGGTGTTAGCCGCGGCGGCAAAAATCGTCACCGAAGGGCTTTAA</v>
      </c>
      <c r="O991" s="26">
        <f t="shared" si="103"/>
        <v>876</v>
      </c>
      <c r="P991" s="26"/>
      <c r="Q991" s="26">
        <f t="shared" si="108"/>
        <v>1</v>
      </c>
      <c r="R991" s="26">
        <f t="shared" si="104"/>
        <v>1</v>
      </c>
      <c r="S991" s="26">
        <f t="shared" si="107"/>
        <v>2</v>
      </c>
      <c r="T991" s="26"/>
    </row>
    <row r="992" spans="1:20" x14ac:dyDescent="0.25">
      <c r="A992" s="26">
        <v>1006</v>
      </c>
      <c r="B992" s="2" t="s">
        <v>8426</v>
      </c>
      <c r="C992" s="3" t="s">
        <v>2390</v>
      </c>
      <c r="D992" s="4" t="s">
        <v>2400</v>
      </c>
      <c r="E992" s="4" t="s">
        <v>2400</v>
      </c>
      <c r="F992" s="4" t="s">
        <v>2401</v>
      </c>
      <c r="G992" s="4" t="s">
        <v>2402</v>
      </c>
      <c r="H992" s="4"/>
      <c r="I992" s="4" t="s">
        <v>10936</v>
      </c>
      <c r="J992" s="3"/>
      <c r="K992" s="3" t="s">
        <v>8427</v>
      </c>
      <c r="L992" s="5" t="s">
        <v>15</v>
      </c>
      <c r="M992" s="2" t="str">
        <f t="shared" si="105"/>
        <v>&gt;betaL-g1089_OXY-1-4%ATGTTGAAAAGTTCGTGGCGTAAAACCGCCCTGATG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TGGTCGGGGATAAAACCGGCGCCGGAGATTACGGCACCACCAACGATATCGCGGTGATCTGGCCGGAAAATCATGCCCCGCTGGTGCTGGTGACCTATTTTACCCAGCCGCAGCAGGATGCGAAAAGCCGCAAAGAGGTGTTAGCCGCGGCGGCAAAAATCGTCACCGAAGGGCTTTAA</v>
      </c>
      <c r="O992" s="26">
        <f t="shared" si="103"/>
        <v>873</v>
      </c>
      <c r="P992" s="26"/>
      <c r="Q992" s="26">
        <f t="shared" si="108"/>
        <v>1</v>
      </c>
      <c r="R992" s="26">
        <f t="shared" si="104"/>
        <v>1</v>
      </c>
      <c r="S992" s="26">
        <f t="shared" si="107"/>
        <v>2</v>
      </c>
      <c r="T992" s="26"/>
    </row>
    <row r="993" spans="1:20" x14ac:dyDescent="0.25">
      <c r="A993" s="26">
        <v>1007</v>
      </c>
      <c r="B993" s="2" t="s">
        <v>8428</v>
      </c>
      <c r="C993" s="3" t="s">
        <v>2390</v>
      </c>
      <c r="D993" s="4" t="s">
        <v>2403</v>
      </c>
      <c r="E993" s="4" t="s">
        <v>2403</v>
      </c>
      <c r="F993" s="4" t="s">
        <v>2404</v>
      </c>
      <c r="G993" s="4" t="s">
        <v>2405</v>
      </c>
      <c r="H993" s="4"/>
      <c r="I993" s="4" t="s">
        <v>10936</v>
      </c>
      <c r="J993" s="3"/>
      <c r="K993" s="3" t="s">
        <v>8429</v>
      </c>
      <c r="L993" s="5" t="s">
        <v>15</v>
      </c>
      <c r="M993" s="2" t="str">
        <f t="shared" si="105"/>
        <v>&gt;betaL-g1091_OXY-1-6%ATGTTGAAAAGTTCGTGGCGTAAAACCGCCCTGATGGCCGCCGCCGCCGTTCCGCTGCTGCTGGCGAGCGGTTCATTATGGGCCAGTGCCGATGCTATCCAGCAAAAGCTGGCTGATTTAGAAAAACGTTCCGGCGGTCGGCTGGGCGTAGCGCTGATTAACACGGCAGATGATTCGCAAACCCTCTATCGCGGCGATGAACGTTTTGCCATGTGCAGCACCGGTAAAGTGATGGCCGCCGCCGCGGTGTTAAAACAGAGCGAAAGCAATCCAGAGGTGGTGAATAAAAGGCTGGAGATTAAAAAATCGGATTTAGTGGTCTGGAGCCCGATCACCGAAAAACATCTGCAAAGCGGAATGACCCTGGCGGAACTCAGCGCGGCGGCGCTGCAGTACAGCGACAATACCGCGATGAATAAGATGATTAGCTACCTTGGCGGACCGGAAAAGGTGACCGCATTCGCCCAGAGTATCGGGGATGTCACTTTTCGTCTCGATCGTACGGAGCCGGCGCTGAACAGCGCGATTCCCGGCGATAAGCGCGATACCACCACCCCGTTGGCGATGGCCGAAAGCCTGCGCAAGCTGACGCTGGGCAATGCGCTGGGCGAACAGCAGCGCGCCCAGTTAGTGACGTGGCTAAAAGGCAATACCACCGGCGGGCAAAGCATTCGCGCAGGCCTGCCCGCAAGCTGGGCGGTCGGGGATAAAACCGGCGCCGGAGATTACGGCACCACCAACGATATTGCGGTGATCTGGCCGGAAAATCATGCCCCGCTGGTGCCGGTGACCTATTTTACCCAGCCGCAGCAAGATGCGAAAAGCCGCAAAAAGGTGTTAGCCGCGGCGGCAAAAATCGTCACCGAAGGGCTTTAA</v>
      </c>
      <c r="O993" s="26">
        <f t="shared" si="103"/>
        <v>876</v>
      </c>
      <c r="P993" s="26"/>
      <c r="Q993" s="26">
        <f t="shared" si="108"/>
        <v>1</v>
      </c>
      <c r="R993" s="26">
        <f t="shared" si="104"/>
        <v>1</v>
      </c>
      <c r="S993" s="26">
        <f t="shared" si="107"/>
        <v>2</v>
      </c>
      <c r="T993" s="26"/>
    </row>
    <row r="994" spans="1:20" x14ac:dyDescent="0.25">
      <c r="A994">
        <v>1008</v>
      </c>
      <c r="B994" s="2" t="s">
        <v>8430</v>
      </c>
      <c r="C994" s="3" t="s">
        <v>2390</v>
      </c>
      <c r="D994" s="4" t="s">
        <v>2406</v>
      </c>
      <c r="E994" s="4" t="s">
        <v>2406</v>
      </c>
      <c r="F994" s="4" t="s">
        <v>2407</v>
      </c>
      <c r="G994" s="4" t="s">
        <v>2408</v>
      </c>
      <c r="H994" s="4"/>
      <c r="I994" s="4" t="s">
        <v>10936</v>
      </c>
      <c r="J994" s="3"/>
      <c r="K994" s="3" t="s">
        <v>8431</v>
      </c>
      <c r="L994" s="5" t="s">
        <v>15</v>
      </c>
      <c r="M994" s="2" t="str">
        <f t="shared" si="105"/>
        <v>&gt;betaL-g1093_OXY-2-1%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A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v>
      </c>
      <c r="O994" s="26">
        <f t="shared" si="103"/>
        <v>873</v>
      </c>
      <c r="P994" s="26"/>
      <c r="Q994" s="26">
        <f t="shared" si="108"/>
        <v>1</v>
      </c>
      <c r="R994" s="26">
        <f t="shared" si="104"/>
        <v>1</v>
      </c>
      <c r="S994" s="26">
        <f t="shared" si="107"/>
        <v>2</v>
      </c>
      <c r="T994" s="26"/>
    </row>
    <row r="995" spans="1:20" x14ac:dyDescent="0.25">
      <c r="A995" s="3">
        <v>1016</v>
      </c>
      <c r="B995" s="2" t="s">
        <v>10323</v>
      </c>
      <c r="C995" s="3" t="s">
        <v>2390</v>
      </c>
      <c r="D995" s="4" t="s">
        <v>5714</v>
      </c>
      <c r="E995" s="4" t="s">
        <v>5714</v>
      </c>
      <c r="F995" s="4" t="s">
        <v>5715</v>
      </c>
      <c r="G995" s="4" t="s">
        <v>5716</v>
      </c>
      <c r="H995" s="4"/>
      <c r="I995" s="4" t="s">
        <v>10936</v>
      </c>
      <c r="J995" s="3"/>
      <c r="K995" s="3" t="s">
        <v>5717</v>
      </c>
      <c r="L995" s="16" t="s">
        <v>5646</v>
      </c>
      <c r="M995" s="2" t="str">
        <f t="shared" si="105"/>
        <v>&gt;betaL-g1094a_OXY-2-10%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GATGCGCTGGGCGAACAGCAACGCGCCCAGTTAGTCACCTGGCTGAAAGGCAATACCACCGGCGGGCAAAGCATTCGCGCGGGCCTGCCTGAAAGCTGGGTGGTCGGCGATAAAACCGGTGCCGGAGATTACGGCACCACCAATGATATTGCGGTTATCTGGCCGGAAAATCACGCTCCGCTGGTATTAGTCACCTACTTTACCCAGCCGCAGCAGGATGCGAAAAACCGCAAAGAGGTGTTAGCCGCAGCGACAAAAATCGTGACCGAAGGGCTTTAA</v>
      </c>
      <c r="O995" s="26">
        <f t="shared" si="103"/>
        <v>873</v>
      </c>
      <c r="P995" s="26"/>
      <c r="Q995" s="26">
        <f t="shared" si="108"/>
        <v>1</v>
      </c>
      <c r="R995" s="26">
        <f t="shared" si="104"/>
        <v>1</v>
      </c>
      <c r="S995" s="26">
        <f t="shared" si="107"/>
        <v>2</v>
      </c>
      <c r="T995" s="26"/>
    </row>
    <row r="996" spans="1:20" x14ac:dyDescent="0.25">
      <c r="A996">
        <v>1009</v>
      </c>
      <c r="B996" s="2" t="s">
        <v>8432</v>
      </c>
      <c r="C996" s="3" t="s">
        <v>2390</v>
      </c>
      <c r="D996" s="4" t="s">
        <v>2409</v>
      </c>
      <c r="E996" s="4" t="s">
        <v>2409</v>
      </c>
      <c r="F996" s="4" t="s">
        <v>2410</v>
      </c>
      <c r="G996" s="4" t="s">
        <v>2411</v>
      </c>
      <c r="H996" s="4"/>
      <c r="I996" s="4" t="s">
        <v>10936</v>
      </c>
      <c r="J996" s="3"/>
      <c r="K996" s="3" t="s">
        <v>8433</v>
      </c>
      <c r="L996" s="5" t="s">
        <v>15</v>
      </c>
      <c r="M996" s="2" t="str">
        <f t="shared" si="105"/>
        <v>&gt;betaL-g1095_OXY-2-2%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GATGCGCTGGGCGAACAGCAACGCGCCCAGTTAGTCACCTGGCTGAAAGGCAATACCACCGGCGGGCAAAGCATTCGCGCGGGCCTGCCTGAAAGCTGGGTGGTCGGCGATAAAACCGGCGCCGGAGATTACGGCACCACCAATGATATTGCGGTTATCTGGCCGGAAGATCACGCTCCGCTGATATTAGTCACCTACTTTACCCAGCCGCAGCAGGATGCGAAAAACCGCAAAGAGGTGTTAGCCGCAGCGGCAAAAATCGTGACCGAAGGGCTTTAA</v>
      </c>
      <c r="O996" s="26">
        <f t="shared" si="103"/>
        <v>873</v>
      </c>
      <c r="P996" s="26"/>
      <c r="Q996" s="26">
        <f t="shared" si="108"/>
        <v>1</v>
      </c>
      <c r="R996" s="26">
        <f t="shared" si="104"/>
        <v>1</v>
      </c>
      <c r="S996" s="26">
        <f t="shared" si="107"/>
        <v>2</v>
      </c>
      <c r="T996" s="26"/>
    </row>
    <row r="997" spans="1:20" x14ac:dyDescent="0.25">
      <c r="A997">
        <v>1010</v>
      </c>
      <c r="B997" s="2" t="s">
        <v>8434</v>
      </c>
      <c r="C997" s="3" t="s">
        <v>2390</v>
      </c>
      <c r="D997" s="4" t="s">
        <v>2412</v>
      </c>
      <c r="E997" s="4" t="s">
        <v>2412</v>
      </c>
      <c r="F997" s="4" t="s">
        <v>2413</v>
      </c>
      <c r="G997" s="4" t="s">
        <v>2414</v>
      </c>
      <c r="H997" s="4"/>
      <c r="I997" s="4" t="s">
        <v>10936</v>
      </c>
      <c r="J997" s="3"/>
      <c r="K997" s="3" t="s">
        <v>8435</v>
      </c>
      <c r="L997" s="5" t="s">
        <v>15</v>
      </c>
      <c r="M997" s="2" t="str">
        <f t="shared" si="105"/>
        <v>&gt;betaL-g1096_OXY-2-3%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GCGGAGATTACGGCACCACCAATGATATTGCGGTTATCTGGCCGGAAGATCACGCTCCGCTGGTATTAGTCACCTACTTTACCCAGCCGCAGCAGGATGCGAAAAACCGCAAAGAGGTGTTAGCCGCAGCGGCAAAAATCGTGACCGAAGGGCTTTAA</v>
      </c>
      <c r="O997" s="26">
        <f t="shared" si="103"/>
        <v>870</v>
      </c>
      <c r="P997" s="26"/>
      <c r="Q997" s="26">
        <f t="shared" si="108"/>
        <v>1</v>
      </c>
      <c r="R997" s="26">
        <f t="shared" si="104"/>
        <v>1</v>
      </c>
      <c r="S997" s="26">
        <f t="shared" si="107"/>
        <v>2</v>
      </c>
      <c r="T997" s="26"/>
    </row>
    <row r="998" spans="1:20" x14ac:dyDescent="0.25">
      <c r="A998" s="3">
        <v>1011</v>
      </c>
      <c r="B998" s="2" t="s">
        <v>10331</v>
      </c>
      <c r="C998" s="3" t="s">
        <v>2390</v>
      </c>
      <c r="D998" s="4" t="s">
        <v>5746</v>
      </c>
      <c r="E998" s="4" t="s">
        <v>5746</v>
      </c>
      <c r="F998" s="4" t="s">
        <v>5747</v>
      </c>
      <c r="G998" s="4" t="s">
        <v>5748</v>
      </c>
      <c r="H998" s="4"/>
      <c r="I998" s="4" t="s">
        <v>10936</v>
      </c>
      <c r="J998" s="3"/>
      <c r="K998" s="3" t="s">
        <v>5749</v>
      </c>
      <c r="L998" s="16" t="s">
        <v>5646</v>
      </c>
      <c r="M998" s="2" t="str">
        <f t="shared" si="105"/>
        <v>&gt;betaL-g1097a_OXY-2-4%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AGTGTTAGCCGCAGCGGCAAAAATCGTGACCGAAGGGCTTTAA</v>
      </c>
      <c r="O998" s="26">
        <f t="shared" si="103"/>
        <v>870</v>
      </c>
      <c r="P998" s="26"/>
      <c r="Q998" s="26">
        <f t="shared" si="108"/>
        <v>1</v>
      </c>
      <c r="R998" s="26">
        <f t="shared" si="104"/>
        <v>1</v>
      </c>
      <c r="S998" s="26">
        <f t="shared" si="107"/>
        <v>2</v>
      </c>
      <c r="T998" s="26"/>
    </row>
    <row r="999" spans="1:20" x14ac:dyDescent="0.25">
      <c r="A999">
        <v>1012</v>
      </c>
      <c r="B999" s="2" t="s">
        <v>8436</v>
      </c>
      <c r="C999" s="3" t="s">
        <v>2390</v>
      </c>
      <c r="D999" s="4" t="s">
        <v>2415</v>
      </c>
      <c r="E999" s="4" t="s">
        <v>2415</v>
      </c>
      <c r="F999" s="4" t="s">
        <v>2416</v>
      </c>
      <c r="G999" s="4" t="s">
        <v>2417</v>
      </c>
      <c r="H999" s="4"/>
      <c r="I999" s="4" t="s">
        <v>10936</v>
      </c>
      <c r="J999" s="3"/>
      <c r="K999" s="3" t="s">
        <v>8437</v>
      </c>
      <c r="L999" s="5" t="s">
        <v>15</v>
      </c>
      <c r="M999" s="2" t="str">
        <f t="shared" si="105"/>
        <v>&gt;betaL-g1099_OXY-2-6%ATGATAAAAAGTTCGTGGCGTAAAATTGCAATGCTAGCCGCCGCCGTTCCGCTGCTGCTGGCGAGCA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v>
      </c>
      <c r="O999" s="26">
        <f t="shared" si="103"/>
        <v>873</v>
      </c>
      <c r="P999" s="26"/>
      <c r="Q999" s="26">
        <f t="shared" si="108"/>
        <v>1</v>
      </c>
      <c r="R999" s="26">
        <f t="shared" si="104"/>
        <v>1</v>
      </c>
      <c r="S999" s="26">
        <f t="shared" si="107"/>
        <v>2</v>
      </c>
      <c r="T999" s="26"/>
    </row>
    <row r="1000" spans="1:20" x14ac:dyDescent="0.25">
      <c r="A1000">
        <v>1013</v>
      </c>
      <c r="B1000" s="2" t="s">
        <v>8438</v>
      </c>
      <c r="C1000" s="3" t="s">
        <v>2390</v>
      </c>
      <c r="D1000" s="4" t="s">
        <v>2418</v>
      </c>
      <c r="E1000" s="4" t="s">
        <v>2418</v>
      </c>
      <c r="F1000" s="4" t="s">
        <v>2419</v>
      </c>
      <c r="G1000" s="4" t="s">
        <v>2420</v>
      </c>
      <c r="H1000" s="4"/>
      <c r="I1000" s="4" t="s">
        <v>10936</v>
      </c>
      <c r="J1000" s="3"/>
      <c r="K1000" s="3" t="s">
        <v>8439</v>
      </c>
      <c r="L1000" s="5" t="s">
        <v>15</v>
      </c>
      <c r="M1000" s="2" t="str">
        <f t="shared" si="105"/>
        <v>&gt;betaL-g1100_OXY-2-7%ATGATAAAAAGTTCGTGGCGTAAAATTGCAATGCTAGCC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GCCGGAGATTACGGCACCACCAATGATATTGCGGTTATCTGGCCGGAAGATCACGCTCCGCTGGTATTAGTCACCTACTTTACCCAGCCGCAGCAGGATGCGAAAAACCGCAAAGAGGTGTTAGCCGCAGCGGCAAAAATCGTGACCGAAGGGCTTTAA</v>
      </c>
      <c r="O1000" s="26">
        <f t="shared" si="103"/>
        <v>873</v>
      </c>
      <c r="P1000" s="26"/>
      <c r="Q1000" s="26">
        <f t="shared" si="108"/>
        <v>1</v>
      </c>
      <c r="R1000" s="26">
        <f t="shared" si="104"/>
        <v>1</v>
      </c>
      <c r="S1000" s="26">
        <f t="shared" si="107"/>
        <v>2</v>
      </c>
      <c r="T1000" s="26"/>
    </row>
    <row r="1001" spans="1:20" x14ac:dyDescent="0.25">
      <c r="A1001">
        <v>1014</v>
      </c>
      <c r="B1001" s="2" t="s">
        <v>8440</v>
      </c>
      <c r="C1001" s="3" t="s">
        <v>2390</v>
      </c>
      <c r="D1001" s="4" t="s">
        <v>2421</v>
      </c>
      <c r="E1001" s="4" t="s">
        <v>2421</v>
      </c>
      <c r="F1001" s="4" t="s">
        <v>2422</v>
      </c>
      <c r="G1001" s="4" t="s">
        <v>2423</v>
      </c>
      <c r="H1001" s="4"/>
      <c r="I1001" s="4" t="s">
        <v>10936</v>
      </c>
      <c r="J1001" s="3"/>
      <c r="K1001" s="3" t="s">
        <v>8441</v>
      </c>
      <c r="L1001" s="5" t="s">
        <v>15</v>
      </c>
      <c r="M1001" s="2" t="str">
        <f t="shared" si="105"/>
        <v>&gt;betaL-g1101_OXY-2-8%ATGATAAAAAGTTCGTGGCGTAAAATTGCAATGCTAGCCGCCGCCGTTCCGCTGCTGCTGGCGAGCA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GCGCAAGCTGACGCTTGGCAATGCGCTGGGCGAACAGCAACGCGCCCAGTTAGTCACCTGGCTGAAAGGCAATACCACCGGCGGGCAAAGCATTCGCGCGGGCCTGCCTGAAAGCTGGGTGGTCGGCGATAAAACCGGCGCCGGAGATTACGGCACCACCAATGATATTGCGGTTATCTGGCCGGAAAATCACGCTCCGCTGGTATTAGTCACCTACTTTACCCAGCCGCAGCAGGATGCGAAAAACCGCAAGGAGGTGTTAGCCGCAGCGGCAAAAATCGTGACCGAAGGGCTTTAA</v>
      </c>
      <c r="O1001" s="26">
        <f t="shared" si="103"/>
        <v>873</v>
      </c>
      <c r="P1001" s="26"/>
      <c r="Q1001" s="26">
        <f t="shared" si="108"/>
        <v>1</v>
      </c>
      <c r="R1001" s="26">
        <f t="shared" si="104"/>
        <v>1</v>
      </c>
      <c r="S1001" s="26">
        <f t="shared" si="107"/>
        <v>2</v>
      </c>
      <c r="T1001" s="26"/>
    </row>
    <row r="1002" spans="1:20" x14ac:dyDescent="0.25">
      <c r="A1002">
        <v>1015</v>
      </c>
      <c r="B1002" s="2" t="s">
        <v>8442</v>
      </c>
      <c r="C1002" s="3" t="s">
        <v>2390</v>
      </c>
      <c r="D1002" s="4" t="s">
        <v>2424</v>
      </c>
      <c r="E1002" s="4" t="s">
        <v>2424</v>
      </c>
      <c r="F1002" s="4" t="s">
        <v>2425</v>
      </c>
      <c r="G1002" s="4" t="s">
        <v>2426</v>
      </c>
      <c r="H1002" s="4"/>
      <c r="I1002" s="4" t="s">
        <v>10936</v>
      </c>
      <c r="J1002" s="3"/>
      <c r="K1002" s="3" t="s">
        <v>8443</v>
      </c>
      <c r="L1002" s="5" t="s">
        <v>15</v>
      </c>
      <c r="M1002" s="2" t="str">
        <f t="shared" si="105"/>
        <v>&gt;betaL-g1102_OXY-2-9%ATGATAAAAAGTTCGTGGCGTAAAATTGCAATGCTAGCCGCCGTTCCGCTGCTGCTGGCGAGCGGCGCACTGTGGGCCAGTACCGATGCTATCCATCAGAAGCTGACAGATCTCGAGAAGCGTTCAGGCGGCAGGTTGGGCGTGGCGCTAATCAACACGGCAGATAATTCTCAAATCTTATATCGCGGCGACGAGCGTTTTGCCATGTGCAGCACCAGTAAAGTGATGGCCGCCGCCGCGGTATTAAAACAGAGCGAAAGCAATAAAGAGGTGGTAAATAAAAGGCTGGAGATTAACGCAGCCGATTTGGTGGTCTGGAGTCCGATTACCGAAAAACATCTCCAGAGCGGAATGACGCTGGCTGAGCTAAGCGCGGCGACGCTGCAATATAGCGACAATACGGCGATGAATCTGATCATCGGCTACCTTGGCGGGCCGGAAAAAGTCACCGCCTTCGCCCGCAGTATCGGCGATGCCACCTTTCGTCTCGATCGTACGGAGCCCACGCTGAATACCGCCATCCCGGGCGATGAGCGTGATACCAGCACGCCGCTGGCGATGGCTGAAAGCCTACGCAAGCTGACGCTTGGCGATGCGCTGGGCGAACAGCAACGCGCCCAGTTAGTCACCTGGCTGAAAGGCAATACCACCGGCGGGCAAAGCATTCGCGCGGGCCTGCCTGAAAGCTGGGTGGTCGGCGATAAAACCGGCACCGGAGATTACGGCACCACCAATGATATTGCGGTTATCTGGCCGGAAGATCACGCTCCGCTGGTATTAGTCACCTACTTTACCCAGCCGCAGCAGGATGCGAAAAACCGCAAAGAGGTGTTAGCCGCAGCGGCAAAAATCGTGACCGAAGGGCTTTAA</v>
      </c>
      <c r="O1002" s="26">
        <f t="shared" si="103"/>
        <v>870</v>
      </c>
      <c r="P1002" s="26"/>
      <c r="Q1002" s="26">
        <f t="shared" si="108"/>
        <v>1</v>
      </c>
      <c r="R1002" s="26">
        <f t="shared" si="104"/>
        <v>1</v>
      </c>
      <c r="S1002" s="26">
        <f t="shared" si="107"/>
        <v>2</v>
      </c>
      <c r="T1002" s="26"/>
    </row>
    <row r="1003" spans="1:20" x14ac:dyDescent="0.25">
      <c r="A1003">
        <v>1017</v>
      </c>
      <c r="B1003" s="2" t="s">
        <v>8444</v>
      </c>
      <c r="C1003" s="3" t="s">
        <v>2390</v>
      </c>
      <c r="D1003" s="4" t="s">
        <v>2427</v>
      </c>
      <c r="E1003" s="4" t="s">
        <v>2427</v>
      </c>
      <c r="F1003" s="4" t="s">
        <v>2428</v>
      </c>
      <c r="G1003" s="4" t="s">
        <v>2429</v>
      </c>
      <c r="H1003" s="4"/>
      <c r="I1003" s="4" t="s">
        <v>10936</v>
      </c>
      <c r="J1003" s="3"/>
      <c r="K1003" s="3" t="s">
        <v>8445</v>
      </c>
      <c r="L1003" s="5" t="s">
        <v>15</v>
      </c>
      <c r="M1003" s="2" t="str">
        <f t="shared" si="105"/>
        <v>&gt;betaL-g1103_OXY-3-1%ATGATTAAAACTTCGTGGCGTAAAAGCGCCCTGATTGCCGCCGCCCTGCCTTTATTGCTCTGTAGCAGTTCATTATGGGCCAATGCTATTCAGCAGAAGCTGGCCGATTTGGAAAAAAGTACCGGCGGGCGACTGGGCGTCGCGCTGATTGACACCACAGATAACTCTCAAATTCTATATCGCGGTGACGAGCGTTTTGCTATGTGCAGTACCGGTAAAGTGATGGCTGCCGCCGCGGTGTTAAAACAGAGCGAAAGCAATAAAGATGTGGTGAATAAAAGGCTGGAGATTAAAGCATCGGATCTGGTGGTCTGGAGCCCGGTGACTGAAAAACATCTGCAGAGCGGAATGACGTTGGCGGAATTAAGCGCCGCCGCGCTGCAATATAGCGACAATACCGCGATGAATAAGATGATTGGTTATCTTGGCGGACCGGAAAAAGTGACCGCCTTCGCCCGCAGTATCGGCGATGTCACTTTTCGTCTCGATCGTACGGAGCCTGCACTAAACACCGCGATCCCGGGTGACGAACGCGATACCACCACGCCGCTGGCGATGGCCGAAAGCCTGCACAAGCTGACGCTGGGTAATGCGCTGGGTGAACAACAGCGCGCACAGTTAGTGACATGGTTGAAAGGCAACACCACCGGCGGGCAGAGTATTCGTGCGGGGCTGCCTGCAAGCTGGGTCGTGGGAGATAAAACCGGAGCTGGTGATTACGGCACCACCAATGATATCGCCGTTATCTGGCCGGAAAATCATGCTCCGCTGGTATTAGTCACTTATTTCACCCAACCGCTGCAGGATGCGAAAAGCCGCAAAGATGTGCTAGCCGCAGCGGCAAAAATCGTGACCGAAGGGCTTTAA</v>
      </c>
      <c r="O1003" s="26">
        <f t="shared" si="103"/>
        <v>867</v>
      </c>
      <c r="P1003" s="26"/>
      <c r="Q1003" s="26">
        <f t="shared" si="108"/>
        <v>1</v>
      </c>
      <c r="R1003" s="26">
        <f t="shared" si="104"/>
        <v>1</v>
      </c>
      <c r="S1003" s="26">
        <f t="shared" si="107"/>
        <v>2</v>
      </c>
      <c r="T1003" s="26"/>
    </row>
    <row r="1004" spans="1:20" x14ac:dyDescent="0.25">
      <c r="A1004">
        <v>1018</v>
      </c>
      <c r="B1004" s="2" t="s">
        <v>8446</v>
      </c>
      <c r="C1004" s="3" t="s">
        <v>2390</v>
      </c>
      <c r="D1004" s="4" t="s">
        <v>2430</v>
      </c>
      <c r="E1004" s="4" t="s">
        <v>2430</v>
      </c>
      <c r="F1004" s="4" t="s">
        <v>2431</v>
      </c>
      <c r="G1004" s="4" t="s">
        <v>2432</v>
      </c>
      <c r="H1004" s="4"/>
      <c r="I1004" s="4" t="s">
        <v>10936</v>
      </c>
      <c r="J1004" s="3"/>
      <c r="K1004" s="3" t="s">
        <v>8447</v>
      </c>
      <c r="L1004" s="5" t="s">
        <v>15</v>
      </c>
      <c r="M1004" s="2" t="str">
        <f t="shared" si="105"/>
        <v>&gt;betaL-g1104_OXY-4-1%ATGTTGAAAAGTTCGTGGCGTAAAAGCGCCCTGATGGCCGCCGCCGTTCCGCTACTGCTGGCGAGCGGTTCATTATGGGCCAGTGCCGATACTCTCCAGCAGAAGCTGGCTGATTTAGAAAAACGTTCCGGCGGTCGGCTGGGCGTGGCGCTGATTAACACGGCAGATGATTCGCAGACCCTCTATCGCGGCGACGAACGTTTTGCCATGTGCAGCACCGGTAAAGTGATGGCCGCCGCCGCGGTGTTAAAACAGAGCGAAAGCCATCCCGATGTGGTGAATAAAAGGCTGGAGATTAAAAAATCGGATTTAGTGGTCTGGAGCCCGATTACCGAAAAACATCTGCAAAGCGGAATGACCCTGGCGGAACTCAGCGCTGCGGCGCTGCAGTATAGCGACAATACCGCGATGAATAAGATTATCGGTTACCTTGGCGGGCCGGAAAAAGTCACCGCATTCGCCCAGAGCATCGGTGACGTTACTTTTCGTCTCGATCGGATGGAGCCGGCGCTGAACAGCGCGATTCCCGGTGATAAGCGCGATACCACCACCCCATTGGCGATGGCCGAAAGTCTGCGTAAGCTGACGCTGGGCAATGCGCTGGGCGAACAGCAGCGCGCCCAGTTAGTGACATGGCTGAAAGGCAATACCACCGGCGGGCAAAGCATTCGTGCAGGCCTGCCCGCAAGCTGGGCGGTCGGGGATAAAACCGGCGGCGGAGATTACGGCACCACCAACGATATCGCGGTGATCTGGCCGGAAAATCATGCTCCGCTGGTGCTAGTGACCTATTTTACCCAACCGCAGCAGGATGCGAAAAGCCGCAAAGAGGTGCTAGCCGCGGCGGCGAAAATCGTGACCGAAGGGCTTTAA</v>
      </c>
      <c r="O1004" s="26">
        <f t="shared" si="103"/>
        <v>873</v>
      </c>
      <c r="P1004" s="26"/>
      <c r="Q1004" s="26">
        <f t="shared" si="108"/>
        <v>1</v>
      </c>
      <c r="R1004" s="26">
        <f t="shared" si="104"/>
        <v>1</v>
      </c>
      <c r="S1004" s="26">
        <f t="shared" si="107"/>
        <v>2</v>
      </c>
      <c r="T1004" s="26"/>
    </row>
    <row r="1005" spans="1:20" x14ac:dyDescent="0.25">
      <c r="A1005">
        <v>1019</v>
      </c>
      <c r="B1005" s="2" t="s">
        <v>8448</v>
      </c>
      <c r="C1005" s="3" t="s">
        <v>2390</v>
      </c>
      <c r="D1005" s="4" t="s">
        <v>2433</v>
      </c>
      <c r="E1005" s="4" t="s">
        <v>2433</v>
      </c>
      <c r="F1005" s="4" t="s">
        <v>2434</v>
      </c>
      <c r="G1005" s="4" t="s">
        <v>2435</v>
      </c>
      <c r="H1005" s="4"/>
      <c r="I1005" s="4" t="s">
        <v>10936</v>
      </c>
      <c r="J1005" s="3"/>
      <c r="K1005" s="3" t="s">
        <v>8449</v>
      </c>
      <c r="L1005" s="5" t="s">
        <v>15</v>
      </c>
      <c r="M1005" s="2" t="str">
        <f t="shared" si="105"/>
        <v>&gt;betaL-g1105_OXY-5-1%ATGTTGAAAAGTTCGTGGCGTAAAACCGCCCTGATGGCCGCCGCCGTTCCGCTGCTGCTGGCGAGCGGTTCATTATGGGCCAGTGCCGATGCTATCCAGCAAAAGCTGGCTGATTTAGAAAAACATTCCGGCGGTCGGCTGGGCGTAGCGCTGATTAATACGGCAGATGATTCGCAAACCCTCTATCGCGGCGATGAACGGTTTGCCATGTGCAGCACCGGTAAAGTGATGGCCGCCGCCGCGGTGTTAAAACAGAGCGAAAGCAATCCAGAGGTAGTGAATAAAAGGCTGGAGATTAAAAAAGCGGATTTAGTAGTCTGGAGCCCGATTACCGAAAAACATCTGCAAAGCGGAATGACCCTGGCGGAACTCAGCGCGGCGGCGCTGCAGTACAGCGACAATACCGCGATGAATAAGATTATCGGTTACCTTGGCGGGCCGGAAAAAGTCACCGCATTCGCCCAGAGTATCGGTGACGTTACTTTTCGTCTCGATCGCATGGAGCCGGCGCTGAACAGCGCGATTCCCGGCGATAAGCGCGATACCACCACCCCGTTGGCGATGGCCGAAAGCCTGCGCAAGCTGACGCTGGGCAATGCGCTGGGCGAACAGCAGCGCGCCCAGTTAGTGACGTGGCTAAAAGGCAATACCACCGGCGGGCAAAGCATTCGCGCAGGCCTGCCCGCAAGCTGGGCGGTCGGGGATAAAACCGGCGCCGGAGATTACGGCACCACCAACGATATTGCGGTGATCTGGCCGGAAAATCATGCCCCGCTGGTGCTGGTGACCTATTTTACCCAGCCGCAGCAGGATGCGAAAAGCCGCAAAGAGGTGTTAGCCGCGGCGGCAAAAATCGTCACCGAAGGGCTTTAA</v>
      </c>
      <c r="O1005" s="26">
        <f t="shared" si="103"/>
        <v>873</v>
      </c>
      <c r="P1005" s="26"/>
      <c r="Q1005" s="26">
        <f t="shared" si="108"/>
        <v>1</v>
      </c>
      <c r="R1005" s="26">
        <f t="shared" si="104"/>
        <v>1</v>
      </c>
      <c r="S1005" s="26">
        <f t="shared" si="107"/>
        <v>2</v>
      </c>
      <c r="T1005" s="26"/>
    </row>
    <row r="1006" spans="1:20" x14ac:dyDescent="0.25">
      <c r="A1006">
        <v>1020</v>
      </c>
      <c r="B1006" s="2" t="s">
        <v>8450</v>
      </c>
      <c r="C1006" s="3" t="s">
        <v>2390</v>
      </c>
      <c r="D1006" s="4" t="s">
        <v>2436</v>
      </c>
      <c r="E1006" s="4" t="s">
        <v>2436</v>
      </c>
      <c r="F1006" s="4" t="s">
        <v>2437</v>
      </c>
      <c r="G1006" s="4" t="s">
        <v>2438</v>
      </c>
      <c r="H1006" s="4"/>
      <c r="I1006" s="4" t="s">
        <v>10936</v>
      </c>
      <c r="J1006" s="3"/>
      <c r="K1006" s="3" t="s">
        <v>8451</v>
      </c>
      <c r="L1006" s="5" t="s">
        <v>15</v>
      </c>
      <c r="M1006" s="2" t="str">
        <f t="shared" si="105"/>
        <v>&gt;betaL-g1106_OXY-5-2%ATGTTGAAAAGTTCGTGGCGTAAAACCGCCCTGATGGCCGCCGCCGTTCCGCTGCTGCTGGCGAGCGGTTCATTATGGGCCAGTGCCGATGCTATCCAGCAAAAGCTGGCTGATTTAGAAAAACGTTCCGGCGGTCGGCTGGGCGTAGCGCTGATTAACACGGCAGATGATTCGCAAACCCTCTATCGCGGCGATGAACGGTTTGCCATGTGCAGCACCGGTAAAGTGATGGCCGCCGCCGCGGTGTTAAAACAGAGCGAAAGCAATCCAGAGGTAGTGAATAAAAGGCTGGAGATTAAAAAAGCGGATTTAGTAGTCTGGAGCCCGATTACCGAAAAACATCTGCAAAGCGGAATGACCCTGGCGGAACTCAGCGCGGCGGCGCTGCAGTACAGCGACAATACCGCGATGAATAAGATTATCGGTTACCTTGGCGGGCCGGAAAAAGTCACCGCATTCGCCCTGAGTATCGGTGACGTTACTTTTCGTCTCGATCGCATGGAGCCGGCGCTGAACAGCGCGATTCCCGGCGATAAGCGCGATACCACCACCCCGTTGGCGATGGCCGAAAGCCTGCGCAAGCTGACGCTGGGCAATGCGCTGGGCGAACAGCAGCGCGCCCAGTTAGTGACGTGGCTAAAAGGCAATACCACCGGCGGGCAAAGCATTCGCGCAGGCCTGCCCGCAAGCTGGGCGGTCGGGGATAAAACCGGCGCCGGAGATTACGGCACCACCAACGATATCGCGGTGATCTGGCCGGAAAATCATGCCCCGCTGGTGCTGGTGACCTATTTTACCCAGCCGCAGCAGGATGCGAAAAGCCGCAAAGAGGTGTTAGCCGCGGCGGCAAAAATCGTCACCGAAGGGCTTTAA</v>
      </c>
      <c r="O1006" s="26">
        <f t="shared" si="103"/>
        <v>873</v>
      </c>
      <c r="P1006" s="26"/>
      <c r="Q1006" s="26">
        <f t="shared" si="108"/>
        <v>1</v>
      </c>
      <c r="R1006" s="26">
        <f t="shared" si="104"/>
        <v>1</v>
      </c>
      <c r="S1006" s="26">
        <f t="shared" si="107"/>
        <v>2</v>
      </c>
      <c r="T1006" s="26"/>
    </row>
    <row r="1007" spans="1:20" x14ac:dyDescent="0.25">
      <c r="A1007">
        <v>1021</v>
      </c>
      <c r="B1007" s="2" t="s">
        <v>8452</v>
      </c>
      <c r="C1007" s="3" t="s">
        <v>2390</v>
      </c>
      <c r="D1007" s="4" t="s">
        <v>2439</v>
      </c>
      <c r="E1007" s="4" t="s">
        <v>2439</v>
      </c>
      <c r="F1007" s="4" t="s">
        <v>2440</v>
      </c>
      <c r="G1007" s="4" t="s">
        <v>2441</v>
      </c>
      <c r="H1007" s="4"/>
      <c r="I1007" s="4" t="s">
        <v>10936</v>
      </c>
      <c r="J1007" s="3"/>
      <c r="K1007" s="3" t="s">
        <v>8453</v>
      </c>
      <c r="L1007" s="5" t="s">
        <v>15</v>
      </c>
      <c r="M1007" s="2" t="str">
        <f t="shared" si="105"/>
        <v>&gt;betaL-g1107_OXY-6-1%ATGTTGAAAAGTTCGTGGCGTAAAAGCGCCCTGATGGCCGCCGCCGCCGTTCCGCTGCTGCTGGCGAGCGGTTCATTATGGGCCAGTGCCGATGCTATCCAGCAAAAGCTGGCTG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v>
      </c>
      <c r="O1007" s="26">
        <f t="shared" si="103"/>
        <v>876</v>
      </c>
      <c r="P1007" s="26"/>
      <c r="Q1007" s="26">
        <f t="shared" si="108"/>
        <v>1</v>
      </c>
      <c r="R1007" s="26">
        <f t="shared" si="104"/>
        <v>1</v>
      </c>
      <c r="S1007" s="26">
        <f t="shared" si="107"/>
        <v>2</v>
      </c>
      <c r="T1007" s="26"/>
    </row>
    <row r="1008" spans="1:20" x14ac:dyDescent="0.25">
      <c r="A1008">
        <v>1022</v>
      </c>
      <c r="B1008" s="2" t="s">
        <v>8454</v>
      </c>
      <c r="C1008" s="3" t="s">
        <v>2390</v>
      </c>
      <c r="D1008" s="4" t="s">
        <v>2442</v>
      </c>
      <c r="E1008" s="4" t="s">
        <v>2442</v>
      </c>
      <c r="F1008" s="4" t="s">
        <v>2443</v>
      </c>
      <c r="G1008" s="4" t="s">
        <v>2444</v>
      </c>
      <c r="H1008" s="4"/>
      <c r="I1008" s="4" t="s">
        <v>10936</v>
      </c>
      <c r="J1008" s="3"/>
      <c r="K1008" s="3" t="s">
        <v>8455</v>
      </c>
      <c r="L1008" s="5" t="s">
        <v>15</v>
      </c>
      <c r="M1008" s="2" t="str">
        <f t="shared" si="105"/>
        <v>&gt;betaL-g1108_OXY-6-2%ATGTTGAAAAGTTCGTGGCGTAAAAGCGCCCTGATGGCCGCCGCCGTTCCGCTGCTGCTGGCGAGCGGTTCATTATGGGCCAGTGCCGATGCTATCCAGCAAAAGCTGGCTG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v>
      </c>
      <c r="O1008" s="26">
        <f t="shared" si="103"/>
        <v>873</v>
      </c>
      <c r="P1008" s="26"/>
      <c r="Q1008" s="26">
        <f t="shared" si="108"/>
        <v>1</v>
      </c>
      <c r="R1008" s="26">
        <f t="shared" si="104"/>
        <v>1</v>
      </c>
      <c r="S1008" s="26">
        <f t="shared" si="107"/>
        <v>2</v>
      </c>
      <c r="T1008" s="26"/>
    </row>
    <row r="1009" spans="1:20" x14ac:dyDescent="0.25">
      <c r="A1009">
        <v>1023</v>
      </c>
      <c r="B1009" s="2" t="s">
        <v>8456</v>
      </c>
      <c r="C1009" s="3" t="s">
        <v>2390</v>
      </c>
      <c r="D1009" s="4" t="s">
        <v>2445</v>
      </c>
      <c r="E1009" s="4" t="s">
        <v>2445</v>
      </c>
      <c r="F1009" s="4" t="s">
        <v>2446</v>
      </c>
      <c r="G1009" s="4" t="s">
        <v>2447</v>
      </c>
      <c r="H1009" s="4"/>
      <c r="I1009" s="4" t="s">
        <v>10936</v>
      </c>
      <c r="J1009" s="3"/>
      <c r="K1009" s="3" t="s">
        <v>8457</v>
      </c>
      <c r="L1009" s="5" t="s">
        <v>15</v>
      </c>
      <c r="M1009" s="2" t="str">
        <f t="shared" si="105"/>
        <v>&gt;betaL-g1109_OXY-6-3%ATGTTGAAAAGTTCGTGGCGTAAAAGCGCCCTGATGGCCGCCGCCGCCGTTCCGCTGCTGCTGGCGAGCGGTTCATTATGGGCCAGTGCCGATGCTATCCAGCAAAAGCTGGCTGATTTAGAAAAACGGTCCGGTGGCCGGCTGGGCGTGGCGCTGATTAACACGACGGATGATTCGCAAACCCTTTATCGCGGCGAT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TCCCGGCGATAAGCGCGATACCACCACT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v>
      </c>
      <c r="O1009" s="26">
        <f t="shared" si="103"/>
        <v>876</v>
      </c>
      <c r="P1009" s="26"/>
      <c r="Q1009" s="26">
        <f t="shared" si="108"/>
        <v>1</v>
      </c>
      <c r="R1009" s="26">
        <f t="shared" si="104"/>
        <v>1</v>
      </c>
      <c r="S1009" s="26">
        <f t="shared" si="107"/>
        <v>2</v>
      </c>
      <c r="T1009" s="26"/>
    </row>
    <row r="1010" spans="1:20" x14ac:dyDescent="0.25">
      <c r="A1010">
        <v>1024</v>
      </c>
      <c r="B1010" s="2" t="s">
        <v>8458</v>
      </c>
      <c r="C1010" s="3" t="s">
        <v>2390</v>
      </c>
      <c r="D1010" s="4" t="s">
        <v>2448</v>
      </c>
      <c r="E1010" s="4" t="s">
        <v>2448</v>
      </c>
      <c r="F1010" s="4" t="s">
        <v>2449</v>
      </c>
      <c r="G1010" s="4" t="s">
        <v>2450</v>
      </c>
      <c r="H1010" s="4"/>
      <c r="I1010" s="4" t="s">
        <v>10936</v>
      </c>
      <c r="J1010" s="3"/>
      <c r="K1010" s="3" t="s">
        <v>8459</v>
      </c>
      <c r="L1010" s="5" t="s">
        <v>15</v>
      </c>
      <c r="M1010" s="2" t="str">
        <f t="shared" si="105"/>
        <v>&gt;betaL-g1110_OXY-6-4%ATGTTGAAAAGTTCGTGGCGTAAAAGCGCCCTGATGGCCGCCGCCGCCGTTCCGCTGCTGCTGGCGAGCGGTTCATTATGGGCCAGTGCCGATGCTATCCAGCAAAAGCTGGCTAATTTAGAAAAACGGTCCGGTGGCCGGCTGGGCGTGGCGCTGATTAACACGGCGGATGATTCGCAAACCCTTTATCGCGGCGACGAACGTTTTGCCATGTGCAGCACCGGTAAAGTGATGGCCGCCGCCGCGGTGTTAAAGCAGAGCGAAAGCCATCCCGATGTGGTGAATAAAAGGCTGGAGATTAAAAAATCGGATTTAGTGGTCTGGAGCCCGATTACCGAAAAACATCTGCAAAGCGGAATGACCCTGGCGGAACTCAGCGCGGCGGCGCTGCAGTACAGCGACAATACCGCGATGAATAAGATGATTAGCTACCTTGGCGGACCGGAAAAGGTGACCGCATTCGCCCAGAGCATCGGGGACGTTACTTTTCGTCTCGATCGTACGGAGCCGGCGCTGAACAGCGCGATACCCGGCGATAAGCGCGATACCACCACCCCGTTGGCGATGGCCGAAAGCCTGCGCAAGCTGACGCTGGGCAATGCGCTGGGCGAACAGCAGCGCGCCCAGTTAGTGACGTGGCTAAAAGGCAATACCACCGGCGGGCAAAGCATTCGCGCAGGCCTGCCCGCAAGCTGGGCGGTCGGGGATAAAACCGGCGCCGGAGATTACGGCACCACCAACGATATCGCGGTGATCTGGCCGGAAAATCATGCCCCGCTGGTGTTAGTGACCTATTTTACCCAGCCGCAGCAGGATGCGAAAAGCCGCAAAGAGGTGTTAGCCGCGGCGGCGAAAATCGTGACCGAAGGGCTGTAG</v>
      </c>
      <c r="O1010" s="26">
        <f t="shared" si="103"/>
        <v>876</v>
      </c>
      <c r="P1010" s="26"/>
      <c r="Q1010" s="26">
        <f t="shared" si="108"/>
        <v>1</v>
      </c>
      <c r="R1010" s="26">
        <f t="shared" si="104"/>
        <v>1</v>
      </c>
      <c r="S1010" s="26">
        <f t="shared" si="107"/>
        <v>2</v>
      </c>
      <c r="T1010" s="26"/>
    </row>
    <row r="1011" spans="1:20" x14ac:dyDescent="0.25">
      <c r="A1011">
        <v>1501</v>
      </c>
      <c r="B1011" s="2" t="s">
        <v>9204</v>
      </c>
      <c r="C1011" s="3" t="s">
        <v>3594</v>
      </c>
      <c r="D1011" s="3" t="s">
        <v>3595</v>
      </c>
      <c r="E1011" s="3" t="s">
        <v>3595</v>
      </c>
      <c r="F1011" s="3"/>
      <c r="G1011" s="3" t="s">
        <v>3596</v>
      </c>
      <c r="H1011" s="3"/>
      <c r="I1011" s="4" t="s">
        <v>10936</v>
      </c>
      <c r="J1011" s="3" t="s">
        <v>4420</v>
      </c>
      <c r="K1011" s="3" t="s">
        <v>9205</v>
      </c>
      <c r="L1011" s="5" t="s">
        <v>15</v>
      </c>
      <c r="M1011" s="2" t="str">
        <f t="shared" si="105"/>
        <v>&gt;betaL-g1111_P3_Chr%TAAAATTCTTGAAGACGAAAGGGCCTCGTGATACGCCTATTTTTATAGGTTAATGTCATGATAATAATGGTTTCTTAGACGTCAGGTGGCACTTTTCGGGGAAATGTGCGCGGAACCCCTATTTGTTTATTTTTCTAAATACATTCAAATATGTATCCGCTCATGAGACAATAACCCTGGTAAATGCTTCAATAATATTGAAAAAGGAAGAGTATG</v>
      </c>
      <c r="O1011" s="26">
        <f t="shared" si="103"/>
        <v>216</v>
      </c>
      <c r="P1011" s="26" t="s">
        <v>10485</v>
      </c>
      <c r="Q1011" s="26">
        <v>1</v>
      </c>
      <c r="R1011" s="26" t="str">
        <f t="shared" si="104"/>
        <v>bad</v>
      </c>
      <c r="S1011" s="26">
        <f t="shared" si="107"/>
        <v>2</v>
      </c>
      <c r="T1011" s="26"/>
    </row>
    <row r="1012" spans="1:20" x14ac:dyDescent="0.25">
      <c r="A1012">
        <v>1504</v>
      </c>
      <c r="B1012" s="2" t="s">
        <v>9208</v>
      </c>
      <c r="C1012" s="3" t="s">
        <v>3594</v>
      </c>
      <c r="D1012" s="3" t="s">
        <v>3603</v>
      </c>
      <c r="E1012" s="3" t="s">
        <v>3603</v>
      </c>
      <c r="F1012" s="3"/>
      <c r="G1012" s="3" t="s">
        <v>3604</v>
      </c>
      <c r="H1012" s="3"/>
      <c r="I1012" s="4" t="s">
        <v>10936</v>
      </c>
      <c r="J1012" s="3" t="s">
        <v>4420</v>
      </c>
      <c r="K1012" s="3" t="s">
        <v>9209</v>
      </c>
      <c r="L1012" s="5" t="s">
        <v>15</v>
      </c>
      <c r="M1012" s="2" t="str">
        <f t="shared" si="105"/>
        <v>&gt;betaL-g1112_P4_Chr%TAAAATTCTTGAAGACGAAAGGGCCTCGTGATACGCCTATTTTTATAGGTTAATGTCATGATAATAATGGTTTCTTAGACGTCAGGTGGCACTTTTCGGGGAAATGTGCGCGGAACCCCTATTTGTTTATTTTTCTAAATACATTCAAATATGTATCCGCTCATGATACAATAACCCTGGTAAATGCTTCAATAATATTGAAAAAGGAAGAGTATG</v>
      </c>
      <c r="O1012" s="26">
        <f t="shared" si="103"/>
        <v>216</v>
      </c>
      <c r="P1012" s="26"/>
      <c r="Q1012" s="26">
        <v>1</v>
      </c>
      <c r="R1012" s="26" t="str">
        <f t="shared" si="104"/>
        <v>bad</v>
      </c>
      <c r="S1012" s="26">
        <f t="shared" si="107"/>
        <v>2</v>
      </c>
      <c r="T1012" s="26"/>
    </row>
    <row r="1013" spans="1:20" x14ac:dyDescent="0.25">
      <c r="A1013">
        <v>1505</v>
      </c>
      <c r="B1013" s="2" t="s">
        <v>9210</v>
      </c>
      <c r="C1013" s="3" t="s">
        <v>3594</v>
      </c>
      <c r="D1013" s="3" t="s">
        <v>3605</v>
      </c>
      <c r="E1013" s="3" t="s">
        <v>3605</v>
      </c>
      <c r="F1013" s="3"/>
      <c r="G1013" s="3" t="s">
        <v>3606</v>
      </c>
      <c r="H1013" s="3"/>
      <c r="I1013" s="4" t="s">
        <v>10936</v>
      </c>
      <c r="J1013" s="3" t="s">
        <v>4420</v>
      </c>
      <c r="K1013" s="3" t="s">
        <v>9211</v>
      </c>
      <c r="L1013" s="5" t="s">
        <v>15</v>
      </c>
      <c r="M1013" s="2" t="str">
        <f t="shared" si="105"/>
        <v>&gt;betaL-g1113_P5_Chr%TAAAATTCTTGAAGACGAAAGGGCCTCGTGATACGCCTATTTTTATAGGTTAATGTCATGATAATAATGGTTTCTTAGACGTCAGGTGGCACTTTTCGGGGAAATGTGCGCGGAACCCCTATTTGTTTATTTTTCTAAATACATTGAAATATGTATCCGCTCATGAGACAATAACCCTGGTAAATGCTTCAATAATATTGAAAAAGGAAGAGTATG</v>
      </c>
      <c r="O1013" s="26">
        <f t="shared" si="103"/>
        <v>216</v>
      </c>
      <c r="P1013" s="26"/>
      <c r="Q1013" s="26">
        <v>1</v>
      </c>
      <c r="R1013" s="26" t="str">
        <f t="shared" si="104"/>
        <v>bad</v>
      </c>
      <c r="S1013" s="26">
        <f t="shared" si="107"/>
        <v>2</v>
      </c>
      <c r="T1013" s="26"/>
    </row>
    <row r="1014" spans="1:20" x14ac:dyDescent="0.25">
      <c r="A1014">
        <v>1502</v>
      </c>
      <c r="B1014" s="2" t="s">
        <v>9206</v>
      </c>
      <c r="C1014" s="3" t="s">
        <v>3594</v>
      </c>
      <c r="D1014" s="3" t="s">
        <v>3597</v>
      </c>
      <c r="E1014" s="3" t="s">
        <v>3598</v>
      </c>
      <c r="F1014" s="3"/>
      <c r="G1014" s="3" t="s">
        <v>3599</v>
      </c>
      <c r="H1014" s="3"/>
      <c r="I1014" s="4" t="s">
        <v>10936</v>
      </c>
      <c r="J1014" s="3" t="s">
        <v>4420</v>
      </c>
      <c r="K1014" s="3" t="s">
        <v>10642</v>
      </c>
      <c r="L1014" s="5" t="s">
        <v>15</v>
      </c>
      <c r="M1014" s="2" t="str">
        <f t="shared" si="105"/>
        <v>&gt;betaL-g1114_Pa_Pb_Chr%TAAAATTCTTGAAGACGAAAGGGCCTCGTGATACGCTTATTTTTATAGGTTAATGTCATGATAATAATGGTTTCTTAGACGTCAGGTGGCACTTTTCGGGGAAATGTGCGCGGAACCCCTATTTGTTTATTTTTCTAAATACATTCAAATATGTATCCGCTCATGAGACAATAACCCTGGTAAATGCTTCAATAATATTGAAAAAGGAAGAGTATG</v>
      </c>
      <c r="O1014" s="26">
        <f t="shared" si="103"/>
        <v>216</v>
      </c>
      <c r="P1014" s="26" t="s">
        <v>10485</v>
      </c>
      <c r="Q1014" s="26">
        <v>1</v>
      </c>
      <c r="R1014" s="26" t="str">
        <f t="shared" si="104"/>
        <v>bad</v>
      </c>
      <c r="S1014" s="26">
        <f t="shared" si="107"/>
        <v>2</v>
      </c>
      <c r="T1014" s="26"/>
    </row>
    <row r="1015" spans="1:20" x14ac:dyDescent="0.25">
      <c r="A1015">
        <v>1503</v>
      </c>
      <c r="B1015" s="2" t="s">
        <v>9207</v>
      </c>
      <c r="C1015" s="3" t="s">
        <v>3594</v>
      </c>
      <c r="D1015" s="3" t="s">
        <v>3600</v>
      </c>
      <c r="E1015" s="3" t="s">
        <v>3601</v>
      </c>
      <c r="F1015" s="3"/>
      <c r="G1015" s="3" t="s">
        <v>3602</v>
      </c>
      <c r="H1015" s="3"/>
      <c r="I1015" s="4" t="s">
        <v>10936</v>
      </c>
      <c r="J1015" s="3" t="s">
        <v>4420</v>
      </c>
      <c r="K1015" s="3" t="s">
        <v>10643</v>
      </c>
      <c r="L1015" s="5" t="s">
        <v>15</v>
      </c>
      <c r="M1015" s="2" t="str">
        <f t="shared" si="105"/>
        <v>&gt;betaL-g1115_Pc_Pd_Chr%TAAAATTCTTGAAGACGAAAGGGCCTCGTGATACGATAGGTTAATGACATGATAATAATGGTTTCTTAGACGTCAGGTGGCACTTTTCGGGGAAATGTGCGCGGAACCCCTATTTGTTTATTTTTCTAAATACATTCAAATATGTATCCGCTCATGATACAATAACCCTGGTAAATGCTTCAATAATATTGAAAAAGGAAGAGTATG</v>
      </c>
      <c r="O1015" s="26">
        <f t="shared" si="103"/>
        <v>207</v>
      </c>
      <c r="P1015" s="26"/>
      <c r="Q1015" s="26">
        <v>1</v>
      </c>
      <c r="R1015" s="26" t="str">
        <f t="shared" si="104"/>
        <v>bad</v>
      </c>
      <c r="S1015" s="26">
        <f t="shared" si="107"/>
        <v>2</v>
      </c>
      <c r="T1015" s="26"/>
    </row>
    <row r="1016" spans="1:20" x14ac:dyDescent="0.25">
      <c r="A1016">
        <v>1500</v>
      </c>
      <c r="B1016" s="2" t="s">
        <v>9202</v>
      </c>
      <c r="C1016" s="3" t="s">
        <v>3591</v>
      </c>
      <c r="D1016" s="4" t="s">
        <v>3591</v>
      </c>
      <c r="E1016" s="4" t="s">
        <v>3591</v>
      </c>
      <c r="F1016" s="4" t="s">
        <v>3592</v>
      </c>
      <c r="G1016" s="4" t="s">
        <v>3593</v>
      </c>
      <c r="H1016" s="4"/>
      <c r="I1016" s="4" t="s">
        <v>10936</v>
      </c>
      <c r="J1016" s="3"/>
      <c r="K1016" s="3" t="s">
        <v>9203</v>
      </c>
      <c r="L1016" s="5" t="s">
        <v>15</v>
      </c>
      <c r="M1016" s="2" t="str">
        <f t="shared" si="105"/>
        <v>&gt;betaL-g1116_penA%ATGAATCATTCTCCGTTGCGCCGCTCGCTGCTCGTCGCAGCCATTTCCACCCCACTGATCGGCGCCTGCGCGCCGCTGCGCGGCCAAGCGAAAAACGTCGCCGCCGCCGAGCGGCAATTGCGCGAACTCGAATCGACGTTCGACGGCCGCTTGGGCTTCGTCGCGCTCGACACCGCGACCGGCGCGCGCATCGCGCATCGCGGCGACGAGCGTTTCCCGTTCTGCAGCACATCCAAGATGATGCTTTGCGCTGCGGTCCTCGCGCGCAGCGCCGGCGAGCCTGCGCTGCTGCAGCGGCGGATTGCGTACGCGAAGGGCGATCTCATCCGCTATTCGCCGATCACCGAGCAGCACGTGGGCGCCGGCATGAGCGTGGCCGAGCTGTGCGCGGCGACGCTTCAGTACAGCGACAACACCGCGGCGAACCTGCTGATCGCGCTGCTCGGCGGGCCGCAGACCGTCACCGCGTATGCGCGCTCGATCGGCGACGCGACGTTCCGGCTCGATCGCCGCGAGCCTGAGCTGAACACGGCGCTGCCCGGCGACGAGCGCGATACGACGACGCCCGCCGCGATGGCCGCGAGCGTGCACCGGCTGCTCGTGGGCGACGCGCTCGGCGCCGCGCAGCGCGCGCAGCTCAATGCATGGATGCTCGGCAACAAGACGGGCGACGCGCGCATCCGCGCGGGCGTGCCGGCCGACTGGCGCGTCGCCGACAAGACGGGCACGGGCGACTACGGAACGGCGAACGACATCGGCGTGGCGTATCCGCCGAATCGCGCGCCGATCGTGTTCATCGTCTATACGACGACGCGCAATCCGAACGCACAGGCGCGCGACGACGTGATCGCGTCGGCGACGCGGATCGCCGCGCGGGCGTTCGCCTGA</v>
      </c>
      <c r="O1016" s="26">
        <f t="shared" si="103"/>
        <v>888</v>
      </c>
      <c r="P1016" s="26"/>
      <c r="Q1016" s="26">
        <f t="shared" ref="Q1016:Q1020" si="109">IF(OR(LEFT(G1016,3)="ATG",LEFT(G1016,3)="GTG",LEFT(G1016,3)="TTG"),1,"bad")</f>
        <v>1</v>
      </c>
      <c r="R1016" s="26">
        <f t="shared" si="104"/>
        <v>1</v>
      </c>
      <c r="S1016" s="26">
        <f t="shared" si="107"/>
        <v>2</v>
      </c>
      <c r="T1016" s="26"/>
    </row>
    <row r="1017" spans="1:20" x14ac:dyDescent="0.25">
      <c r="A1017" s="3">
        <v>1025</v>
      </c>
      <c r="B1017" s="2" t="s">
        <v>10298</v>
      </c>
      <c r="C1017" s="3" t="s">
        <v>2451</v>
      </c>
      <c r="D1017" s="4" t="s">
        <v>5620</v>
      </c>
      <c r="E1017" s="4" t="s">
        <v>5620</v>
      </c>
      <c r="F1017" s="4" t="s">
        <v>5621</v>
      </c>
      <c r="G1017" s="4" t="s">
        <v>5622</v>
      </c>
      <c r="H1017" s="4"/>
      <c r="I1017" s="4" t="s">
        <v>10936</v>
      </c>
      <c r="J1017" s="3"/>
      <c r="K1017" s="3" t="s">
        <v>5623</v>
      </c>
      <c r="L1017" s="13" t="s">
        <v>5493</v>
      </c>
      <c r="M1017" s="2" t="str">
        <f t="shared" si="105"/>
        <v>&gt;betaL-g1117_PER-1%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v>
      </c>
      <c r="O1017" s="26">
        <f t="shared" si="103"/>
        <v>927</v>
      </c>
      <c r="P1017" s="26"/>
      <c r="Q1017" s="26">
        <f t="shared" si="109"/>
        <v>1</v>
      </c>
      <c r="R1017" s="26">
        <f t="shared" si="104"/>
        <v>1</v>
      </c>
      <c r="S1017" s="26">
        <f t="shared" si="107"/>
        <v>2</v>
      </c>
      <c r="T1017" s="26"/>
    </row>
    <row r="1018" spans="1:20" x14ac:dyDescent="0.25">
      <c r="A1018">
        <v>1026</v>
      </c>
      <c r="B1018" s="2" t="s">
        <v>8460</v>
      </c>
      <c r="C1018" s="3" t="s">
        <v>2451</v>
      </c>
      <c r="D1018" s="4" t="s">
        <v>2452</v>
      </c>
      <c r="E1018" s="4" t="s">
        <v>2452</v>
      </c>
      <c r="F1018" s="4" t="s">
        <v>2453</v>
      </c>
      <c r="G1018" s="4" t="s">
        <v>2454</v>
      </c>
      <c r="H1018" s="4"/>
      <c r="I1018" s="4" t="s">
        <v>10936</v>
      </c>
      <c r="J1018" s="3"/>
      <c r="K1018" s="3" t="s">
        <v>8461</v>
      </c>
      <c r="L1018" s="5" t="s">
        <v>15</v>
      </c>
      <c r="M1018" s="2" t="str">
        <f t="shared" si="105"/>
        <v>&gt;betaL-g1118_PER-2%ATGAATGTCATCACAAAATGTGTTTTCACCGCTTCTGCTCTGCTGATGCTTGGCTTAAGTTCATTTGTAGTATCAGCCCAATCCCCTTTGTTAAAAGAGCAGATTGAAACCATAGTGACGGGTAAAAAGGCCACTGTAGGTGTAGCAGTGTGGGGGCCTGACGATCTGGAACCTTTGTTGCTGAATCCATTTGAAAAGTTTCCGATGCAAAGTGTGTTTAAACTGCATTTAGCTATGTTAGTTCTGCATCAGGTCGATCAGGGGAAACTGGATTTAAATCAGTCTGTTACTGTTAATCGTGCTGCAGTATTACAAAATACCTGGTCGCCAATGATGAAAGATCATCAGGGCGATGAATTTACTGTTGCAGTACAGCAGTTACTGCAGTATTCGGTGTCACACAGCGACAATGTGGCCTGCGATTTGTTATTTGAACTGGTGGGCGGGCCGCAAGCTTTGCATGCTTATATCCAGTCTTTAGGCGTTAAAGAAGCTGCCGTGGTAGCAAATGAAGCGCAAATGCATGCGGATGATCAGGTGCAATATCAAAACTGGACGTCGATGAAAGCCGCAGCACAAGTTCTGCAAAAGTTTGAACAGAAAAAGCAGTTGTCTGAAACCTCTCAGGCCTTGTTATGGAAATGGATGGTTGAAACCACCACAGGACCACAGCGGTTAAAAGGCTTGTTACCTGCTGGTACTATAGTGGCGCATAAAACCGGTACTTCGGGCGTCAGAGCAGGAAAAACTGCGGCGACTAATGATGCGGGCGTCATTATGTTGCCTGATGGACGGCCTTTATTGGTGGCGGTATTTGTCAAGGATTCGGCTGAATCAGAACGAACCAATGAAGCTATTATTGCGCAGGTTGCGCAAGCGGCTTATCAGTTTGAGCTGAAAAAACTCTCTGCAGTGAGTCCGGATTGA</v>
      </c>
      <c r="O1018" s="26">
        <f t="shared" si="103"/>
        <v>927</v>
      </c>
      <c r="P1018" s="26"/>
      <c r="Q1018" s="26">
        <f t="shared" si="109"/>
        <v>1</v>
      </c>
      <c r="R1018" s="26">
        <f t="shared" si="104"/>
        <v>1</v>
      </c>
      <c r="S1018" s="26">
        <f t="shared" si="107"/>
        <v>2</v>
      </c>
      <c r="T1018" s="26"/>
    </row>
    <row r="1019" spans="1:20" x14ac:dyDescent="0.25">
      <c r="A1019">
        <v>1027</v>
      </c>
      <c r="B1019" s="2" t="s">
        <v>8462</v>
      </c>
      <c r="C1019" s="3" t="s">
        <v>2451</v>
      </c>
      <c r="D1019" s="4" t="s">
        <v>2455</v>
      </c>
      <c r="E1019" s="4" t="s">
        <v>2455</v>
      </c>
      <c r="F1019" s="4" t="s">
        <v>2456</v>
      </c>
      <c r="G1019" s="4" t="s">
        <v>2457</v>
      </c>
      <c r="H1019" s="4"/>
      <c r="I1019" s="4" t="s">
        <v>10936</v>
      </c>
      <c r="J1019" s="3"/>
      <c r="K1019" s="3" t="s">
        <v>8463</v>
      </c>
      <c r="L1019" s="5" t="s">
        <v>15</v>
      </c>
      <c r="M1019" s="2" t="str">
        <f t="shared" si="105"/>
        <v>&gt;betaL-g1119_PER-3%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T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v>
      </c>
      <c r="O1019" s="26">
        <f t="shared" si="103"/>
        <v>927</v>
      </c>
      <c r="P1019" s="26"/>
      <c r="Q1019" s="26">
        <f t="shared" si="109"/>
        <v>1</v>
      </c>
      <c r="R1019" s="26">
        <f t="shared" si="104"/>
        <v>1</v>
      </c>
      <c r="S1019" s="26">
        <f t="shared" si="107"/>
        <v>2</v>
      </c>
      <c r="T1019" s="26"/>
    </row>
    <row r="1020" spans="1:20" x14ac:dyDescent="0.25">
      <c r="A1020">
        <v>1028</v>
      </c>
      <c r="B1020" s="2" t="s">
        <v>8464</v>
      </c>
      <c r="C1020" s="3" t="s">
        <v>2451</v>
      </c>
      <c r="D1020" s="4" t="s">
        <v>2458</v>
      </c>
      <c r="E1020" s="4" t="s">
        <v>2458</v>
      </c>
      <c r="F1020" s="4" t="s">
        <v>2459</v>
      </c>
      <c r="G1020" s="4" t="s">
        <v>2460</v>
      </c>
      <c r="H1020" s="4"/>
      <c r="I1020" s="4" t="s">
        <v>10936</v>
      </c>
      <c r="J1020" s="3"/>
      <c r="K1020" s="3" t="s">
        <v>8465</v>
      </c>
      <c r="L1020" s="5" t="s">
        <v>15</v>
      </c>
      <c r="M1020" s="2" t="str">
        <f t="shared" si="105"/>
        <v>&gt;betaL-g1120_PER-4%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C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A</v>
      </c>
      <c r="O1020" s="26">
        <f t="shared" si="103"/>
        <v>927</v>
      </c>
      <c r="P1020" s="26"/>
      <c r="Q1020" s="26">
        <f t="shared" si="109"/>
        <v>1</v>
      </c>
      <c r="R1020" s="26">
        <f t="shared" si="104"/>
        <v>1</v>
      </c>
      <c r="S1020" s="26">
        <f t="shared" si="107"/>
        <v>2</v>
      </c>
      <c r="T1020" s="26"/>
    </row>
    <row r="1021" spans="1:20" x14ac:dyDescent="0.25">
      <c r="A1021">
        <v>1029</v>
      </c>
      <c r="B1021" s="2" t="s">
        <v>8466</v>
      </c>
      <c r="C1021" s="3" t="s">
        <v>2451</v>
      </c>
      <c r="D1021" s="4" t="s">
        <v>2461</v>
      </c>
      <c r="E1021" s="4" t="s">
        <v>2461</v>
      </c>
      <c r="F1021" s="4" t="s">
        <v>2462</v>
      </c>
      <c r="G1021" s="4" t="s">
        <v>2463</v>
      </c>
      <c r="H1021" s="4" t="s">
        <v>11007</v>
      </c>
      <c r="I1021" s="4" t="s">
        <v>10936</v>
      </c>
      <c r="J1021" s="3"/>
      <c r="K1021" s="3" t="s">
        <v>8467</v>
      </c>
      <c r="L1021" s="5" t="s">
        <v>15</v>
      </c>
      <c r="M1021" s="2" t="str">
        <f t="shared" si="105"/>
        <v>&gt;betaL-g1121_PER-5%ATGAATGTCATTATAAAAGCTGTAGTTACTGCCTCGACGCTACTGATGGTATCTTTTAGTTCATTCGAAACCTCAGCGCAATCCCCACTGTTAAAAGGGCAAATTGAATCCATAGTCATTGGAAAAAAAGCCACTGTAGGCGTTGCAGTGTGGGGGCCTGACGATCTGGAACCTTTACTGATTAATCCTTTTGAAAAATTCCCAATGCAAAGTGTATTTAAATTGCATTTAGCTATGTTGGTACTGCATCAGGTTGATCAGGGAAAGTTGGATTTAAATCAGACCGTTATCGTAAACAGGGCTAAGGTTTTACAGAATACCTGGGCTCCGATAATGAAAGCGTATCAGGGAGACGAGTTTAGTGTTCCAGTGCAGCAACTGCTGCAATACTCGGTCTCGCACAGCGATAACGTGGCCTGTGATTTGTTATTTGAACTGGTTGGTGGACCAGCTGCTTTGCATGACTATATCCAGTCTATGGGTATAAAGGAGACCGCTGTGGTCGCAAATGAAGCGCAGATGCACGCCGATGATCAGGTGCAGTATCAAAACTGGACCTCGATGAAAGGTGCTGCAGAGATCCTGAAAAAGTTTGAGCAAAAAACACAGCTGTCTGAAACCTCGCAGGCTTTGTTATGGAAGTGGATGGTCGAAACCACCACAGGACCAGAGCGGTTAAAAGGTTTGTTACCAGCTGGTACTGTGGTCGCACATAAAACTGGTACTTCGGGTATCAAAGCCGGAAAAACTGCGGCCACTAATGATTTAGGTATCATTCTGTTGCCTGATGGACGGCCCTTGCTGGTTGCTGTTTTTGTGAAAGACTCAGCCGAGTCAAGCCGAACCAATGAAGCTATCATTGCGCAGGTTGCTCAGACTGCGTATCAATTTGAATTGAAAAAGCTTTCTGCCCTAAGCCCAAATTA</v>
      </c>
      <c r="O1021" s="26">
        <f t="shared" si="103"/>
        <v>926</v>
      </c>
      <c r="P1021" s="26" t="s">
        <v>10996</v>
      </c>
      <c r="Q1021" s="26">
        <f t="shared" si="106"/>
        <v>1</v>
      </c>
      <c r="R1021" s="26" t="str">
        <f t="shared" si="104"/>
        <v>bad</v>
      </c>
      <c r="S1021" s="26">
        <f t="shared" si="107"/>
        <v>2</v>
      </c>
      <c r="T1021" s="26"/>
    </row>
    <row r="1022" spans="1:20" x14ac:dyDescent="0.25">
      <c r="A1022">
        <v>1030</v>
      </c>
      <c r="B1022" s="2" t="s">
        <v>8468</v>
      </c>
      <c r="C1022" s="3" t="s">
        <v>2451</v>
      </c>
      <c r="D1022" s="4" t="s">
        <v>2464</v>
      </c>
      <c r="E1022" s="4" t="s">
        <v>2464</v>
      </c>
      <c r="F1022" s="4" t="s">
        <v>2465</v>
      </c>
      <c r="G1022" s="4" t="s">
        <v>2466</v>
      </c>
      <c r="H1022" s="4"/>
      <c r="I1022" s="4" t="s">
        <v>10936</v>
      </c>
      <c r="J1022" s="3"/>
      <c r="K1022" s="3" t="s">
        <v>8469</v>
      </c>
      <c r="L1022" s="5" t="s">
        <v>15</v>
      </c>
      <c r="M1022" s="2" t="str">
        <f t="shared" si="105"/>
        <v>&gt;betaL-g1122_PER-6%ATGAATGTCATCGCAAAAGGTGTTTTTACTACTACAGCTCTGCTGATGTTGAGTTTAAGTTCATGGGTCGTCTCTGCCCAATCCCCGCTGTTAAAAGAGCAAATTGAGACCATAGTGACAGGTAAAAAAGCCACTGTAGGTGTTGCCGTATGGGGCCCTGATGATCTGGAGCCTTTGCTGGTTAATCCTTTTGAGAAATTCCCGATGCAAAGCGTATTTAAGATGCATTTAGCCATGCTGGTTCTGCATCAGGTGGATCAGGGCAAACTGGATTTAAATAAAACTGTTGCTGTTAATCGTGCTGCAGTATTACAAAATACCTGGTCGCCTATGATGAAAGATCATCAAGGCGATGAATTTACCGTTACTGTGCAGCAGTTGCTGCAGTATTCGGTGTCGCACAGTGATAACGTGGCCTGTGATTTATTGTTCGAACTGGTTGGAGGGCCTGCAGCTCTGCATGCTTACATTCAGTCTTTAGGTATTAAAGAAACTGAAGTGGTAGCAAATGAAGCACAAATGCATGCTGATGATCAGGTGCAATATAAAAACTGGACCTCGATGAAAGCAGCAGCGCAACTTTTGCGAAAGTTTGAACAAAAAAAGCAGTTGTCTGAAACCTCTCAGGCTTTATTGTGGAAGTGGATGGTGGAAACCACCACAGGACCACAGCGGTTAAAAGGCCTGTTACCTGCCGGAACTGTAGTAGCGCATAAAACCGGTACGTCCGGTGTCAGAGCAGGAAAAACGGCGGCGACCAATGATATAGGCGTCATTATGTTGCCTGATGGGCGGCCTTTATTGGTGGCGGTATTTGTCAAAGATTCCGCCGAATCAGCAAGAACCAATGAAGCCATTATCGCGCAGGTGGCTCAAGCTGCTTATCAGTTTGAGCTGAAAAAACTCTCCGCAGTAAGTCCGGATTAA</v>
      </c>
      <c r="O1022" s="26">
        <f t="shared" si="103"/>
        <v>927</v>
      </c>
      <c r="P1022" s="26"/>
      <c r="Q1022" s="26">
        <f t="shared" ref="Q1022:Q1027" si="110">IF(OR(LEFT(G1022,3)="ATG",LEFT(G1022,3)="GTG",LEFT(G1022,3)="TTG"),1,"bad")</f>
        <v>1</v>
      </c>
      <c r="R1022" s="26">
        <f t="shared" si="104"/>
        <v>1</v>
      </c>
      <c r="S1022" s="26">
        <f t="shared" si="107"/>
        <v>2</v>
      </c>
      <c r="T1022" s="26"/>
    </row>
    <row r="1023" spans="1:20" x14ac:dyDescent="0.25">
      <c r="A1023">
        <v>1031</v>
      </c>
      <c r="B1023" s="2" t="s">
        <v>8470</v>
      </c>
      <c r="C1023" s="3" t="s">
        <v>2451</v>
      </c>
      <c r="D1023" s="4" t="s">
        <v>2467</v>
      </c>
      <c r="E1023" s="4" t="s">
        <v>2467</v>
      </c>
      <c r="F1023" s="4" t="s">
        <v>2468</v>
      </c>
      <c r="G1023" s="4" t="s">
        <v>2469</v>
      </c>
      <c r="H1023" s="4"/>
      <c r="I1023" s="4" t="s">
        <v>10936</v>
      </c>
      <c r="J1023" s="3"/>
      <c r="K1023" s="3" t="s">
        <v>8471</v>
      </c>
      <c r="L1023" s="5" t="s">
        <v>15</v>
      </c>
      <c r="M1023" s="2" t="str">
        <f t="shared" si="105"/>
        <v>&gt;betaL-g1123_PER-7%ATGAATGTCATTATAAAAGCTGTAGTTACTGCCTCGACGCTACTGATGGTATCTTTTAGTTCATTCGAAACCTCAGCGCAATCCCCACTGTTAAAAGAGCAAATTGAATCCATAGTCATTGGAAAAAAAGCCACTGTAGGCGTTGCAGTGTGGGGGCCTGACGATCTGGAACCTTTACTGATTAATCCTTTTGAAAAATTCCCAATGCAAAGTGTATTTAAATTGCATTTAGCTATGTTGGTACTGCATCAGGTTGATCAGGGAAAGTTGGATTTAAATCAGACCGTTATCGTAAACAGGGCTAAGGTTTTACAGAATACCTGGGCTCCGATAATGAAAGCGTATCAGGGAGACCAGTTTAGTGTTCCAGTGCAGCAACTGCTGCAATACTCGGTCTCGCACAGCGATAACGTGGCCTGTGATTTGTTATTTGAACTGGTTGGTGGACCAGCTGCTTTGCATGACTATATCCAGTCTATGGGTATAAAGGAGACCGCTGTGGTCGCAAATGAAGCGCAGATGCACGCCGATGATCAGGTGCAGTATCAAAACTGGACCTCGATGAAGGGGGCCGCAGAGATCCTGAAAAAGTTTGAGCAAAAAACACAGCTGTCTGAAACCTCGCAGGCTTTGTTATGGAAGTGGATGGTCGAAACCACCACAGGACCAGAGCGGTTAAAAGGTTTGTTACCAGCTGGTACTGTGGTCGCACATAAAACTGGTACTTCGGGTGTCAGAGCCGGGAAAACTGCGGCCACTAATGATTTAGGTATCATTCTGTTGCCTGATGGACGGCCCTTGCTGGTTGCTGTTTTTGTGAAAGACTCAGCCGAGTCAAGCCGAACCAATGAAGCTATCATTGCGCAGGTTGCTCAGGCTGCGTATCAATTTGAATTGAAAAAGCTTTCTGCCCTAAGCCCAAATTAA</v>
      </c>
      <c r="O1023" s="26">
        <f t="shared" si="103"/>
        <v>927</v>
      </c>
      <c r="P1023" s="26"/>
      <c r="Q1023" s="26">
        <f t="shared" si="110"/>
        <v>1</v>
      </c>
      <c r="R1023" s="26">
        <f t="shared" si="104"/>
        <v>1</v>
      </c>
      <c r="S1023" s="26">
        <f t="shared" si="107"/>
        <v>2</v>
      </c>
      <c r="T1023" s="26"/>
    </row>
    <row r="1024" spans="1:20" x14ac:dyDescent="0.25">
      <c r="A1024">
        <v>1033</v>
      </c>
      <c r="B1024" s="2" t="s">
        <v>8472</v>
      </c>
      <c r="C1024" s="3" t="s">
        <v>2470</v>
      </c>
      <c r="D1024" s="4" t="s">
        <v>2471</v>
      </c>
      <c r="E1024" s="4" t="s">
        <v>2471</v>
      </c>
      <c r="F1024" s="4" t="s">
        <v>2472</v>
      </c>
      <c r="G1024" s="4" t="s">
        <v>10754</v>
      </c>
      <c r="H1024" s="4"/>
      <c r="I1024" s="4" t="s">
        <v>10936</v>
      </c>
      <c r="J1024" s="3"/>
      <c r="K1024" s="3" t="s">
        <v>8473</v>
      </c>
      <c r="L1024" s="5" t="s">
        <v>15</v>
      </c>
      <c r="M1024" s="2" t="str">
        <f t="shared" si="105"/>
        <v>&gt;betaL-g1124_PLA-2a%ATGCGTCAATATCGATTCGCCCTTCTCCCATTGTTAGCCGCCCTGGCGCTCCCCGGTTGGGCGCATCAAGCTACGGTGACGACGGTTAAACAAGCCGAAAGCCAGCTTCAGGGCCGGGTCGGCTACGCCGAACTGGATTTAGCTTCCGGGCAACTGCTGGCCGGCTATCGTTCTGACGAACGGTTCCCGATGATGAGCACTTTTAAAGTTCTGCTCTGCGGCGCAGTCTTGTCGCGTGTCGATGCCGGTGAAGAACAGCTCGATCGCCGTATCCATTACCGGCAGCAGGATCTGGTGGAATATTCGCCGGTGACGGAAAAGCATCTTACCGATGGGCTCACCGTGGGCGAACTGTGCGCTGCCGCCATTACCCTGAGCGATAATACGGCGGCAAACCTGCTGTTGACCACTCTCGGCGGCCCGCAGGGGCTGACCAGCTTCCTGCGCCACAGCGGCGACCAGACTTCGCGGCTTGACCGTTGGGAAACGGAACTCAATGAAGCGCGGCCGGGCGACGTGCGAGATACCACAACTCCGCAAGCGATGGCCAGGACACTGCGAAATCTGTTGACCGGTCGCGTGCTTTCCAGCGCCTCGCAGCAGCAGTTGCAACGCTGGATGGTAGAGGACAAAGTTGCGGGGCCGCTGTTGCGATCGGTGCTGCCGGCAGGCTGGTTTATTGCCGATAAGACCGGAGCCGGCAATCGCGGCTCGCGCGGGATCATCGCTGCTCTCGGGCCGGACGGTAAAGCTGCGCGCATCGTGGTGATTTATTTGACCGGGACCCCCGCCACAATGGATGAACGCAATAAACAGATTGCGGCCATCGGCGCAACGCTGGTCACGCACTGGTCCGCAGACGAGAACAGACCCTAG</v>
      </c>
      <c r="O1024" s="26">
        <f t="shared" si="103"/>
        <v>876</v>
      </c>
      <c r="P1024" s="26" t="s">
        <v>10759</v>
      </c>
      <c r="Q1024" s="26">
        <f t="shared" si="110"/>
        <v>1</v>
      </c>
      <c r="R1024" s="26">
        <f t="shared" si="104"/>
        <v>1</v>
      </c>
      <c r="S1024" s="26">
        <f t="shared" si="107"/>
        <v>2</v>
      </c>
      <c r="T1024" s="26"/>
    </row>
    <row r="1025" spans="1:20" x14ac:dyDescent="0.25">
      <c r="A1025">
        <v>1034</v>
      </c>
      <c r="B1025" s="2" t="s">
        <v>8474</v>
      </c>
      <c r="C1025" s="3" t="s">
        <v>2473</v>
      </c>
      <c r="D1025" s="4" t="s">
        <v>2474</v>
      </c>
      <c r="E1025" s="4" t="s">
        <v>2474</v>
      </c>
      <c r="F1025" s="4" t="s">
        <v>2475</v>
      </c>
      <c r="G1025" s="4" t="s">
        <v>2476</v>
      </c>
      <c r="H1025" s="4"/>
      <c r="I1025" s="4" t="s">
        <v>10936</v>
      </c>
      <c r="J1025" s="3"/>
      <c r="K1025" s="3" t="s">
        <v>8475</v>
      </c>
      <c r="L1025" s="5" t="s">
        <v>15</v>
      </c>
      <c r="M1025" s="2" t="str">
        <f t="shared" si="105"/>
        <v>&gt;betaL-g1125_PME-1%ATGTTCCTTTACTTCACACAGATCCGCGCATGGCCGCTGGCCGCATTGCTGCTGTTTATGCTGGCCGCATGCGCTGGCGCGCCGCGCGCTCCCGATGACGCAACCGATACCGCAAGCGATGCGCTGGCGGCACTGGAACTGCGCAACGGCGGGCGTCTGGGCGTGTTCGCGCTGGATGCCGGCAGTGGCCGCAGTCTGGGCTGGCGCGAAGACGAGCGCTTCGGCATGTGCTCGACATTCAAGCTGCTGCTGGCGGCCACGGTGCTGGATGCGGCACGGCAGGGCCGGCTCGACGGCACCGCACCGATCCACTTCAGCGATGACGATCTGGTGCCGCATTCACCGGTGCTGCGCGAACACTTGGCCCTCGGCAGCAGCACGCTGACCGCACCCGAACTGGCCCGCGCCACCCAGCTGACCAGCGACAACGCCGCCGCCAATCTGCTGATCCGCAAGTTGGGCGGGCCGGAAGCCGTCACCGCACTCTGGCGCGCCAGTGGCGATGAAGTGAGCCGGCTGGACCGGCTGGAGCCAGACATGAATCTGCTGCCGCCCGGCGACCTGCGCGACAGCACCTCGCCGCGCGCGATGGCGCAGCACGTGGCCCGTCTGTTCACCTCCGAGATGCTCGTACCCGAAGACCGTGAACGCCTGCGCGAATGGATGGTTGAAACCGGCACCGGCCTTGCCCGCCTGCGCGCCGCCACGCCACCGCACTGGCAGGCCGGCGACAAGACCGGTTCTGCAATCGCGCCGCTGATGCCGAACAAGACCCACGATGTCGCGGTGTTCTGGCCGCCGGGCCGGGCGCCGGTCATCGTCGCCGCGTATTACGAATCCGATGCCCACCATGCCGGCAGGATCCGCGCGCAGGACGAGGCCGTGCTGGCGCAGGTCGGGCGTATTGCGGTGGCCTGGGCGGGCGATTGA</v>
      </c>
      <c r="O1025" s="26">
        <f t="shared" ref="O1025:O1088" si="111">LEN(G1025)</f>
        <v>930</v>
      </c>
      <c r="P1025" s="26"/>
      <c r="Q1025" s="26">
        <f t="shared" si="110"/>
        <v>1</v>
      </c>
      <c r="R1025" s="26">
        <f t="shared" ref="R1025:R1088" si="112">IF(OR(RIGHT(G1025,3)="TAG",RIGHT(G1025,3)="TAA",RIGHT(G1025,3)="TGA"),1,"bad")</f>
        <v>1</v>
      </c>
      <c r="S1025" s="26">
        <f t="shared" si="107"/>
        <v>2</v>
      </c>
      <c r="T1025" s="26"/>
    </row>
    <row r="1026" spans="1:20" x14ac:dyDescent="0.25">
      <c r="A1026">
        <v>1035</v>
      </c>
      <c r="B1026" s="2" t="s">
        <v>8476</v>
      </c>
      <c r="C1026" s="3" t="s">
        <v>2477</v>
      </c>
      <c r="D1026" s="4" t="s">
        <v>2478</v>
      </c>
      <c r="E1026" s="4" t="s">
        <v>2478</v>
      </c>
      <c r="F1026" s="4" t="s">
        <v>2479</v>
      </c>
      <c r="G1026" s="4" t="s">
        <v>2480</v>
      </c>
      <c r="H1026" s="4"/>
      <c r="I1026" s="4" t="s">
        <v>10936</v>
      </c>
      <c r="J1026" s="3"/>
      <c r="K1026" s="3" t="s">
        <v>8477</v>
      </c>
      <c r="L1026" s="5" t="s">
        <v>15</v>
      </c>
      <c r="M1026" s="2" t="str">
        <f t="shared" ref="M1026:M1089" si="113">"&gt;"&amp;K1026&amp;IF(J1026="yes","_Chr","")&amp;"%"&amp;G1026</f>
        <v>&gt;betaL-g1126_POM-1%GTGCGTACCCTGACCACCCTCGGCCTTGCCCTGCTGCTGGCCCAACCCGCCGTGGCCGCCCAGGCCGTCCTGCCGCAACTGCAGCCCTACACCGCCCCGGCCGCCTGGCTGACCCCGGTGGCACCGCTGCGCATCGCCGACAACACCTGGCACATCGGCACCGCCAGCATCACCGCGCTGCTGGTGAAGACGCCGGAAGGCGCCGTGCTGCTGGACGGCGGCATGCCCCAGGTGGCCGACCACCTGCTGGCCAACATGCGCGAGCTGGGTGTGGCGCCGGGCGACCTCAAGCTGATCCTGCACAGCCACGCCCACATCGATCACGTGGGCCCGCTGGCCGCCATCAAGAAGGCCACCGGCGCGCAACTGGTGAGCAACGCCGAATCGGCCGTGCTGCTGCAGCGCGGCGACAGCCAGGACATCCACTTCGGCGACGACATGGTCTTCGCCCCGGTGCAGGTGGACCGCCTGGTGCAGGACGGCGAAACCGTGGAGCTGGGCGGCATGACCTTCACCGCCCACTTCACCCCCGGGCACACCCCCGGCAGCCTGAGCTGGACCTGGACCGACCGCCGCGACGGCAAGCCCCTGCGCATCGCCTATAGCGACAGCCTGAGCGCCCCCGGCTACAGCCTGTGGATGAACCCGCGCTTCCCGAAGATCGCCGAGGCCTTCCGCAGCGGCTTCGCCGCCGTCCGCGCCCTGCCCTGCGACCTGCTGATCACCCCCCACGCCGAGGCTAGCGGCTGGGACTACACCAACGCCGAACACCCCAACCCGTCACCCATGAGCTGCAAGGCCTACGCCGACAAGGCCGAGGCCGCCTTCGACGCGCAACTGAAGAAGCAGCGCGGCGGCTGA</v>
      </c>
      <c r="O1026" s="26">
        <f t="shared" si="111"/>
        <v>861</v>
      </c>
      <c r="P1026" s="26"/>
      <c r="Q1026" s="26">
        <f t="shared" si="110"/>
        <v>1</v>
      </c>
      <c r="R1026" s="26">
        <f t="shared" si="112"/>
        <v>1</v>
      </c>
      <c r="S1026" s="26">
        <f t="shared" ref="S1026:S1089" si="114">IF(MID(G1026,10,3)="ATG",1,2)</f>
        <v>2</v>
      </c>
      <c r="T1026" s="26"/>
    </row>
    <row r="1027" spans="1:20" x14ac:dyDescent="0.25">
      <c r="A1027">
        <v>1036</v>
      </c>
      <c r="B1027" s="2" t="s">
        <v>8478</v>
      </c>
      <c r="C1027" s="3" t="s">
        <v>2481</v>
      </c>
      <c r="D1027" s="4" t="s">
        <v>2482</v>
      </c>
      <c r="E1027" s="4" t="s">
        <v>2482</v>
      </c>
      <c r="F1027" s="4" t="s">
        <v>2483</v>
      </c>
      <c r="G1027" s="4" t="s">
        <v>2484</v>
      </c>
      <c r="H1027" s="4"/>
      <c r="I1027" s="4" t="s">
        <v>10936</v>
      </c>
      <c r="J1027" s="3"/>
      <c r="K1027" s="3" t="s">
        <v>8479</v>
      </c>
      <c r="L1027" s="5" t="s">
        <v>15</v>
      </c>
      <c r="M1027" s="2" t="str">
        <f t="shared" si="113"/>
        <v>&gt;betaL-g1127_RAHN-1%ATGATGAAAAATACCCTGCGTAAAACAGCACTGATGGCGGCGGCTGTAGTGCCAATGCTCGCATTCAGTGCGGCGTCCTGGGCGCAAACAGCGACGAAAATGACGTCAGTTCAGCAACAGCTGACGGCGCTGGAAAAAGAAAGCGGCGGGCGTCTGGGCGTGATGCTGATTGATACGGCGGACAACTCGCAAATTGCTTATCGTGCGGATGAACGTTTTGCGATGTGCAGCACCAGTAAGTTCATGGCGGCTTCGGCGATCCTGAAAGAGAGTGAAGTTAAGAAGAATCTGCTTACTCAGCATGTTGCGCTGAAACAATCGGATCTGGTGAATTACAACCCGATTACCGAAAAGCATCTTAACGATGGCATGACGATTGGTGAGCTGGCCGCGGCGGCCTTGCAGTACAGTGATAACGCCGCCATGAATAAGCTTATCGAGCATCTCGGCGGGCCACATAAGGTCACGGATTATGCACGTACGCTGGGTGACAAAACGTTCCGTCTGGACCGCACCGAACCGACGCTGAACACCGCGATCCCGGGCGATGACCGTGATACCACGTCACCGCGTGCAATGGCCCTGAGCCTGCAACATGCCACGCTGGGCTCCGCGCTGGCTGAACCGCAGCGCGCACAACTGGTGGAATGGATGAAGGGTAACACCACCGGCGCGATGAGCATCCGCGCAGGTTTACCGGCGACCTGGGTTGTTGGCGATAAAACCGGCAGCGGCGATTACGGCACCACCAATGATATCGCGGTGATCTGGCCGGAAAATAAAGCGCCGCTGGTGCTGGTGACGTATTTCACCCAACCGGAAAAAGATGCAAAATCCCGTCGTGATGTGCTGGCAAGTGCGGCGAAGATTGTGACGCAGGGTTATTGA</v>
      </c>
      <c r="O1027" s="26">
        <f t="shared" si="111"/>
        <v>888</v>
      </c>
      <c r="P1027" s="26"/>
      <c r="Q1027" s="26">
        <f t="shared" si="110"/>
        <v>1</v>
      </c>
      <c r="R1027" s="26">
        <f t="shared" si="112"/>
        <v>1</v>
      </c>
      <c r="S1027" s="26">
        <f t="shared" si="114"/>
        <v>2</v>
      </c>
      <c r="T1027" s="26"/>
    </row>
    <row r="1028" spans="1:20" x14ac:dyDescent="0.25">
      <c r="A1028" s="26">
        <v>1037</v>
      </c>
      <c r="B1028" s="2" t="s">
        <v>8480</v>
      </c>
      <c r="C1028" s="3" t="s">
        <v>2481</v>
      </c>
      <c r="D1028" s="4" t="s">
        <v>2485</v>
      </c>
      <c r="E1028" s="4" t="s">
        <v>2485</v>
      </c>
      <c r="F1028" s="4" t="s">
        <v>2486</v>
      </c>
      <c r="G1028" s="4" t="s">
        <v>2487</v>
      </c>
      <c r="H1028" s="4"/>
      <c r="I1028" s="4" t="s">
        <v>10936</v>
      </c>
      <c r="J1028" s="3"/>
      <c r="K1028" s="3" t="s">
        <v>8481</v>
      </c>
      <c r="L1028" s="5" t="s">
        <v>15</v>
      </c>
      <c r="M1028" s="2" t="str">
        <f t="shared" si="113"/>
        <v>&gt;betaL-g1128_RAHN-2%CAATTCCCAGATTGCTTACCGCGCTGATGAACGTTTTGCCATGTGCAGCACCAGCAAGTTCATGGCCGCGTCAGCCATTCTTAAACAGAGCGAAACGCAAACGGAGTTGCTGAACCGCCGCGTCAGCCTCAAAAAATCTGATCTGGTAAATTATAACCCGATCACCGAAAAGCATCTCGATACCGGCATGACGGTAGGCGAACTGGCTGCCGCCGCCTTGCAGTACAGCGATAATACCGCCATGAATAAACTGATTGAGCAGCTTGGTGGCCCGCAGAAAGTCACGGAATACGCCCGTACGCTCGGCGATAAAACGTTCCGTCTGGACCGCACTGAACCAACGCTGAACACCGCCATTCCGGGGGATGACCGCGACACCACTTCACCGCGTGCGATGGCTCTGAGTCTGCAACACGTCACGCTGGGCAGCGCGCTGGCTGAACCGCAACGCGCGCAACTGGTGGAATGGATGAAAGGCAACACGACCGGCGCGATGAGTATCCGTGCGGGGCTGCCTGCGACCTGGGTGGTCGGCGATAAAACCGGCAGCGGCGATTACGGCACAACCAATGATATTGCGGTGATCTGGCCGGATAATAAGGCACCACTGATCCTGATTACCTATTTCACCCAGCCACAGAAAGACGCTAAATCC</v>
      </c>
      <c r="O1028" s="26">
        <f t="shared" si="111"/>
        <v>655</v>
      </c>
      <c r="P1028" s="26" t="s">
        <v>11082</v>
      </c>
      <c r="Q1028" s="26" t="str">
        <f t="shared" ref="Q1028:Q1081" si="115">IF(OR(LEFT(G1028,3)="ATG",LEFT(G1028,3)="GTG"),1,"bad")</f>
        <v>bad</v>
      </c>
      <c r="R1028" s="26" t="str">
        <f t="shared" si="112"/>
        <v>bad</v>
      </c>
      <c r="S1028" s="26">
        <f t="shared" si="114"/>
        <v>2</v>
      </c>
      <c r="T1028" s="26"/>
    </row>
    <row r="1029" spans="1:20" x14ac:dyDescent="0.25">
      <c r="A1029" s="26">
        <v>1038</v>
      </c>
      <c r="B1029" s="2" t="s">
        <v>8482</v>
      </c>
      <c r="C1029" s="3" t="s">
        <v>2488</v>
      </c>
      <c r="D1029" s="4" t="s">
        <v>2489</v>
      </c>
      <c r="E1029" s="4" t="s">
        <v>2489</v>
      </c>
      <c r="F1029" s="4" t="s">
        <v>2490</v>
      </c>
      <c r="G1029" s="4" t="s">
        <v>2491</v>
      </c>
      <c r="H1029" s="4"/>
      <c r="I1029" s="4" t="s">
        <v>10936</v>
      </c>
      <c r="J1029" s="3"/>
      <c r="K1029" s="3" t="s">
        <v>8483</v>
      </c>
      <c r="L1029" s="5" t="s">
        <v>15</v>
      </c>
      <c r="M1029" s="2" t="str">
        <f t="shared" si="113"/>
        <v>&gt;betaL-g1129_ROB-1%ATGTTAAATAAGTTAAAAATCGGCACATTATTATTGCTGACATTAACGGCTTGTTCGCCCAATTCTGTTCATTCGGTAACGTCTAATCCGCAGCCTGCTAGTGCGCCTGTGCAACAATCAGCCACACAAGCCACCTTTCAACAGACTTTGGCGAATTTGGAACAGCAGTATCAAGCCCGCATTGGCGTTTATGTATGGGATACAGAAACGGGACATTCTTTGTCTTATCGTGCAGATGAACGCTTTGCTTATGCGTCCACTTTCAAGGCGTTGTTGGCTGGGGCGGTGTTGCAATCGCTGCCTGAAAAAGATTTAAATCGTACCATTTCATATAGCCAAAAAGATTTGGTTAGTTATTCTCCCGAAACCCAAAAATACGTTGGCAAAGGCATGACGATTGCCCAATTATGTGAAGCAGCCGTGCGGTTTAGCGACAACAGCGCGACCAATTTGCTGCTCAAAGAATTGGGTGGCGTGGAACAATATCAACGTATTTTGCGACAATTAGGCGATAACGTAACCCATACCAATCGGCTAGAACCCGATTTAAATCAAGCCAAACCCAACGATATTCGTGATACGAGTACACCCAAACAAATGGCGATGAATTTAAATGCGTATTTATTGGGCAACACATTAACCGAATCGCAAAAAACGATTTTGTGGAATTGGTTGGACAATAACGCAACAGGCAATCCATTGATTCGCGCTGCTACGCCAACATCGTGGAAAGTGTACGATAAAAGCGGGGCGGGTAAATATGGTGTACGCAATGATATTGCGGTGGTTCGCATACCAAATCGCAAACCGATTGTGATGGCAATCATGAGTACGCAATTTACCGAAGAAGCCAAATTCAACAATAAATTAGTAGAAGATGCAGCAAAGCAAGTATTTCATACTTTACAGCTCAACTAA</v>
      </c>
      <c r="O1029" s="26">
        <f t="shared" si="111"/>
        <v>918</v>
      </c>
      <c r="P1029" s="26"/>
      <c r="Q1029" s="26">
        <f t="shared" ref="Q1029:Q1045" si="116">IF(OR(LEFT(G1029,3)="ATG",LEFT(G1029,3)="GTG",LEFT(G1029,3)="TTG"),1,"bad")</f>
        <v>1</v>
      </c>
      <c r="R1029" s="26">
        <f t="shared" si="112"/>
        <v>1</v>
      </c>
      <c r="S1029" s="26">
        <f t="shared" si="114"/>
        <v>2</v>
      </c>
      <c r="T1029" s="26"/>
    </row>
    <row r="1030" spans="1:20" x14ac:dyDescent="0.25">
      <c r="A1030" s="3">
        <v>1039</v>
      </c>
      <c r="B1030" s="2" t="s">
        <v>10279</v>
      </c>
      <c r="C1030" s="3" t="s">
        <v>5537</v>
      </c>
      <c r="D1030" s="4" t="s">
        <v>5538</v>
      </c>
      <c r="E1030" s="4" t="s">
        <v>5538</v>
      </c>
      <c r="F1030" s="4" t="s">
        <v>5539</v>
      </c>
      <c r="G1030" s="4" t="s">
        <v>5540</v>
      </c>
      <c r="H1030" s="4"/>
      <c r="I1030" s="4" t="s">
        <v>10936</v>
      </c>
      <c r="J1030" s="3"/>
      <c r="K1030" s="3" t="s">
        <v>5541</v>
      </c>
      <c r="L1030" s="13" t="s">
        <v>5493</v>
      </c>
      <c r="M1030" s="2" t="str">
        <f t="shared" si="113"/>
        <v>&gt;betaL-g1130_SCO-1%ATGACAAGATCTGCCCTTTTGATTCCACTCACCACGGCGGCTATCGCGCTAAACGCAATATCGCCGGTTTATGCGAGCGACACCCATTCTATTGATGATACCGTAAAACAGGTTGAAACCACGCTGGGAGCAAAAGTGGGTATAGCCGTCCTGGACACCGGGTCTCAACGTGCCTGGTTCCACCGTGCTGATGACCGTTTCCCGATGGCGAGCACATCCAAAGCTCTGACCTGTGCAGCGCTGTTGGATAAAGGTCAGAGCTTTATGAATAAAGAGGCCTTGATCAAAAAGGCGGACCTGGATGAATATGCACCAGTGACATCCGGCATAGTCGGCAAAAAAGTAAGTGCGGCTGACCTTTGCAGCATTACCATGCGTACAAGTGACAATACCGCCGTCAACAAAGTTCTTGAAATCCTGGGAGGACCGCAAGCTGTAACCGCTTATTTGCGCAAGACAGGTGATAACATTACTCGACTTGACAGAAATGAACCGGACCTCAACGAAGGAACGCCTGGAGACGTGCGCGACACGACAACGCCTCGCGCTATTCTCGAAACACTTAATAAACTGGTACTGGGCCCCACTCTTGGCTCTGACGAGCGAAAACAACTCACAACCTGGCTTGAAAGTAATGAGGTTGGTGACCCTTTGCTGCGCGCTGGAGTTCCTTCTGATTGGCGCGTCGCCGATCGAACTGGCGCTGGAGGTAACGGGACGCGTGGGGTGATTGCCGTCATGTGGCCGCCAAAACACGCGCCAATCATTGCTGCGATTTACATTACACAGACGAAAGCCACTATGGAGGAAAGGAACGCTGCCATCGCCTCTATTGGCAAAGCGATTGCTGCCGAAGTTCTGGAATAA</v>
      </c>
      <c r="O1030" s="26">
        <f t="shared" si="111"/>
        <v>867</v>
      </c>
      <c r="P1030" s="26"/>
      <c r="Q1030" s="26">
        <f t="shared" si="116"/>
        <v>1</v>
      </c>
      <c r="R1030" s="26">
        <f t="shared" si="112"/>
        <v>1</v>
      </c>
      <c r="S1030" s="26">
        <f t="shared" si="114"/>
        <v>2</v>
      </c>
      <c r="T1030" s="26"/>
    </row>
    <row r="1031" spans="1:20" x14ac:dyDescent="0.25">
      <c r="A1031">
        <v>1040</v>
      </c>
      <c r="B1031" s="2" t="s">
        <v>8484</v>
      </c>
      <c r="C1031" s="3" t="s">
        <v>2492</v>
      </c>
      <c r="D1031" s="4" t="s">
        <v>2493</v>
      </c>
      <c r="E1031" s="4" t="s">
        <v>2493</v>
      </c>
      <c r="F1031" s="4" t="s">
        <v>2494</v>
      </c>
      <c r="G1031" s="4" t="s">
        <v>2495</v>
      </c>
      <c r="H1031" s="4"/>
      <c r="I1031" s="4" t="s">
        <v>10936</v>
      </c>
      <c r="J1031" s="3"/>
      <c r="K1031" s="3" t="s">
        <v>8485</v>
      </c>
      <c r="L1031" s="5" t="s">
        <v>15</v>
      </c>
      <c r="M1031" s="2" t="str">
        <f t="shared" si="113"/>
        <v>&gt;betaL-g1131_SED-1%ATGCTTAAGGAACGGTTTCGCCAGACGGTATTTATCGCTGCCGCTGTTATGCCCTTCATTTTTAGTAGCACTTCACTGCATGCGCAGGCGACGTCAGACGTGCAGCAGGTTCAGAAAAAGCTGGCGGCGCTGGAAAAGCAATCTGGCGGACGCCTGGGCGTGGCGCTGATTAATACCGCGGATAATTCGCAGGTGCTGTACCGCGCAGACGAGCGTTTTGCGATGTGCAGCACCAGTAAGGTCATGACCGCCGCCGCGGTATTAAAACAGAGTGAAACCCATGACGGTATTTTGCAGCAAAAAATGACCATTAAAAAAGCCGATCTGACCAACTGGAATCCCGTAACAGAGAAATATGTGGGTAATACGATGACATTAGCTGAGCTAAGCGCAGCGACGTTACAGTACAGCGATAATACCGCCATGAATAAACTGCTGGCGCATCTTGGCGGCCCCGGCAACGTCACGGCGTTTGCACGTTCCATTGGCGACACGACGTTTCGTCTCGATCGCAAAGAGCCGGAATTAAACACCGCCATTCCCGGCGATGAGCGCGACACAACATCGCCGCTGGCCATGGCCAAAAGTCTGCGTAAACTCACGCTGGGCGACGCGCTGGCAGGGCCCCAGCGCGCGCAGCTTGTCGACTGGCTGAAAGGCAACACCACCGGAGGCCAGAGCATTCGTGCCGGCCTTCCTGCACACTGGGTGGTGGGCGATAAAACCGGGGCGGGTGATTACGGCACCACGAATGACATCGCAGTGATCTGGCCGGAAGACCGCGCCCCGCTGGTGCTGGTAACCTATTTCACACAGCCACAGCAGGATGCGAAATGGCGTAAAGATGTCCTGGCCGCGGCGGCGAAAATTGTGACGGAAGGAAAGTAA</v>
      </c>
      <c r="O1031" s="26">
        <f t="shared" si="111"/>
        <v>888</v>
      </c>
      <c r="P1031" s="26"/>
      <c r="Q1031" s="26">
        <f t="shared" si="116"/>
        <v>1</v>
      </c>
      <c r="R1031" s="26">
        <f t="shared" si="112"/>
        <v>1</v>
      </c>
      <c r="S1031" s="26">
        <f t="shared" si="114"/>
        <v>2</v>
      </c>
      <c r="T1031" s="26"/>
    </row>
    <row r="1032" spans="1:20" x14ac:dyDescent="0.25">
      <c r="A1032">
        <v>1041</v>
      </c>
      <c r="B1032" s="2" t="s">
        <v>8486</v>
      </c>
      <c r="C1032" s="3" t="s">
        <v>2496</v>
      </c>
      <c r="D1032" s="4" t="s">
        <v>2497</v>
      </c>
      <c r="E1032" s="4" t="s">
        <v>2497</v>
      </c>
      <c r="F1032" s="4" t="s">
        <v>2498</v>
      </c>
      <c r="G1032" s="4" t="s">
        <v>2499</v>
      </c>
      <c r="H1032" s="4"/>
      <c r="I1032" s="4" t="s">
        <v>10936</v>
      </c>
      <c r="J1032" s="3"/>
      <c r="K1032" s="3" t="s">
        <v>8487</v>
      </c>
      <c r="L1032" s="5" t="s">
        <v>15</v>
      </c>
      <c r="M1032" s="2" t="str">
        <f t="shared" si="113"/>
        <v>&gt;betaL-g1132_SFB-1%ATGATAAGTGCACCTTCATTTGCCCATGAAAACGAACAACAAACAGATCAAAGCAACACCGATGCAGTAAAAAAGCCACAGCAGCAACCCACTGAACTCTTCCTATCGCCTCTCGTGCCAGATGTGTATTTACACCAGTCATATAAACAGGTCAGCGGCTTTGGATTAGTTGAGTCTAATGGCTTAGTGGTGGTGCAAAACAAGCAGGCGTTTATTATTGATACTCCCTGGACAGATAGCGATACCGCCAAGCTTGTGGATTGGATTACCCAGCAAGGTTTAACCGTTACAGCCAGTATATCGACTCATTCACATCAAGACCGCGCAGGTGGAATTGGCTACCTTAACAGCCAAGGCATCGCCACTTGGGTGTCAGATAAAACCCAACGCCTATTAACCGCCAACAAACTCAGCACTGCAAGCCACACATTTAGAACTAAGCAACACACACTTCAGCAGCAACTCATTGAAGTGTATGATCTGGGCGCTGGCCACACGGTCGATAACCTGTTGGTGTGGCTGCCTAAGCAACAGATTTTATTCGGCGGCTGTTTAATAAAATCACTGAGTTCACGCACTCTTGGTTATACCGGTGAAGCAGACCTAGAGCAATGGCCGCTGACGGTGGCAAAAGTACAAGCACAATTTATTCAGGCAAAAATAGTCGTACCTGGGCATGGCAAAATAGGTGATACTTCACTGCTAAGCCATACCATAGACTTGTTAACACAGTAA</v>
      </c>
      <c r="O1032" s="26">
        <f t="shared" si="111"/>
        <v>735</v>
      </c>
      <c r="P1032" s="26"/>
      <c r="Q1032" s="26">
        <f t="shared" si="116"/>
        <v>1</v>
      </c>
      <c r="R1032" s="26">
        <f t="shared" si="112"/>
        <v>1</v>
      </c>
      <c r="S1032" s="26">
        <f t="shared" si="114"/>
        <v>2</v>
      </c>
      <c r="T1032" s="26"/>
    </row>
    <row r="1033" spans="1:20" x14ac:dyDescent="0.25">
      <c r="A1033">
        <v>1042</v>
      </c>
      <c r="B1033" s="2" t="s">
        <v>8488</v>
      </c>
      <c r="C1033" s="3" t="s">
        <v>2500</v>
      </c>
      <c r="D1033" s="4" t="s">
        <v>2501</v>
      </c>
      <c r="E1033" s="4" t="s">
        <v>2501</v>
      </c>
      <c r="F1033" s="4" t="s">
        <v>2502</v>
      </c>
      <c r="G1033" s="4" t="s">
        <v>2503</v>
      </c>
      <c r="H1033" s="4"/>
      <c r="I1033" s="4" t="s">
        <v>10936</v>
      </c>
      <c r="J1033" s="3"/>
      <c r="K1033" s="3" t="s">
        <v>8489</v>
      </c>
      <c r="L1033" s="5" t="s">
        <v>15</v>
      </c>
      <c r="M1033" s="2" t="str">
        <f t="shared" si="113"/>
        <v>&gt;betaL-g1133_SFC-1%ATGTCACGCACCGGTCGACTGTCTGTATTTTTCTCTGCCATATTTCCCCTGTTGACTCTGACTAATATGGCGGAGGCGGCGTCCCAACCCCCACAAGTAACAGTGGATAAATTGAAAAGATTGGAAAATGATTTTGGAGGGCGAATTGGGGTTTATGCTATTGATACTGGCTCAAATAAAACTTTTGGTTATAGAGCTAACGAGCGTTTTCCTCTCTGTAGTTCATTTAAAGGCTTCCTTGCTGCGGCAGTATTATCGAAAAGCCAGCAGCAAGAGGGCTTACTGAACCAGCGAATTCGCTATGACAATCGAGTTATGGAGCCTCATTCTCCTGTGACTGAAAAACAGATTACGACCGGCATGACAGTTGCCGAGTTGTCTGCTGCCACTCTGCAGTACAGTGATAATGGAGCCGCCAACCTGTTGCTCGAAAAGCTTATTGGTGGCCCTGAAGGAATGACGTCGTTTATGCGTTCCATTGGTGACAATGTATTTCGTCTGGACCGATGGGAACTGGAGTTGAATTCCGCCATTCCTGGTGATGATAGAGATACATCAACACCCAAAGCTGTTGCAGAAAGTATGCAAAAGCTGGCATTTGGAAATGTGCTTGGATTAACGGAGCGCCACCAACTGATGGATTGGTTTAAAGGGAATACAACAGGAGGAGCAAGAATACGTGCAAGCGTACCTGCAAACTGGGTGGTTGGAGACAAAACGGGTACTTGTGGTGTCTATGGTACAGCCAACGATTATGCAGTGATCTGGCCTGTAGGGCATGCGCCAATTGTTCTGGCTGTCTATACATCAAAACCAGACAAAAATTCCAAACACAGCGATGCTGTTATAGCAGATGCATCGCGCATTGTTCTTGAAAGCTTTAATATTGACGCATTACGTATGGCTACAGGAAAGTCTATCGGCTTCTAA</v>
      </c>
      <c r="O1033" s="26">
        <f t="shared" si="111"/>
        <v>930</v>
      </c>
      <c r="P1033" s="26"/>
      <c r="Q1033" s="26">
        <f t="shared" si="116"/>
        <v>1</v>
      </c>
      <c r="R1033" s="26">
        <f t="shared" si="112"/>
        <v>1</v>
      </c>
      <c r="S1033" s="26">
        <f t="shared" si="114"/>
        <v>2</v>
      </c>
      <c r="T1033" s="26"/>
    </row>
    <row r="1034" spans="1:20" x14ac:dyDescent="0.25">
      <c r="A1034">
        <v>1043</v>
      </c>
      <c r="B1034" s="2" t="s">
        <v>8490</v>
      </c>
      <c r="C1034" s="3" t="s">
        <v>2504</v>
      </c>
      <c r="D1034" s="4" t="s">
        <v>2505</v>
      </c>
      <c r="E1034" s="4" t="s">
        <v>2505</v>
      </c>
      <c r="F1034" s="4" t="s">
        <v>2506</v>
      </c>
      <c r="G1034" s="4" t="s">
        <v>2507</v>
      </c>
      <c r="H1034" s="4"/>
      <c r="I1034" s="4" t="s">
        <v>10936</v>
      </c>
      <c r="J1034" s="3"/>
      <c r="K1034" s="3" t="s">
        <v>8491</v>
      </c>
      <c r="L1034" s="5" t="s">
        <v>15</v>
      </c>
      <c r="M1034" s="2" t="str">
        <f t="shared" si="113"/>
        <v>&gt;betaL-g1134_SFH-1%ATGGCTTCTGAAAAAAACTTAACGCTTACCCATTTCAAAGGTCCGCTCTATATTGTAGAAGATAAGGAGTATGTACAGGAAAACTCAATGGTTTACATCGGCACCGATGGTATAACCATCATTGGTGCGACATGGACTCCTGAGACTGCTGAAACTCTTTATAAAGAAATACGGAAGGTCAGCCCCCTCCCCATAAACGAAGTCATTAATACCAATTACCATACTGATCGAGCTGGTGGAAATGCTTATTGGAAAACGCTTGGGGCAAAGATCGTGGCCACACAGATGACCTACGACCTGCAGAAAAGCCAGTGGGGAAGTATTGTAAACTTCACTCGACAAGGTAATAATAAATACCCAAATCTGGAGAAAAGTCTGCCGGATACTGTTTTTCCTGGAGACTTTAACTTGCAAAATGGCAGCATCCGCGCCATGTATTTAGGCGAAGCACATACTAAGGATGGTATCTTTGTGTACTTCCCAGCAGAGCGCGTTTTGTATGGGAACTGCATTCTCAAAGAAAATCTGGGTAATATGAGTTTTGCCAACAGAACTGAGTACCCAAAAACCTTGGAAAAACTTAAAGGACTTATCGAGCAGGGGGAGCTTAAAGTCGACTCGATCATTGCAGGGCATGATACTCCGATACATGACGTAGGCCTGATCGATCACTACCTTACACTGCTTGAGAAGGCGCCTAAGTAA</v>
      </c>
      <c r="O1034" s="26">
        <f t="shared" si="111"/>
        <v>705</v>
      </c>
      <c r="P1034" s="26"/>
      <c r="Q1034" s="26">
        <f t="shared" si="116"/>
        <v>1</v>
      </c>
      <c r="R1034" s="26">
        <f t="shared" si="112"/>
        <v>1</v>
      </c>
      <c r="S1034" s="26">
        <f t="shared" si="114"/>
        <v>2</v>
      </c>
      <c r="T1034" s="26"/>
    </row>
    <row r="1035" spans="1:20" x14ac:dyDescent="0.25">
      <c r="A1035">
        <v>1044</v>
      </c>
      <c r="B1035" s="2" t="s">
        <v>8492</v>
      </c>
      <c r="C1035" s="3" t="s">
        <v>2508</v>
      </c>
      <c r="D1035" s="4" t="s">
        <v>2509</v>
      </c>
      <c r="E1035" s="4" t="s">
        <v>2509</v>
      </c>
      <c r="F1035" s="4" t="s">
        <v>2510</v>
      </c>
      <c r="G1035" s="4" t="s">
        <v>2511</v>
      </c>
      <c r="H1035" s="4"/>
      <c r="I1035" s="4" t="s">
        <v>10936</v>
      </c>
      <c r="J1035" s="3"/>
      <c r="K1035" s="3" t="s">
        <v>8493</v>
      </c>
      <c r="L1035" s="5" t="s">
        <v>15</v>
      </c>
      <c r="M1035" s="2" t="str">
        <f t="shared" si="113"/>
        <v>&gt;betaL-g1135_SFO-1%ATGGTTAAAAATACATTACGTCAAACCACCCTGATGGTCGCTACGGTTATGCCGCTGCTGTTCGGTAGCGCACCATTATGGGCTCAATCCGCTAATGCCAAAGCGAATATTCAGCAGCAACTGTCCGAGCTCGAGAAAAACTCCGGTGGCCGCCTTGGCGTGGCGCTGATCGATACCGCCGATAATTCGCAGATCCTGTATCGTGGGGATGAACGTTTTCCCATGTGTAGCACTAGCAAGGTGATGGCGGTGTCGGCGTTGTTAAAACAGAGCGAGATGGATAAAAATCTTTTGGCTAAGCGGATGGAAATCAAACAATCCGATCTGGTCAACTACAACCCGATCGCCGAAAAACACCTGGATACCGGGATGACCCTTGCAGAGCTCAGTGCCGCCGCCATCCAGTACAGTGACAACACGGCGATGAACAAGATCCTTGAGCATCTTGGCGGCCCGGCAAAAGTGACAGAGTATGCGCGTACTATTGGTGATAAAACCTTTCGTCTCGATCGTACCGAGCCTACTTTAAATACTGCCATTCCCAGCGATAAGCGTGACACTACCTCGCCGCTGGCGATGGCAAAAAGCCTGCAAACCCTAACTTTGGGCAAGGCGCTGGGTGAACCACAGCGTGCTCAACTGGTTGAATGGATGAAGGGGAACACTACCGGCGGAGCCAGCATTCGCGCAGGTCTGCCAGCCACGTGGGTGGTCGGTGATAAAACCGGCAGTGGTGATTACGGTACCACTAACGATATCGCCGTGATTTGGCCAGCGAACCACGCACCGTTGGTGTTGGTAACCTATTTCACTCAGCCACAGCAGAATGCAGAAGCCCGCAAAGACGTGTTGGCTGCTGCCGCTAAAATTGTCACCGAAGGGCTTTGA</v>
      </c>
      <c r="O1035" s="26">
        <f t="shared" si="111"/>
        <v>888</v>
      </c>
      <c r="P1035" s="26"/>
      <c r="Q1035" s="26">
        <f t="shared" si="116"/>
        <v>1</v>
      </c>
      <c r="R1035" s="26">
        <f t="shared" si="112"/>
        <v>1</v>
      </c>
      <c r="S1035" s="26">
        <f t="shared" si="114"/>
        <v>2</v>
      </c>
      <c r="T1035" s="26"/>
    </row>
    <row r="1036" spans="1:20" x14ac:dyDescent="0.25">
      <c r="A1036">
        <v>1045</v>
      </c>
      <c r="B1036" s="2" t="s">
        <v>8494</v>
      </c>
      <c r="C1036" s="3" t="s">
        <v>2512</v>
      </c>
      <c r="D1036" s="4" t="s">
        <v>2513</v>
      </c>
      <c r="E1036" s="4" t="s">
        <v>2513</v>
      </c>
      <c r="F1036" s="4" t="s">
        <v>2514</v>
      </c>
      <c r="G1036" s="4" t="s">
        <v>2515</v>
      </c>
      <c r="H1036" s="4"/>
      <c r="I1036" s="4" t="s">
        <v>10936</v>
      </c>
      <c r="J1036" s="3"/>
      <c r="K1036" s="3" t="s">
        <v>8495</v>
      </c>
      <c r="L1036" s="5" t="s">
        <v>15</v>
      </c>
      <c r="M1036" s="2" t="str">
        <f t="shared" si="113"/>
        <v>&gt;betaL-g1136_SHV-1%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036" s="26">
        <f t="shared" si="111"/>
        <v>861</v>
      </c>
      <c r="P1036" s="26"/>
      <c r="Q1036" s="26">
        <f t="shared" si="116"/>
        <v>1</v>
      </c>
      <c r="R1036" s="26">
        <f t="shared" si="112"/>
        <v>1</v>
      </c>
      <c r="S1036" s="26">
        <f t="shared" si="114"/>
        <v>2</v>
      </c>
      <c r="T1036" s="26"/>
    </row>
    <row r="1037" spans="1:20" x14ac:dyDescent="0.25">
      <c r="A1037">
        <v>1137</v>
      </c>
      <c r="B1037" s="2" t="s">
        <v>8640</v>
      </c>
      <c r="C1037" s="3" t="s">
        <v>2512</v>
      </c>
      <c r="D1037" s="4" t="s">
        <v>2731</v>
      </c>
      <c r="E1037" s="4" t="s">
        <v>2731</v>
      </c>
      <c r="F1037" s="4" t="s">
        <v>2732</v>
      </c>
      <c r="G1037" s="4" t="s">
        <v>2733</v>
      </c>
      <c r="H1037" s="4"/>
      <c r="I1037" s="4" t="s">
        <v>10936</v>
      </c>
      <c r="J1037" s="3"/>
      <c r="K1037" s="3" t="s">
        <v>8641</v>
      </c>
      <c r="L1037" s="5" t="s">
        <v>15</v>
      </c>
      <c r="M1037" s="2" t="str">
        <f t="shared" si="113"/>
        <v>&gt;betaL-g1138_SHV-100%ATGCGTTTTATTCGCCTGTGTATTATCTCCCTGTTAGCCACCCTGCCGCTGGCGGTACACGCCAGCCCGCAGCCGCTTGAGCAAATTAAACTAAGCGAAAGCCAGCTGTCGGGCCGCGTAGGCATGATAG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v>
      </c>
      <c r="O1037" s="26">
        <f t="shared" si="111"/>
        <v>900</v>
      </c>
      <c r="P1037" s="26"/>
      <c r="Q1037" s="26">
        <f t="shared" si="116"/>
        <v>1</v>
      </c>
      <c r="R1037" s="26">
        <f t="shared" si="112"/>
        <v>1</v>
      </c>
      <c r="S1037" s="26">
        <f t="shared" si="114"/>
        <v>2</v>
      </c>
      <c r="T1037" s="26"/>
    </row>
    <row r="1038" spans="1:20" x14ac:dyDescent="0.25">
      <c r="A1038">
        <v>1138</v>
      </c>
      <c r="B1038" s="2" t="s">
        <v>8642</v>
      </c>
      <c r="C1038" s="3" t="s">
        <v>2512</v>
      </c>
      <c r="D1038" s="4" t="s">
        <v>2734</v>
      </c>
      <c r="E1038" s="4" t="s">
        <v>2734</v>
      </c>
      <c r="F1038" s="4" t="s">
        <v>2735</v>
      </c>
      <c r="G1038" s="4" t="s">
        <v>2736</v>
      </c>
      <c r="H1038" s="4"/>
      <c r="I1038" s="4" t="s">
        <v>10936</v>
      </c>
      <c r="J1038" s="3"/>
      <c r="K1038" s="3" t="s">
        <v>8643</v>
      </c>
      <c r="L1038" s="5" t="s">
        <v>15</v>
      </c>
      <c r="M1038" s="2" t="str">
        <f t="shared" si="113"/>
        <v>&gt;betaL-g1139_SHV-101%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GTCGGGTCGCCGGACCGTTGATCCGCTCCGTGCTGCCGGCGGGCTGGTTTATCGCCGATAAGACCGGAGCTGGCGAACGGGGTGCGCGCGGCATTGTCGCCCTGCTTGGCCCGAATAACAAAGCAGAGCGCATTGTGGTGATATATCTGCGGGATACGCCGGCGAGCATGGCCGAGCGAAATCAGCAAATCGCCGGGATCGGCGCGGCGCTGATCGAGCACTGGCAACGCTAA</v>
      </c>
      <c r="O1038" s="26">
        <f t="shared" si="111"/>
        <v>861</v>
      </c>
      <c r="P1038" s="26"/>
      <c r="Q1038" s="26">
        <f t="shared" si="116"/>
        <v>1</v>
      </c>
      <c r="R1038" s="26">
        <f t="shared" si="112"/>
        <v>1</v>
      </c>
      <c r="S1038" s="26">
        <f t="shared" si="114"/>
        <v>2</v>
      </c>
      <c r="T1038" s="26"/>
    </row>
    <row r="1039" spans="1:20" x14ac:dyDescent="0.25">
      <c r="A1039">
        <v>1139</v>
      </c>
      <c r="B1039" s="2" t="s">
        <v>8644</v>
      </c>
      <c r="C1039" s="3" t="s">
        <v>2512</v>
      </c>
      <c r="D1039" s="4" t="s">
        <v>2737</v>
      </c>
      <c r="E1039" s="4" t="s">
        <v>2737</v>
      </c>
      <c r="F1039" s="4" t="s">
        <v>2738</v>
      </c>
      <c r="G1039" s="4" t="s">
        <v>2739</v>
      </c>
      <c r="H1039" s="4"/>
      <c r="I1039" s="4" t="s">
        <v>10936</v>
      </c>
      <c r="J1039" s="3"/>
      <c r="K1039" s="3" t="s">
        <v>8645</v>
      </c>
      <c r="L1039" s="5" t="s">
        <v>15</v>
      </c>
      <c r="M1039" s="2" t="str">
        <f t="shared" si="113"/>
        <v>&gt;betaL-g1140_SHV-102%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GCGGGGTGCGCGCGGGATTGTCGCCCTGCTTGGCCCGAATAACAAAGCAGAGCGCATTGTGGTGATTTATCTGCGGGATACCCCAGCGAGCATGGCCGAGCGAAATCAGCAAATCGCCGGGATCGGCGCGGCGCTGATCGAGCACTGGCAACGCTAA</v>
      </c>
      <c r="O1039" s="26">
        <f t="shared" si="111"/>
        <v>861</v>
      </c>
      <c r="P1039" s="26"/>
      <c r="Q1039" s="26">
        <f t="shared" si="116"/>
        <v>1</v>
      </c>
      <c r="R1039" s="26">
        <f t="shared" si="112"/>
        <v>1</v>
      </c>
      <c r="S1039" s="26">
        <f t="shared" si="114"/>
        <v>2</v>
      </c>
      <c r="T1039" s="26"/>
    </row>
    <row r="1040" spans="1:20" x14ac:dyDescent="0.25">
      <c r="A1040">
        <v>1140</v>
      </c>
      <c r="B1040" s="2" t="s">
        <v>8646</v>
      </c>
      <c r="C1040" s="3" t="s">
        <v>2512</v>
      </c>
      <c r="D1040" s="4" t="s">
        <v>2740</v>
      </c>
      <c r="E1040" s="4" t="s">
        <v>2740</v>
      </c>
      <c r="F1040" s="4" t="s">
        <v>2741</v>
      </c>
      <c r="G1040" s="4" t="s">
        <v>2742</v>
      </c>
      <c r="H1040" s="4"/>
      <c r="I1040" s="4" t="s">
        <v>10936</v>
      </c>
      <c r="J1040" s="3"/>
      <c r="K1040" s="3" t="s">
        <v>8647</v>
      </c>
      <c r="L1040" s="5" t="s">
        <v>15</v>
      </c>
      <c r="M1040" s="2" t="str">
        <f t="shared" si="113"/>
        <v>&gt;betaL-g1141_SHV-103%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GAGCAGAGCGCATTGTGGTGATTTATCTGCGGGATACCCCGGCGAGCATGGCCGAGCGAAATCAGCAAATCGCCGGGATCGGCGCGGCGCTGATCGAGCACTGGCAACGCTAA</v>
      </c>
      <c r="O1040" s="26">
        <f t="shared" si="111"/>
        <v>861</v>
      </c>
      <c r="P1040" s="26"/>
      <c r="Q1040" s="26">
        <f t="shared" si="116"/>
        <v>1</v>
      </c>
      <c r="R1040" s="26">
        <f t="shared" si="112"/>
        <v>1</v>
      </c>
      <c r="S1040" s="26">
        <f t="shared" si="114"/>
        <v>2</v>
      </c>
      <c r="T1040" s="26"/>
    </row>
    <row r="1041" spans="1:20" x14ac:dyDescent="0.25">
      <c r="A1041">
        <v>1141</v>
      </c>
      <c r="B1041" s="2" t="s">
        <v>8648</v>
      </c>
      <c r="C1041" s="3" t="s">
        <v>2512</v>
      </c>
      <c r="D1041" s="4" t="s">
        <v>2743</v>
      </c>
      <c r="E1041" s="4" t="s">
        <v>2743</v>
      </c>
      <c r="F1041" s="4" t="s">
        <v>2744</v>
      </c>
      <c r="G1041" s="4" t="s">
        <v>2745</v>
      </c>
      <c r="H1041" s="4"/>
      <c r="I1041" s="4" t="s">
        <v>10936</v>
      </c>
      <c r="J1041" s="3"/>
      <c r="K1041" s="3" t="s">
        <v>8649</v>
      </c>
      <c r="L1041" s="5" t="s">
        <v>15</v>
      </c>
      <c r="M1041" s="2" t="str">
        <f t="shared" si="113"/>
        <v>&gt;betaL-g1142_SHV-104%T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A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41" s="26">
        <f t="shared" si="111"/>
        <v>861</v>
      </c>
      <c r="P1041" s="26" t="s">
        <v>10985</v>
      </c>
      <c r="Q1041" s="26">
        <f t="shared" si="116"/>
        <v>1</v>
      </c>
      <c r="R1041" s="26">
        <f t="shared" si="112"/>
        <v>1</v>
      </c>
      <c r="S1041" s="26">
        <f t="shared" si="114"/>
        <v>2</v>
      </c>
      <c r="T1041" s="26"/>
    </row>
    <row r="1042" spans="1:20" x14ac:dyDescent="0.25">
      <c r="A1042">
        <v>1142</v>
      </c>
      <c r="B1042" s="2" t="s">
        <v>8650</v>
      </c>
      <c r="C1042" s="3" t="s">
        <v>2512</v>
      </c>
      <c r="D1042" s="4" t="s">
        <v>2746</v>
      </c>
      <c r="E1042" s="4" t="s">
        <v>2746</v>
      </c>
      <c r="F1042" s="4" t="s">
        <v>2747</v>
      </c>
      <c r="G1042" s="4" t="s">
        <v>2748</v>
      </c>
      <c r="H1042" s="4"/>
      <c r="I1042" s="4" t="s">
        <v>10936</v>
      </c>
      <c r="J1042" s="3"/>
      <c r="K1042" s="3" t="s">
        <v>8651</v>
      </c>
      <c r="L1042" s="5" t="s">
        <v>15</v>
      </c>
      <c r="M1042" s="2" t="str">
        <f t="shared" si="113"/>
        <v>&gt;betaL-g1143_SHV-105%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GATTGTGGTGATTTATCTGCGGGATACGCCGGCGAGCATGGCCGAGCGAAATCAGCAAATCGCCGGGATCGGCGCGGCGCTGATCGAGCACTGGCAACGCTAA</v>
      </c>
      <c r="O1042" s="26">
        <f t="shared" si="111"/>
        <v>861</v>
      </c>
      <c r="P1042" s="26"/>
      <c r="Q1042" s="26">
        <f t="shared" si="116"/>
        <v>1</v>
      </c>
      <c r="R1042" s="26">
        <f t="shared" si="112"/>
        <v>1</v>
      </c>
      <c r="S1042" s="26">
        <f t="shared" si="114"/>
        <v>2</v>
      </c>
      <c r="T1042" s="26"/>
    </row>
    <row r="1043" spans="1:20" x14ac:dyDescent="0.25">
      <c r="A1043">
        <v>1145</v>
      </c>
      <c r="B1043" s="2" t="s">
        <v>8652</v>
      </c>
      <c r="C1043" s="3" t="s">
        <v>2512</v>
      </c>
      <c r="D1043" s="4" t="s">
        <v>2749</v>
      </c>
      <c r="E1043" s="4" t="s">
        <v>2749</v>
      </c>
      <c r="F1043" s="4" t="s">
        <v>2750</v>
      </c>
      <c r="G1043" s="4" t="s">
        <v>2751</v>
      </c>
      <c r="H1043" s="4"/>
      <c r="I1043" s="4" t="s">
        <v>10936</v>
      </c>
      <c r="J1043" s="3"/>
      <c r="K1043" s="3" t="s">
        <v>8653</v>
      </c>
      <c r="L1043" s="5" t="s">
        <v>15</v>
      </c>
      <c r="M1043" s="2" t="str">
        <f t="shared" si="113"/>
        <v>&gt;betaL-g1146_SHV-108%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v>
      </c>
      <c r="O1043" s="26">
        <f t="shared" si="111"/>
        <v>861</v>
      </c>
      <c r="P1043" s="26"/>
      <c r="Q1043" s="26">
        <f t="shared" si="116"/>
        <v>1</v>
      </c>
      <c r="R1043" s="26">
        <f t="shared" si="112"/>
        <v>1</v>
      </c>
      <c r="S1043" s="26">
        <f t="shared" si="114"/>
        <v>2</v>
      </c>
      <c r="T1043" s="26"/>
    </row>
    <row r="1044" spans="1:20" x14ac:dyDescent="0.25">
      <c r="A1044">
        <v>1146</v>
      </c>
      <c r="B1044" s="2" t="s">
        <v>8654</v>
      </c>
      <c r="C1044" s="3" t="s">
        <v>2512</v>
      </c>
      <c r="D1044" s="4" t="s">
        <v>2752</v>
      </c>
      <c r="E1044" s="4" t="s">
        <v>2752</v>
      </c>
      <c r="F1044" s="4" t="s">
        <v>2753</v>
      </c>
      <c r="G1044" s="4" t="s">
        <v>2754</v>
      </c>
      <c r="H1044" s="4"/>
      <c r="I1044" s="4" t="s">
        <v>10936</v>
      </c>
      <c r="J1044" s="3"/>
      <c r="K1044" s="3" t="s">
        <v>8655</v>
      </c>
      <c r="L1044" s="5" t="s">
        <v>15</v>
      </c>
      <c r="M1044" s="2" t="str">
        <f t="shared" si="113"/>
        <v>&gt;betaL-g1147_SHV-109%ATGCGTTATATTCGCCG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ACTGCTGACCAGCCAGCGTCTGAGCGCCCGTTCGCAACGGCAGCTGCTGCAGTGGATGGTGGACGATCGGGTCGCCGGACCGTTGATCCGCTCCGTGCTGCCGGCGGGCTGGTTTATCGCCGATAAGACCGGAGCTGGCGAGCGGGGTGCGCGCGGCATTGTCGCCCTGCTTGGCCCGAATAACAAAGCAGAGCGCATTGTGGTGATTTATCTGCGGGATATGCCGGCGAGCATGGCCGAGCGAAATCAGCAAATCGCCGGGATCGGCGCGGCGCTGATCGAGCACTGGCAACGCTAA</v>
      </c>
      <c r="O1044" s="26">
        <f t="shared" si="111"/>
        <v>861</v>
      </c>
      <c r="P1044" s="26"/>
      <c r="Q1044" s="26">
        <f t="shared" si="116"/>
        <v>1</v>
      </c>
      <c r="R1044" s="26">
        <f t="shared" si="112"/>
        <v>1</v>
      </c>
      <c r="S1044" s="26">
        <f t="shared" si="114"/>
        <v>2</v>
      </c>
      <c r="T1044" s="26"/>
    </row>
    <row r="1045" spans="1:20" x14ac:dyDescent="0.25">
      <c r="A1045">
        <v>1056</v>
      </c>
      <c r="B1045" s="2" t="s">
        <v>8508</v>
      </c>
      <c r="C1045" s="3" t="s">
        <v>2512</v>
      </c>
      <c r="D1045" s="4" t="s">
        <v>2534</v>
      </c>
      <c r="E1045" s="4" t="s">
        <v>2534</v>
      </c>
      <c r="F1045" s="4" t="s">
        <v>2535</v>
      </c>
      <c r="G1045" s="4" t="s">
        <v>2536</v>
      </c>
      <c r="H1045" s="4"/>
      <c r="I1045" s="4" t="s">
        <v>10936</v>
      </c>
      <c r="J1045" s="3"/>
      <c r="K1045" s="3" t="s">
        <v>8509</v>
      </c>
      <c r="L1045" s="5" t="s">
        <v>15</v>
      </c>
      <c r="M1045" s="2" t="str">
        <f t="shared" si="113"/>
        <v>&gt;betaL-g1148_SHV-11%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045" s="26">
        <f t="shared" si="111"/>
        <v>861</v>
      </c>
      <c r="P1045" s="26"/>
      <c r="Q1045" s="26">
        <f t="shared" si="116"/>
        <v>1</v>
      </c>
      <c r="R1045" s="26">
        <f t="shared" si="112"/>
        <v>1</v>
      </c>
      <c r="S1045" s="26">
        <f t="shared" si="114"/>
        <v>2</v>
      </c>
      <c r="T1045" s="26"/>
    </row>
    <row r="1046" spans="1:20" x14ac:dyDescent="0.25">
      <c r="A1046">
        <v>1057</v>
      </c>
      <c r="B1046" s="2" t="s">
        <v>8510</v>
      </c>
      <c r="C1046" s="3" t="s">
        <v>2512</v>
      </c>
      <c r="D1046" s="4" t="s">
        <v>2537</v>
      </c>
      <c r="E1046" s="4" t="s">
        <v>2537</v>
      </c>
      <c r="F1046" s="4" t="s">
        <v>2538</v>
      </c>
      <c r="G1046" s="4" t="s">
        <v>2539</v>
      </c>
      <c r="H1046" s="4"/>
      <c r="I1046" s="4" t="s">
        <v>10936</v>
      </c>
      <c r="J1046" s="3"/>
      <c r="K1046" s="3" t="s">
        <v>8511</v>
      </c>
      <c r="L1046" s="5" t="s">
        <v>15</v>
      </c>
      <c r="M1046" s="2" t="str">
        <f t="shared" si="113"/>
        <v>&gt;betaL-g1157_SHV-12%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</v>
      </c>
      <c r="O1046" s="26">
        <f t="shared" si="111"/>
        <v>837</v>
      </c>
      <c r="P1046" s="26" t="s">
        <v>11010</v>
      </c>
      <c r="Q1046" s="26">
        <f t="shared" si="115"/>
        <v>1</v>
      </c>
      <c r="R1046" s="26" t="str">
        <f t="shared" si="112"/>
        <v>bad</v>
      </c>
      <c r="S1046" s="26">
        <f t="shared" si="114"/>
        <v>2</v>
      </c>
      <c r="T1046" s="26"/>
    </row>
    <row r="1047" spans="1:20" x14ac:dyDescent="0.25">
      <c r="A1047">
        <v>1155</v>
      </c>
      <c r="B1047" s="2" t="s">
        <v>8656</v>
      </c>
      <c r="C1047" s="3" t="s">
        <v>2512</v>
      </c>
      <c r="D1047" s="4" t="s">
        <v>2755</v>
      </c>
      <c r="E1047" s="4" t="s">
        <v>2755</v>
      </c>
      <c r="F1047" s="4" t="s">
        <v>2756</v>
      </c>
      <c r="G1047" s="4" t="s">
        <v>2757</v>
      </c>
      <c r="H1047" s="4"/>
      <c r="I1047" s="4" t="s">
        <v>10936</v>
      </c>
      <c r="J1047" s="3"/>
      <c r="K1047" s="3" t="s">
        <v>8657</v>
      </c>
      <c r="L1047" s="5" t="s">
        <v>15</v>
      </c>
      <c r="M1047" s="2" t="str">
        <f t="shared" si="113"/>
        <v>&gt;betaL-g1158_SHV-120%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AAGCGGGGTGCGCGCGGGATTGTCGCCCTGCTTGGCCCGAATAACAAAGCAGAGCGCATTGTGGTGATTTATCTGCGGGATACCCCGGCGAGCATGGCCGAGCGAAATCAGCAAATCGCCGGGATCGGCGCGGCGCTGATCGAGCACTGGCAACGCTAA</v>
      </c>
      <c r="O1047" s="26">
        <f t="shared" si="111"/>
        <v>861</v>
      </c>
      <c r="P1047" s="26"/>
      <c r="Q1047" s="26">
        <f t="shared" ref="Q1047:Q1061" si="117">IF(OR(LEFT(G1047,3)="ATG",LEFT(G1047,3)="GTG",LEFT(G1047,3)="TTG"),1,"bad")</f>
        <v>1</v>
      </c>
      <c r="R1047" s="26">
        <f t="shared" si="112"/>
        <v>1</v>
      </c>
      <c r="S1047" s="26">
        <f t="shared" si="114"/>
        <v>2</v>
      </c>
      <c r="T1047" s="26"/>
    </row>
    <row r="1048" spans="1:20" x14ac:dyDescent="0.25">
      <c r="A1048">
        <v>1156</v>
      </c>
      <c r="B1048" s="2" t="s">
        <v>8658</v>
      </c>
      <c r="C1048" s="3" t="s">
        <v>2512</v>
      </c>
      <c r="D1048" s="4" t="s">
        <v>2758</v>
      </c>
      <c r="E1048" s="4" t="s">
        <v>2758</v>
      </c>
      <c r="F1048" s="4" t="s">
        <v>2759</v>
      </c>
      <c r="G1048" s="4" t="s">
        <v>2760</v>
      </c>
      <c r="H1048" s="4"/>
      <c r="I1048" s="4" t="s">
        <v>10936</v>
      </c>
      <c r="J1048" s="3"/>
      <c r="K1048" s="3" t="s">
        <v>8659</v>
      </c>
      <c r="L1048" s="5" t="s">
        <v>15</v>
      </c>
      <c r="M1048" s="2" t="str">
        <f t="shared" si="113"/>
        <v>&gt;betaL-g1159_SHV-121%ATGCGTTATATTCGCCTGTGTATTATCTCCCTGTTAGCCGCCCTGCCGCTGGT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048" s="26">
        <f t="shared" si="111"/>
        <v>861</v>
      </c>
      <c r="P1048" s="26"/>
      <c r="Q1048" s="26">
        <f t="shared" si="117"/>
        <v>1</v>
      </c>
      <c r="R1048" s="26">
        <f t="shared" si="112"/>
        <v>1</v>
      </c>
      <c r="S1048" s="26">
        <f t="shared" si="114"/>
        <v>2</v>
      </c>
      <c r="T1048" s="26"/>
    </row>
    <row r="1049" spans="1:20" x14ac:dyDescent="0.25">
      <c r="A1049">
        <v>1163</v>
      </c>
      <c r="B1049" s="2" t="s">
        <v>8660</v>
      </c>
      <c r="C1049" s="3" t="s">
        <v>2512</v>
      </c>
      <c r="D1049" s="4" t="s">
        <v>2761</v>
      </c>
      <c r="E1049" s="4" t="s">
        <v>2761</v>
      </c>
      <c r="F1049" s="4" t="s">
        <v>2762</v>
      </c>
      <c r="G1049" s="4" t="s">
        <v>2763</v>
      </c>
      <c r="H1049" s="4"/>
      <c r="I1049" s="4" t="s">
        <v>10936</v>
      </c>
      <c r="J1049" s="3"/>
      <c r="K1049" s="3" t="s">
        <v>8661</v>
      </c>
      <c r="L1049" s="5" t="s">
        <v>15</v>
      </c>
      <c r="M1049" s="2" t="str">
        <f t="shared" si="113"/>
        <v>&gt;betaL-g1165_SHV-128%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GCTCC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CTGGCGCGGCGCCGATCGAGCACTGGCAACGCTAA</v>
      </c>
      <c r="O1049" s="26">
        <f t="shared" si="111"/>
        <v>861</v>
      </c>
      <c r="P1049" s="26"/>
      <c r="Q1049" s="26">
        <f t="shared" si="117"/>
        <v>1</v>
      </c>
      <c r="R1049" s="26">
        <f t="shared" si="112"/>
        <v>1</v>
      </c>
      <c r="S1049" s="26">
        <f t="shared" si="114"/>
        <v>2</v>
      </c>
      <c r="T1049" s="26"/>
    </row>
    <row r="1050" spans="1:20" x14ac:dyDescent="0.25">
      <c r="A1050">
        <v>1164</v>
      </c>
      <c r="B1050" s="2" t="s">
        <v>8662</v>
      </c>
      <c r="C1050" s="3" t="s">
        <v>2512</v>
      </c>
      <c r="D1050" s="4" t="s">
        <v>2764</v>
      </c>
      <c r="E1050" s="4" t="s">
        <v>2764</v>
      </c>
      <c r="F1050" s="4" t="s">
        <v>2765</v>
      </c>
      <c r="G1050" s="4" t="s">
        <v>2766</v>
      </c>
      <c r="H1050" s="4"/>
      <c r="I1050" s="4" t="s">
        <v>10936</v>
      </c>
      <c r="J1050" s="3"/>
      <c r="K1050" s="3" t="s">
        <v>8663</v>
      </c>
      <c r="L1050" s="5" t="s">
        <v>15</v>
      </c>
      <c r="M1050" s="2" t="str">
        <f t="shared" si="113"/>
        <v>&gt;betaL-g1166_SHV-129%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TCGATCAGCAAATCGCCGGGATCGGCGCGGCGCTGATCGAGCACTGGCAACGCTAA</v>
      </c>
      <c r="O1050" s="26">
        <f t="shared" si="111"/>
        <v>861</v>
      </c>
      <c r="P1050" s="26"/>
      <c r="Q1050" s="26">
        <f t="shared" si="117"/>
        <v>1</v>
      </c>
      <c r="R1050" s="26">
        <f t="shared" si="112"/>
        <v>1</v>
      </c>
      <c r="S1050" s="26">
        <f t="shared" si="114"/>
        <v>2</v>
      </c>
      <c r="T1050" s="26"/>
    </row>
    <row r="1051" spans="1:20" x14ac:dyDescent="0.25">
      <c r="A1051">
        <v>1165</v>
      </c>
      <c r="B1051" s="2" t="s">
        <v>8664</v>
      </c>
      <c r="C1051" s="3" t="s">
        <v>2512</v>
      </c>
      <c r="D1051" s="4" t="s">
        <v>2767</v>
      </c>
      <c r="E1051" s="4" t="s">
        <v>2767</v>
      </c>
      <c r="F1051" s="4" t="s">
        <v>2768</v>
      </c>
      <c r="G1051" s="4" t="s">
        <v>2769</v>
      </c>
      <c r="H1051" s="4"/>
      <c r="I1051" s="4" t="s">
        <v>10936</v>
      </c>
      <c r="J1051" s="3"/>
      <c r="K1051" s="3" t="s">
        <v>8665</v>
      </c>
      <c r="L1051" s="5" t="s">
        <v>15</v>
      </c>
      <c r="M1051" s="2" t="str">
        <f t="shared" si="113"/>
        <v>&gt;betaL-g1168_SHV-133%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GGGGTCGCCGGACCGTTGATCCGCTCCGTGCTGCCGGCGGGCTGGTTTATCGCCGATAAGACCGGAGCTGGCGAGCGGGGTGCGCGCGGCATTGTCGCCCTGCTTGGCCCGAATAACAAAGCAGAGCGCATTGTGGTGATATATCTGCGGGATACGCCGGCGAGCATGGCCGAGCGAAATCAGCAAATCGCCGGGATCGGCGCGGCGCTGATCGAGCACTGGCAACGCTAA</v>
      </c>
      <c r="O1051" s="26">
        <f t="shared" si="111"/>
        <v>861</v>
      </c>
      <c r="P1051" s="26"/>
      <c r="Q1051" s="26">
        <f t="shared" si="117"/>
        <v>1</v>
      </c>
      <c r="R1051" s="26">
        <f t="shared" si="112"/>
        <v>1</v>
      </c>
      <c r="S1051" s="26">
        <f t="shared" si="114"/>
        <v>2</v>
      </c>
      <c r="T1051" s="26"/>
    </row>
    <row r="1052" spans="1:20" x14ac:dyDescent="0.25">
      <c r="A1052">
        <v>1166</v>
      </c>
      <c r="B1052" s="2" t="s">
        <v>8666</v>
      </c>
      <c r="C1052" s="3" t="s">
        <v>2512</v>
      </c>
      <c r="D1052" s="4" t="s">
        <v>2770</v>
      </c>
      <c r="E1052" s="4" t="s">
        <v>2770</v>
      </c>
      <c r="F1052" s="4" t="s">
        <v>2771</v>
      </c>
      <c r="G1052" s="4" t="s">
        <v>2772</v>
      </c>
      <c r="H1052" s="4"/>
      <c r="I1052" s="4" t="s">
        <v>10936</v>
      </c>
      <c r="J1052" s="3"/>
      <c r="K1052" s="3" t="s">
        <v>8667</v>
      </c>
      <c r="L1052" s="5" t="s">
        <v>15</v>
      </c>
      <c r="M1052" s="2" t="str">
        <f t="shared" si="113"/>
        <v>&gt;betaL-g1169_SHV-134%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G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v>
      </c>
      <c r="O1052" s="26">
        <f t="shared" si="111"/>
        <v>861</v>
      </c>
      <c r="P1052" s="26"/>
      <c r="Q1052" s="26">
        <f t="shared" si="117"/>
        <v>1</v>
      </c>
      <c r="R1052" s="26">
        <f t="shared" si="112"/>
        <v>1</v>
      </c>
      <c r="S1052" s="26">
        <f t="shared" si="114"/>
        <v>2</v>
      </c>
      <c r="T1052" s="26"/>
    </row>
    <row r="1053" spans="1:20" x14ac:dyDescent="0.25">
      <c r="A1053">
        <v>1167</v>
      </c>
      <c r="B1053" s="2" t="s">
        <v>8668</v>
      </c>
      <c r="C1053" s="3" t="s">
        <v>2512</v>
      </c>
      <c r="D1053" s="4" t="s">
        <v>2773</v>
      </c>
      <c r="E1053" s="4" t="s">
        <v>2773</v>
      </c>
      <c r="F1053" s="4" t="s">
        <v>2774</v>
      </c>
      <c r="G1053" s="4" t="s">
        <v>2775</v>
      </c>
      <c r="H1053" s="4"/>
      <c r="I1053" s="4" t="s">
        <v>10936</v>
      </c>
      <c r="J1053" s="3"/>
      <c r="K1053" s="3" t="s">
        <v>8669</v>
      </c>
      <c r="L1053" s="5" t="s">
        <v>15</v>
      </c>
      <c r="M1053" s="2" t="str">
        <f t="shared" si="113"/>
        <v>&gt;betaL-g1170_SHV-135%ATGCGTTATATTCGCCTGTGTATTATCTCCCTGTTAGCCACCCTGCCGCTGGCGGTACACGCCAGCCCGCAGCCGCTTA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53" s="26">
        <f t="shared" si="111"/>
        <v>861</v>
      </c>
      <c r="P1053" s="26"/>
      <c r="Q1053" s="26">
        <f t="shared" si="117"/>
        <v>1</v>
      </c>
      <c r="R1053" s="26">
        <f t="shared" si="112"/>
        <v>1</v>
      </c>
      <c r="S1053" s="26">
        <f t="shared" si="114"/>
        <v>2</v>
      </c>
      <c r="T1053" s="26"/>
    </row>
    <row r="1054" spans="1:20" x14ac:dyDescent="0.25">
      <c r="A1054">
        <v>1168</v>
      </c>
      <c r="B1054" s="2" t="s">
        <v>8670</v>
      </c>
      <c r="C1054" s="3" t="s">
        <v>2512</v>
      </c>
      <c r="D1054" s="4" t="s">
        <v>2776</v>
      </c>
      <c r="E1054" s="4" t="s">
        <v>2776</v>
      </c>
      <c r="F1054" s="4" t="s">
        <v>2777</v>
      </c>
      <c r="G1054" s="4" t="s">
        <v>2778</v>
      </c>
      <c r="H1054" s="4"/>
      <c r="I1054" s="4" t="s">
        <v>10936</v>
      </c>
      <c r="J1054" s="3"/>
      <c r="K1054" s="3" t="s">
        <v>8671</v>
      </c>
      <c r="L1054" s="5" t="s">
        <v>15</v>
      </c>
      <c r="M1054" s="2" t="str">
        <f t="shared" si="113"/>
        <v>&gt;betaL-g1172_SHV-137%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C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CATAACAAAGCAGAGCGCATTGTGGTGATTTATCTGCGGGATACCCCGGCGAGCATGGCCGAGCGAAATCAGCAAATCGCCGGGATCGGCGCGGCGCTGATCGAGCACTGGCAACGCTAA</v>
      </c>
      <c r="O1054" s="26">
        <f t="shared" si="111"/>
        <v>861</v>
      </c>
      <c r="P1054" s="26"/>
      <c r="Q1054" s="26">
        <f t="shared" si="117"/>
        <v>1</v>
      </c>
      <c r="R1054" s="26">
        <f t="shared" si="112"/>
        <v>1</v>
      </c>
      <c r="S1054" s="26">
        <f t="shared" si="114"/>
        <v>2</v>
      </c>
      <c r="T1054" s="26"/>
    </row>
    <row r="1055" spans="1:20" x14ac:dyDescent="0.25">
      <c r="A1055">
        <v>1059</v>
      </c>
      <c r="B1055" s="2" t="s">
        <v>8512</v>
      </c>
      <c r="C1055" s="3" t="s">
        <v>2512</v>
      </c>
      <c r="D1055" s="4" t="s">
        <v>2540</v>
      </c>
      <c r="E1055" s="4" t="s">
        <v>2540</v>
      </c>
      <c r="F1055" s="4" t="s">
        <v>2541</v>
      </c>
      <c r="G1055" s="4" t="s">
        <v>2542</v>
      </c>
      <c r="H1055" s="4"/>
      <c r="I1055" s="4" t="s">
        <v>10936</v>
      </c>
      <c r="J1055" s="3"/>
      <c r="K1055" s="3" t="s">
        <v>8513</v>
      </c>
      <c r="L1055" s="5" t="s">
        <v>15</v>
      </c>
      <c r="M1055" s="2" t="str">
        <f t="shared" si="113"/>
        <v>&gt;betaL-g1173_SHV-14%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055" s="26">
        <f t="shared" si="111"/>
        <v>861</v>
      </c>
      <c r="P1055" s="26"/>
      <c r="Q1055" s="26">
        <f t="shared" si="117"/>
        <v>1</v>
      </c>
      <c r="R1055" s="26">
        <f t="shared" si="112"/>
        <v>1</v>
      </c>
      <c r="S1055" s="26">
        <f t="shared" si="114"/>
        <v>2</v>
      </c>
      <c r="T1055" s="26"/>
    </row>
    <row r="1056" spans="1:20" x14ac:dyDescent="0.25">
      <c r="A1056">
        <v>1169</v>
      </c>
      <c r="B1056" s="2" t="s">
        <v>8672</v>
      </c>
      <c r="C1056" s="3" t="s">
        <v>2512</v>
      </c>
      <c r="D1056" s="4" t="s">
        <v>2779</v>
      </c>
      <c r="E1056" s="4" t="s">
        <v>2779</v>
      </c>
      <c r="F1056" s="4" t="s">
        <v>2780</v>
      </c>
      <c r="G1056" s="4" t="s">
        <v>2781</v>
      </c>
      <c r="H1056" s="4"/>
      <c r="I1056" s="4" t="s">
        <v>10936</v>
      </c>
      <c r="J1056" s="3"/>
      <c r="K1056" s="3" t="s">
        <v>8673</v>
      </c>
      <c r="L1056" s="5" t="s">
        <v>15</v>
      </c>
      <c r="M1056" s="2" t="str">
        <f t="shared" si="113"/>
        <v>&gt;betaL-g1174_SHV-140%AAGCGTTATATTCGCCTGTGTATTATCTCCCTGTTAGCCACCCTGCCGCTGGCGGTACACGCCAGCCCGCAGCCGCTTGAGCAAATTAAACTAAGCGAAAGCCAGCTGTCGGGCCGCGTAGGCATGATAGAAATGGATCTGGCCAGCGGCCGCACGCTGACCGCCTGGCGCGCCGATGAACGCTTTCCCATGATGAGCACCTTTAAAGTAGTGCTCTGCGGCGCAGTGCTGGCCCGGGTGGATGCCGGTGACGAACAGCTGGAGCGAAAGATCCACTATA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056" s="26">
        <f t="shared" si="111"/>
        <v>861</v>
      </c>
      <c r="P1056" s="26" t="s">
        <v>10985</v>
      </c>
      <c r="Q1056" s="26">
        <v>1</v>
      </c>
      <c r="R1056" s="26">
        <f t="shared" si="112"/>
        <v>1</v>
      </c>
      <c r="S1056" s="26">
        <f t="shared" si="114"/>
        <v>2</v>
      </c>
      <c r="T1056" s="26"/>
    </row>
    <row r="1057" spans="1:20" x14ac:dyDescent="0.25">
      <c r="A1057">
        <v>1170</v>
      </c>
      <c r="B1057" s="2" t="s">
        <v>8674</v>
      </c>
      <c r="C1057" s="3" t="s">
        <v>2512</v>
      </c>
      <c r="D1057" s="4" t="s">
        <v>2782</v>
      </c>
      <c r="E1057" s="4" t="s">
        <v>2782</v>
      </c>
      <c r="F1057" s="4" t="s">
        <v>2783</v>
      </c>
      <c r="G1057" s="4" t="s">
        <v>2784</v>
      </c>
      <c r="H1057" s="4"/>
      <c r="I1057" s="4" t="s">
        <v>10936</v>
      </c>
      <c r="J1057" s="3"/>
      <c r="K1057" s="3" t="s">
        <v>8675</v>
      </c>
      <c r="L1057" s="5" t="s">
        <v>15</v>
      </c>
      <c r="M1057" s="2" t="str">
        <f t="shared" si="113"/>
        <v>&gt;betaL-g1175_SHV-141%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v>
      </c>
      <c r="O1057" s="26">
        <f t="shared" si="111"/>
        <v>861</v>
      </c>
      <c r="P1057" s="26"/>
      <c r="Q1057" s="26">
        <f t="shared" si="117"/>
        <v>1</v>
      </c>
      <c r="R1057" s="26">
        <f t="shared" si="112"/>
        <v>1</v>
      </c>
      <c r="S1057" s="26">
        <f t="shared" si="114"/>
        <v>2</v>
      </c>
      <c r="T1057" s="26"/>
    </row>
    <row r="1058" spans="1:20" x14ac:dyDescent="0.25">
      <c r="A1058">
        <v>1171</v>
      </c>
      <c r="B1058" s="2" t="s">
        <v>8676</v>
      </c>
      <c r="C1058" s="3" t="s">
        <v>2512</v>
      </c>
      <c r="D1058" s="4" t="s">
        <v>2785</v>
      </c>
      <c r="E1058" s="4" t="s">
        <v>2785</v>
      </c>
      <c r="F1058" s="4" t="s">
        <v>2786</v>
      </c>
      <c r="G1058" s="4" t="s">
        <v>2787</v>
      </c>
      <c r="H1058" s="4"/>
      <c r="I1058" s="4" t="s">
        <v>10936</v>
      </c>
      <c r="J1058" s="3"/>
      <c r="K1058" s="3" t="s">
        <v>8677</v>
      </c>
      <c r="L1058" s="5" t="s">
        <v>15</v>
      </c>
      <c r="M1058" s="2" t="str">
        <f t="shared" si="113"/>
        <v>&gt;betaL-g1176_SHV-142%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ATATCTGCGGGATACGCCGGCGAGCATGGCCGAGCGAAATCAGCAAATCGCCGGGATCGGCGCGGCGCTGATCGAGCACTGGCAACGCTAA</v>
      </c>
      <c r="O1058" s="26">
        <f t="shared" si="111"/>
        <v>861</v>
      </c>
      <c r="P1058" s="26"/>
      <c r="Q1058" s="26">
        <f t="shared" si="117"/>
        <v>1</v>
      </c>
      <c r="R1058" s="26">
        <f t="shared" si="112"/>
        <v>1</v>
      </c>
      <c r="S1058" s="26">
        <f t="shared" si="114"/>
        <v>2</v>
      </c>
      <c r="T1058" s="26"/>
    </row>
    <row r="1059" spans="1:20" x14ac:dyDescent="0.25">
      <c r="A1059" s="3">
        <v>1172</v>
      </c>
      <c r="B1059" s="2" t="s">
        <v>10283</v>
      </c>
      <c r="C1059" s="3" t="s">
        <v>2512</v>
      </c>
      <c r="D1059" s="4" t="s">
        <v>5554</v>
      </c>
      <c r="E1059" s="4" t="s">
        <v>5554</v>
      </c>
      <c r="F1059" s="4" t="s">
        <v>5555</v>
      </c>
      <c r="G1059" s="4" t="s">
        <v>5556</v>
      </c>
      <c r="H1059" s="4"/>
      <c r="I1059" s="4" t="s">
        <v>10936</v>
      </c>
      <c r="J1059" s="3"/>
      <c r="K1059" s="3" t="s">
        <v>5557</v>
      </c>
      <c r="L1059" s="13" t="s">
        <v>5493</v>
      </c>
      <c r="M1059" s="2" t="str">
        <f t="shared" si="113"/>
        <v>&gt;betaL-g1177_SHV-143%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T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CACTGGCAACGCTAA</v>
      </c>
      <c r="O1059" s="26">
        <f t="shared" si="111"/>
        <v>861</v>
      </c>
      <c r="P1059" s="26"/>
      <c r="Q1059" s="26">
        <f t="shared" si="117"/>
        <v>1</v>
      </c>
      <c r="R1059" s="26">
        <f t="shared" si="112"/>
        <v>1</v>
      </c>
      <c r="S1059" s="26">
        <f t="shared" si="114"/>
        <v>2</v>
      </c>
      <c r="T1059" s="26"/>
    </row>
    <row r="1060" spans="1:20" x14ac:dyDescent="0.25">
      <c r="A1060">
        <v>1173</v>
      </c>
      <c r="B1060" s="2" t="s">
        <v>8678</v>
      </c>
      <c r="C1060" s="3" t="s">
        <v>2512</v>
      </c>
      <c r="D1060" s="4" t="s">
        <v>2788</v>
      </c>
      <c r="E1060" s="4" t="s">
        <v>2788</v>
      </c>
      <c r="F1060" s="4" t="s">
        <v>2789</v>
      </c>
      <c r="G1060" s="4" t="s">
        <v>2790</v>
      </c>
      <c r="H1060" s="4"/>
      <c r="I1060" s="4" t="s">
        <v>10936</v>
      </c>
      <c r="J1060" s="3"/>
      <c r="K1060" s="3" t="s">
        <v>8679</v>
      </c>
      <c r="L1060" s="5" t="s">
        <v>15</v>
      </c>
      <c r="M1060" s="2" t="str">
        <f t="shared" si="113"/>
        <v>&gt;betaL-g1178_SHV-144%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060" s="26">
        <f t="shared" si="111"/>
        <v>861</v>
      </c>
      <c r="P1060" s="26"/>
      <c r="Q1060" s="26">
        <f t="shared" si="117"/>
        <v>1</v>
      </c>
      <c r="R1060" s="26">
        <f t="shared" si="112"/>
        <v>1</v>
      </c>
      <c r="S1060" s="26">
        <f t="shared" si="114"/>
        <v>2</v>
      </c>
      <c r="T1060" s="26"/>
    </row>
    <row r="1061" spans="1:20" x14ac:dyDescent="0.25">
      <c r="A1061">
        <v>1174</v>
      </c>
      <c r="B1061" s="2" t="s">
        <v>8680</v>
      </c>
      <c r="C1061" s="3" t="s">
        <v>2512</v>
      </c>
      <c r="D1061" s="4" t="s">
        <v>2791</v>
      </c>
      <c r="E1061" s="4" t="s">
        <v>2791</v>
      </c>
      <c r="F1061" s="4" t="s">
        <v>2792</v>
      </c>
      <c r="G1061" s="4" t="s">
        <v>2793</v>
      </c>
      <c r="H1061" s="4"/>
      <c r="I1061" s="4" t="s">
        <v>10936</v>
      </c>
      <c r="J1061" s="3"/>
      <c r="K1061" s="3" t="s">
        <v>8681</v>
      </c>
      <c r="L1061" s="5" t="s">
        <v>15</v>
      </c>
      <c r="M1061" s="2" t="str">
        <f t="shared" si="113"/>
        <v>&gt;betaL-g1179_SHV-145%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G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61" s="26">
        <f t="shared" si="111"/>
        <v>861</v>
      </c>
      <c r="P1061" s="26"/>
      <c r="Q1061" s="26">
        <f t="shared" si="117"/>
        <v>1</v>
      </c>
      <c r="R1061" s="26">
        <f t="shared" si="112"/>
        <v>1</v>
      </c>
      <c r="S1061" s="26">
        <f t="shared" si="114"/>
        <v>2</v>
      </c>
      <c r="T1061" s="26"/>
    </row>
    <row r="1062" spans="1:20" x14ac:dyDescent="0.25">
      <c r="A1062">
        <v>1175</v>
      </c>
      <c r="B1062" s="2" t="s">
        <v>8682</v>
      </c>
      <c r="C1062" s="3" t="s">
        <v>2512</v>
      </c>
      <c r="D1062" s="4" t="s">
        <v>2794</v>
      </c>
      <c r="E1062" s="4" t="s">
        <v>2794</v>
      </c>
      <c r="F1062" s="4" t="s">
        <v>2795</v>
      </c>
      <c r="G1062" s="4" t="s">
        <v>2796</v>
      </c>
      <c r="H1062" s="4"/>
      <c r="I1062" s="4" t="s">
        <v>10936</v>
      </c>
      <c r="J1062" s="3"/>
      <c r="K1062" s="3" t="s">
        <v>8683</v>
      </c>
      <c r="L1062" s="5" t="s">
        <v>15</v>
      </c>
      <c r="M1062" s="2" t="str">
        <f t="shared" si="113"/>
        <v>&gt;betaL-g1180_SHV-147%ATGCGTTATATTCGCCTGTGTATTATCTCCCTGTTAGCCACCCTGCCGCTGGCGGTACACGCCAGCCCGCAGCCGCTTGAGCAAATTAAACTAAGCGAAAGCCAGCTGTCGGGCCGCGTAGGCATGATAGAAATGGATCTGGCCAGCGGCCGCACGCTGACCGCCTGGCGCGCCGATGAACGCTTTCCCATGATGAGCG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TCGGCGAGCATGGCCGAGCGAAATCAGCAAATCGCCGGGATCGGCGCGGCGCTGATCGAGCACTGGCAACGC</v>
      </c>
      <c r="O1062" s="26">
        <f t="shared" si="111"/>
        <v>858</v>
      </c>
      <c r="P1062" s="26" t="s">
        <v>10985</v>
      </c>
      <c r="Q1062" s="26">
        <f t="shared" si="115"/>
        <v>1</v>
      </c>
      <c r="R1062" s="26" t="str">
        <f t="shared" si="112"/>
        <v>bad</v>
      </c>
      <c r="S1062" s="26">
        <f t="shared" si="114"/>
        <v>2</v>
      </c>
      <c r="T1062" s="26"/>
    </row>
    <row r="1063" spans="1:20" x14ac:dyDescent="0.25">
      <c r="A1063">
        <v>1176</v>
      </c>
      <c r="B1063" s="2" t="s">
        <v>8684</v>
      </c>
      <c r="C1063" s="3" t="s">
        <v>2512</v>
      </c>
      <c r="D1063" s="4" t="s">
        <v>2797</v>
      </c>
      <c r="E1063" s="4" t="s">
        <v>2797</v>
      </c>
      <c r="F1063" s="4" t="s">
        <v>2798</v>
      </c>
      <c r="G1063" s="4" t="s">
        <v>2799</v>
      </c>
      <c r="H1063" s="4" t="s">
        <v>11008</v>
      </c>
      <c r="I1063" s="4" t="s">
        <v>10936</v>
      </c>
      <c r="J1063" s="3"/>
      <c r="K1063" s="3" t="s">
        <v>8685</v>
      </c>
      <c r="L1063" s="5" t="s">
        <v>15</v>
      </c>
      <c r="M1063" s="2" t="str">
        <f t="shared" si="113"/>
        <v>&gt;betaL-g1181_SHV-148%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AA</v>
      </c>
      <c r="O1063" s="26">
        <f t="shared" si="111"/>
        <v>858</v>
      </c>
      <c r="P1063" s="26" t="s">
        <v>10996</v>
      </c>
      <c r="Q1063" s="26">
        <f t="shared" si="115"/>
        <v>1</v>
      </c>
      <c r="R1063" s="26" t="str">
        <f t="shared" si="112"/>
        <v>bad</v>
      </c>
      <c r="S1063" s="26">
        <f t="shared" si="114"/>
        <v>2</v>
      </c>
      <c r="T1063" s="26"/>
    </row>
    <row r="1064" spans="1:20" x14ac:dyDescent="0.25">
      <c r="A1064">
        <v>1177</v>
      </c>
      <c r="B1064" s="2" t="s">
        <v>8686</v>
      </c>
      <c r="C1064" s="3" t="s">
        <v>2512</v>
      </c>
      <c r="D1064" s="4" t="s">
        <v>2800</v>
      </c>
      <c r="E1064" s="4" t="s">
        <v>2800</v>
      </c>
      <c r="F1064" s="4" t="s">
        <v>2801</v>
      </c>
      <c r="G1064" s="4" t="s">
        <v>2802</v>
      </c>
      <c r="H1064" s="4"/>
      <c r="I1064" s="4" t="s">
        <v>10936</v>
      </c>
      <c r="J1064" s="3"/>
      <c r="K1064" s="3" t="s">
        <v>8687</v>
      </c>
      <c r="L1064" s="5" t="s">
        <v>15</v>
      </c>
      <c r="M1064" s="2" t="str">
        <f t="shared" si="113"/>
        <v>&gt;betaL-g1182_SHV-149%ATGCGTTATATTCGCCTGTGTATTATCTCCCTGTTAGCCACCCTGCCGCTGGCGGTACACGCCAGCCCGCAGCCGCTTGAGCAAATTAAACTAAGCGAAAGCCG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C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</v>
      </c>
      <c r="O1064" s="26">
        <f t="shared" si="111"/>
        <v>858</v>
      </c>
      <c r="P1064" s="26" t="s">
        <v>10985</v>
      </c>
      <c r="Q1064" s="26">
        <f t="shared" si="115"/>
        <v>1</v>
      </c>
      <c r="R1064" s="26" t="str">
        <f t="shared" si="112"/>
        <v>bad</v>
      </c>
      <c r="S1064" s="26">
        <f t="shared" si="114"/>
        <v>2</v>
      </c>
      <c r="T1064" s="26"/>
    </row>
    <row r="1065" spans="1:20" x14ac:dyDescent="0.25">
      <c r="A1065">
        <v>1178</v>
      </c>
      <c r="B1065" s="2" t="s">
        <v>8688</v>
      </c>
      <c r="C1065" s="3" t="s">
        <v>2512</v>
      </c>
      <c r="D1065" s="4" t="s">
        <v>2803</v>
      </c>
      <c r="E1065" s="4" t="s">
        <v>2803</v>
      </c>
      <c r="F1065" s="4" t="s">
        <v>2804</v>
      </c>
      <c r="G1065" s="4" t="s">
        <v>2805</v>
      </c>
      <c r="H1065" s="4"/>
      <c r="I1065" s="4" t="s">
        <v>10936</v>
      </c>
      <c r="J1065" s="3"/>
      <c r="K1065" s="3" t="s">
        <v>8689</v>
      </c>
      <c r="L1065" s="5" t="s">
        <v>15</v>
      </c>
      <c r="M1065" s="2" t="str">
        <f t="shared" si="113"/>
        <v>&gt;betaL-g1184_SHV-150%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TCCTGCTTGGCCCGAATAACAAAGCAGAGCGCATTGTGGTGATTTATCTGCGGGATACGCCGGCGAGCATGGCCGAGCGAAATCAGCAAATCGCCGGGATCGGCGCGGCGCTGATCGAGCACTGGCAACGC</v>
      </c>
      <c r="O1065" s="26">
        <f t="shared" si="111"/>
        <v>858</v>
      </c>
      <c r="P1065" s="26" t="s">
        <v>10985</v>
      </c>
      <c r="Q1065" s="26">
        <f t="shared" si="115"/>
        <v>1</v>
      </c>
      <c r="R1065" s="26" t="str">
        <f t="shared" si="112"/>
        <v>bad</v>
      </c>
      <c r="S1065" s="26">
        <f t="shared" si="114"/>
        <v>2</v>
      </c>
      <c r="T1065" s="26"/>
    </row>
    <row r="1066" spans="1:20" x14ac:dyDescent="0.25">
      <c r="A1066">
        <v>1179</v>
      </c>
      <c r="B1066" s="2" t="s">
        <v>8690</v>
      </c>
      <c r="C1066" s="3" t="s">
        <v>2512</v>
      </c>
      <c r="D1066" s="4" t="s">
        <v>2806</v>
      </c>
      <c r="E1066" s="4" t="s">
        <v>2806</v>
      </c>
      <c r="F1066" s="4" t="s">
        <v>2807</v>
      </c>
      <c r="G1066" s="4" t="s">
        <v>2808</v>
      </c>
      <c r="H1066" s="4"/>
      <c r="I1066" s="4" t="s">
        <v>10936</v>
      </c>
      <c r="J1066" s="3"/>
      <c r="K1066" s="3" t="s">
        <v>8691</v>
      </c>
      <c r="L1066" s="5" t="s">
        <v>15</v>
      </c>
      <c r="M1066" s="2" t="str">
        <f t="shared" si="113"/>
        <v>&gt;betaL-g1185_SHV-151%ATGCGTTATATTCGCCTGTGTATTATCTCCCTGTTAGCCACCCTGCCGCTGGCGGTACACGCCAGCCCGCAGCCGCTTGAGCAAATTAAACTAAGCGAAAGCCAGCC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</v>
      </c>
      <c r="O1066" s="26">
        <f t="shared" si="111"/>
        <v>858</v>
      </c>
      <c r="P1066" s="26" t="s">
        <v>10985</v>
      </c>
      <c r="Q1066" s="26">
        <f t="shared" si="115"/>
        <v>1</v>
      </c>
      <c r="R1066" s="26" t="str">
        <f t="shared" si="112"/>
        <v>bad</v>
      </c>
      <c r="S1066" s="26">
        <f t="shared" si="114"/>
        <v>2</v>
      </c>
      <c r="T1066" s="26"/>
    </row>
    <row r="1067" spans="1:20" x14ac:dyDescent="0.25">
      <c r="A1067">
        <v>1180</v>
      </c>
      <c r="B1067" s="2" t="s">
        <v>8692</v>
      </c>
      <c r="C1067" s="3" t="s">
        <v>2512</v>
      </c>
      <c r="D1067" s="4" t="s">
        <v>2809</v>
      </c>
      <c r="E1067" s="4" t="s">
        <v>2809</v>
      </c>
      <c r="F1067" s="4" t="s">
        <v>2810</v>
      </c>
      <c r="G1067" s="4" t="s">
        <v>2811</v>
      </c>
      <c r="H1067" s="4"/>
      <c r="I1067" s="4" t="s">
        <v>10936</v>
      </c>
      <c r="J1067" s="3"/>
      <c r="K1067" s="3" t="s">
        <v>8693</v>
      </c>
      <c r="L1067" s="5" t="s">
        <v>15</v>
      </c>
      <c r="M1067" s="2" t="str">
        <f t="shared" si="113"/>
        <v>&gt;betaL-g1186_SHV-152%ATGCGTTATATTCGCCTGTGTATTATCTCCCTGTTAGCCACCCTGCCGCTGGCGGTACACGCCAGCCCGCAGCCGCTTGAGCAAATTAAACTAAGCGAAAGCCAGCTGTCGGGCCGCGTAGGCATGATAGAAATGGATCTGGCCAGCGGCCGCACGCTGACCGCCC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CCGAGCGAAATCAGCAAATCGCCGGGATCGGCGCGGCGCTGATCGAGCACTGGCAACGC</v>
      </c>
      <c r="O1067" s="26">
        <f t="shared" si="111"/>
        <v>858</v>
      </c>
      <c r="P1067" s="26" t="s">
        <v>10985</v>
      </c>
      <c r="Q1067" s="26">
        <f t="shared" si="115"/>
        <v>1</v>
      </c>
      <c r="R1067" s="26" t="str">
        <f t="shared" si="112"/>
        <v>bad</v>
      </c>
      <c r="S1067" s="26">
        <f t="shared" si="114"/>
        <v>2</v>
      </c>
      <c r="T1067" s="26"/>
    </row>
    <row r="1068" spans="1:20" x14ac:dyDescent="0.25">
      <c r="A1068">
        <v>1181</v>
      </c>
      <c r="B1068" s="2" t="s">
        <v>8694</v>
      </c>
      <c r="C1068" s="3" t="s">
        <v>2512</v>
      </c>
      <c r="D1068" s="4" t="s">
        <v>2812</v>
      </c>
      <c r="E1068" s="4" t="s">
        <v>2812</v>
      </c>
      <c r="F1068" s="4" t="s">
        <v>2813</v>
      </c>
      <c r="G1068" s="4" t="s">
        <v>2814</v>
      </c>
      <c r="H1068" s="4"/>
      <c r="I1068" s="4" t="s">
        <v>10936</v>
      </c>
      <c r="J1068" s="3"/>
      <c r="K1068" s="3" t="s">
        <v>8695</v>
      </c>
      <c r="L1068" s="5" t="s">
        <v>15</v>
      </c>
      <c r="M1068" s="2" t="str">
        <f t="shared" si="113"/>
        <v>&gt;betaL-g1187_SHV-153%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TCGAGCGAAATCAGCAAATCGCCGGGATCGGCGCGGCGCTGATCGAGCACTGGCAACGC</v>
      </c>
      <c r="O1068" s="26">
        <f t="shared" si="111"/>
        <v>858</v>
      </c>
      <c r="P1068" s="26" t="s">
        <v>10985</v>
      </c>
      <c r="Q1068" s="26">
        <f t="shared" si="115"/>
        <v>1</v>
      </c>
      <c r="R1068" s="26" t="str">
        <f t="shared" si="112"/>
        <v>bad</v>
      </c>
      <c r="S1068" s="26">
        <f t="shared" si="114"/>
        <v>2</v>
      </c>
      <c r="T1068" s="26"/>
    </row>
    <row r="1069" spans="1:20" x14ac:dyDescent="0.25">
      <c r="A1069">
        <v>1182</v>
      </c>
      <c r="B1069" s="2" t="s">
        <v>8696</v>
      </c>
      <c r="C1069" s="3" t="s">
        <v>2512</v>
      </c>
      <c r="D1069" s="4" t="s">
        <v>2815</v>
      </c>
      <c r="E1069" s="4" t="s">
        <v>2815</v>
      </c>
      <c r="F1069" s="4" t="s">
        <v>2816</v>
      </c>
      <c r="G1069" s="4" t="s">
        <v>2817</v>
      </c>
      <c r="H1069" s="4"/>
      <c r="I1069" s="4" t="s">
        <v>10936</v>
      </c>
      <c r="J1069" s="3"/>
      <c r="K1069" s="3" t="s">
        <v>8697</v>
      </c>
      <c r="L1069" s="5" t="s">
        <v>15</v>
      </c>
      <c r="M1069" s="2" t="str">
        <f t="shared" si="113"/>
        <v>&gt;betaL-g1188_SHV-154%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GATTGTGGTGATTTATCTGCGGGATACGCCGGCGAGCATGGCCGAGCGAAATCAGCAAATCGCCGGGATCGGCGCGGCGCTGATCGAGCACTGGCAACGC</v>
      </c>
      <c r="O1069" s="26">
        <f t="shared" si="111"/>
        <v>858</v>
      </c>
      <c r="P1069" s="26" t="s">
        <v>10985</v>
      </c>
      <c r="Q1069" s="26">
        <f t="shared" si="115"/>
        <v>1</v>
      </c>
      <c r="R1069" s="26" t="str">
        <f t="shared" si="112"/>
        <v>bad</v>
      </c>
      <c r="S1069" s="26">
        <f t="shared" si="114"/>
        <v>2</v>
      </c>
      <c r="T1069" s="26"/>
    </row>
    <row r="1070" spans="1:20" x14ac:dyDescent="0.25">
      <c r="A1070">
        <v>1183</v>
      </c>
      <c r="B1070" s="2" t="s">
        <v>8698</v>
      </c>
      <c r="C1070" s="3" t="s">
        <v>2512</v>
      </c>
      <c r="D1070" s="4" t="s">
        <v>2818</v>
      </c>
      <c r="E1070" s="4" t="s">
        <v>2818</v>
      </c>
      <c r="F1070" s="4" t="s">
        <v>2819</v>
      </c>
      <c r="G1070" s="4" t="s">
        <v>2820</v>
      </c>
      <c r="H1070" s="4" t="s">
        <v>11009</v>
      </c>
      <c r="I1070" s="4" t="s">
        <v>10936</v>
      </c>
      <c r="J1070" s="3"/>
      <c r="K1070" s="3" t="s">
        <v>8699</v>
      </c>
      <c r="L1070" s="5" t="s">
        <v>15</v>
      </c>
      <c r="M1070" s="2" t="str">
        <f t="shared" si="113"/>
        <v>&gt;betaL-g1189_SHV-155%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TATGGCCGAGCGAAATCAGCAAATCGCCGGGATCGGCGCGGCGCTGATCGAGCACTGGCAACAA</v>
      </c>
      <c r="O1070" s="26">
        <f t="shared" si="111"/>
        <v>858</v>
      </c>
      <c r="P1070" s="26" t="s">
        <v>10996</v>
      </c>
      <c r="Q1070" s="26">
        <f t="shared" si="115"/>
        <v>1</v>
      </c>
      <c r="R1070" s="26" t="str">
        <f t="shared" si="112"/>
        <v>bad</v>
      </c>
      <c r="S1070" s="26">
        <f t="shared" si="114"/>
        <v>2</v>
      </c>
      <c r="T1070" s="26"/>
    </row>
    <row r="1071" spans="1:20" x14ac:dyDescent="0.25">
      <c r="A1071">
        <v>1184</v>
      </c>
      <c r="B1071" s="2" t="s">
        <v>8700</v>
      </c>
      <c r="C1071" s="3" t="s">
        <v>2512</v>
      </c>
      <c r="D1071" s="4" t="s">
        <v>2821</v>
      </c>
      <c r="E1071" s="4" t="s">
        <v>2821</v>
      </c>
      <c r="F1071" s="4" t="s">
        <v>2822</v>
      </c>
      <c r="G1071" s="4" t="s">
        <v>2823</v>
      </c>
      <c r="H1071" s="4"/>
      <c r="I1071" s="4" t="s">
        <v>10936</v>
      </c>
      <c r="J1071" s="3"/>
      <c r="K1071" s="3" t="s">
        <v>8701</v>
      </c>
      <c r="L1071" s="5" t="s">
        <v>15</v>
      </c>
      <c r="M1071" s="2" t="str">
        <f t="shared" si="113"/>
        <v>&gt;betaL-g1190_SHV-156%ATGCGTTATATTCGCCTGTGTATTATCTCCCTGTTAGCCACCCTGCCGCTGGCGGTACACGCCAGCCCGCAGCCGCTTGAGCAAATTAAACAAAGCGAAAGCCAGCTGTCGGGCCGCGTAGGCATGATAGAAATGGATCTGGCCAGCGGCCGCACGCTGACCGCCTGGCGCGCCGATGAACGCTTTCCCATGATGAGCACCTTTAAAGTAGTGCTCTGCGGCGCAGTGCTGGCGCGGGTGGATGCCGGTGACGAACAGCCGGAGCGAAAGATCCACTATCGCCAGCAGGATCTGGTGGACTACTCGCCGGTCAGCGAAAAACATCTTGCCGACGGCATGACGGTCGGCGAACTCTGCGCCGCCGCCATTACCATGAGCGATAACAGCGCCGCCAATCTGCTGCTGGCCACCGTCGGCGGCCCCGCAGGATTGACTA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071" s="26">
        <f t="shared" si="111"/>
        <v>861</v>
      </c>
      <c r="P1071" s="26"/>
      <c r="Q1071" s="26">
        <f t="shared" ref="Q1071:Q1072" si="118">IF(OR(LEFT(G1071,3)="ATG",LEFT(G1071,3)="GTG",LEFT(G1071,3)="TTG"),1,"bad")</f>
        <v>1</v>
      </c>
      <c r="R1071" s="26">
        <f t="shared" si="112"/>
        <v>1</v>
      </c>
      <c r="S1071" s="26">
        <f t="shared" si="114"/>
        <v>2</v>
      </c>
      <c r="T1071" s="26"/>
    </row>
    <row r="1072" spans="1:20" x14ac:dyDescent="0.25">
      <c r="A1072" s="3">
        <v>1185</v>
      </c>
      <c r="B1072" s="2" t="s">
        <v>10329</v>
      </c>
      <c r="C1072" s="3" t="s">
        <v>2512</v>
      </c>
      <c r="D1072" s="4" t="s">
        <v>5738</v>
      </c>
      <c r="E1072" s="4" t="s">
        <v>5738</v>
      </c>
      <c r="F1072" s="4" t="s">
        <v>5739</v>
      </c>
      <c r="G1072" s="4" t="s">
        <v>5740</v>
      </c>
      <c r="H1072" s="4"/>
      <c r="I1072" s="4" t="s">
        <v>10936</v>
      </c>
      <c r="J1072" s="3"/>
      <c r="K1072" s="3" t="s">
        <v>5741</v>
      </c>
      <c r="L1072" s="16" t="s">
        <v>5646</v>
      </c>
      <c r="M1072" s="2" t="str">
        <f t="shared" si="113"/>
        <v>&gt;betaL-g1191a_SHV-157%ATGCGTTATATTCGCCTGTGTATTATCTCCCTGTTAGCCACCCTGCCGCTGGCGGTACACGCCAGCCCGCAGCCGCTTGAGCAAATTAAACAAAGCGAAAGCCAGCTGTCGGGCCGCGTAGGCATGATAGAAATGGATCTGGCCAGCGGCCGCACGCTGACCGCCTGGCGCGCCGATGAACGCTTTCCCATGATGAGCACCTTTAAAGTAA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AGCGCTGATCGAGCACTGGCAACGCTAA</v>
      </c>
      <c r="O1072" s="26">
        <f t="shared" si="111"/>
        <v>861</v>
      </c>
      <c r="P1072" s="26"/>
      <c r="Q1072" s="26">
        <f t="shared" si="118"/>
        <v>1</v>
      </c>
      <c r="R1072" s="26">
        <f t="shared" si="112"/>
        <v>1</v>
      </c>
      <c r="S1072" s="26">
        <f t="shared" si="114"/>
        <v>2</v>
      </c>
      <c r="T1072" s="26"/>
    </row>
    <row r="1073" spans="1:20" x14ac:dyDescent="0.25">
      <c r="A1073">
        <v>1186</v>
      </c>
      <c r="B1073" s="2" t="s">
        <v>8702</v>
      </c>
      <c r="C1073" s="3" t="s">
        <v>2512</v>
      </c>
      <c r="D1073" s="4" t="s">
        <v>2824</v>
      </c>
      <c r="E1073" s="4" t="s">
        <v>2824</v>
      </c>
      <c r="F1073" s="4" t="s">
        <v>2825</v>
      </c>
      <c r="G1073" s="4" t="s">
        <v>2826</v>
      </c>
      <c r="H1073" s="4"/>
      <c r="I1073" s="4" t="s">
        <v>10936</v>
      </c>
      <c r="J1073" s="3"/>
      <c r="K1073" s="3" t="s">
        <v>8703</v>
      </c>
      <c r="L1073" s="5" t="s">
        <v>15</v>
      </c>
      <c r="M1073" s="2" t="str">
        <f t="shared" si="113"/>
        <v>&gt;betaL-g1192_SHV-158%ATGCGTTATATTCGCCTGTGTATTATCTCCCTGTTAGCCACCCTGCCGCTGGCGGTACACGCCAGCCCGCAGCCGCTTGAGCAAATTAAACAAAGCGAAAGCCAGCTGTCGGGCCGCGTAGGCATGATAGAAATGGATCTGGCCAGCGGCCGCACGCTGG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TATGGCCGAGCGAAATCAGCAAATCGCCGGGATCGGCGCGGCGCTGATCGAGCACTGGCAACGC</v>
      </c>
      <c r="O1073" s="26">
        <f t="shared" si="111"/>
        <v>858</v>
      </c>
      <c r="P1073" s="26" t="s">
        <v>10985</v>
      </c>
      <c r="Q1073" s="26">
        <f t="shared" si="115"/>
        <v>1</v>
      </c>
      <c r="R1073" s="26" t="str">
        <f t="shared" si="112"/>
        <v>bad</v>
      </c>
      <c r="S1073" s="26">
        <f t="shared" si="114"/>
        <v>2</v>
      </c>
      <c r="T1073" s="26"/>
    </row>
    <row r="1074" spans="1:20" x14ac:dyDescent="0.25">
      <c r="A1074">
        <v>1187</v>
      </c>
      <c r="B1074" s="2" t="s">
        <v>8704</v>
      </c>
      <c r="C1074" s="3" t="s">
        <v>2512</v>
      </c>
      <c r="D1074" s="4" t="s">
        <v>2827</v>
      </c>
      <c r="E1074" s="4" t="s">
        <v>2827</v>
      </c>
      <c r="F1074" s="4" t="s">
        <v>2828</v>
      </c>
      <c r="G1074" s="4" t="s">
        <v>2829</v>
      </c>
      <c r="H1074" s="4"/>
      <c r="I1074" s="4" t="s">
        <v>10936</v>
      </c>
      <c r="J1074" s="3"/>
      <c r="K1074" s="3" t="s">
        <v>8705</v>
      </c>
      <c r="L1074" s="5" t="s">
        <v>15</v>
      </c>
      <c r="M1074" s="2" t="str">
        <f t="shared" si="113"/>
        <v>&gt;betaL-g1193_SHV-159%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GCGATCGGGTCGCCGGACCGTTGATCCGCTCCGTGCTGCCGGCGGGCTGGTTTATCGCCGATAAGACCGGAGCTGGCGAACGGGGTGCGCGCGGGATTGTCGCCCTGCTTGGCCCGAATAACAAAGCAGAGCGCATTGTGGTGATTTATCTGCGGGATACGCCGGCGAGTATGGCCGAGCGAAATCAGCAAATCGCCGGGATCGGCGCGGCGCTGATCGAGCACTGGCAACGC</v>
      </c>
      <c r="O1074" s="26">
        <f t="shared" si="111"/>
        <v>858</v>
      </c>
      <c r="P1074" s="26" t="s">
        <v>10985</v>
      </c>
      <c r="Q1074" s="26">
        <f t="shared" si="115"/>
        <v>1</v>
      </c>
      <c r="R1074" s="26" t="str">
        <f t="shared" si="112"/>
        <v>bad</v>
      </c>
      <c r="S1074" s="26">
        <f t="shared" si="114"/>
        <v>2</v>
      </c>
      <c r="T1074" s="26"/>
    </row>
    <row r="1075" spans="1:20" x14ac:dyDescent="0.25">
      <c r="A1075">
        <v>1188</v>
      </c>
      <c r="B1075" s="2" t="s">
        <v>8706</v>
      </c>
      <c r="C1075" s="3" t="s">
        <v>2512</v>
      </c>
      <c r="D1075" s="4" t="s">
        <v>2830</v>
      </c>
      <c r="E1075" s="4" t="s">
        <v>2830</v>
      </c>
      <c r="F1075" s="4" t="s">
        <v>2831</v>
      </c>
      <c r="G1075" s="4" t="s">
        <v>2832</v>
      </c>
      <c r="H1075" s="4"/>
      <c r="I1075" s="4" t="s">
        <v>10936</v>
      </c>
      <c r="J1075" s="3"/>
      <c r="K1075" s="3" t="s">
        <v>8707</v>
      </c>
      <c r="L1075" s="5" t="s">
        <v>15</v>
      </c>
      <c r="M1075" s="2" t="str">
        <f t="shared" si="113"/>
        <v>&gt;betaL-g1195_SHV-160%ATGCGTTATATTCGCCTGTGTATTATCTCCCTGTTAGCCACCCTGCCGCTGGCGGTACACGCCAGCCCGCAGCCGCTTGAGCAAATTAAACAAAGCGAAG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v>
      </c>
      <c r="O1075" s="26">
        <f t="shared" si="111"/>
        <v>861</v>
      </c>
      <c r="P1075" s="26"/>
      <c r="Q1075" s="26">
        <f t="shared" ref="Q1075:Q1076" si="119">IF(OR(LEFT(G1075,3)="ATG",LEFT(G1075,3)="GTG",LEFT(G1075,3)="TTG"),1,"bad")</f>
        <v>1</v>
      </c>
      <c r="R1075" s="26">
        <f t="shared" si="112"/>
        <v>1</v>
      </c>
      <c r="S1075" s="26">
        <f t="shared" si="114"/>
        <v>2</v>
      </c>
      <c r="T1075" s="26"/>
    </row>
    <row r="1076" spans="1:20" x14ac:dyDescent="0.25">
      <c r="A1076">
        <v>1189</v>
      </c>
      <c r="B1076" s="2" t="s">
        <v>8708</v>
      </c>
      <c r="C1076" s="3" t="s">
        <v>2512</v>
      </c>
      <c r="D1076" s="4" t="s">
        <v>2833</v>
      </c>
      <c r="E1076" s="4" t="s">
        <v>2833</v>
      </c>
      <c r="F1076" s="4" t="s">
        <v>2834</v>
      </c>
      <c r="G1076" s="4" t="s">
        <v>2835</v>
      </c>
      <c r="H1076" s="4"/>
      <c r="I1076" s="4" t="s">
        <v>10936</v>
      </c>
      <c r="J1076" s="3"/>
      <c r="K1076" s="3" t="s">
        <v>8709</v>
      </c>
      <c r="L1076" s="5" t="s">
        <v>15</v>
      </c>
      <c r="M1076" s="2" t="str">
        <f t="shared" si="113"/>
        <v>&gt;betaL-g1196_SHV-161%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076" s="26">
        <f t="shared" si="111"/>
        <v>861</v>
      </c>
      <c r="P1076" s="26"/>
      <c r="Q1076" s="26">
        <f t="shared" si="119"/>
        <v>1</v>
      </c>
      <c r="R1076" s="26">
        <f t="shared" si="112"/>
        <v>1</v>
      </c>
      <c r="S1076" s="26">
        <f t="shared" si="114"/>
        <v>2</v>
      </c>
      <c r="T1076" s="26"/>
    </row>
    <row r="1077" spans="1:20" x14ac:dyDescent="0.25">
      <c r="A1077">
        <v>1190</v>
      </c>
      <c r="B1077" s="2" t="s">
        <v>8710</v>
      </c>
      <c r="C1077" s="3" t="s">
        <v>2512</v>
      </c>
      <c r="D1077" s="4" t="s">
        <v>2836</v>
      </c>
      <c r="E1077" s="4" t="s">
        <v>2836</v>
      </c>
      <c r="F1077" s="4" t="s">
        <v>2837</v>
      </c>
      <c r="G1077" s="4" t="s">
        <v>2838</v>
      </c>
      <c r="H1077" s="4"/>
      <c r="I1077" s="4" t="s">
        <v>10936</v>
      </c>
      <c r="J1077" s="3"/>
      <c r="K1077" s="3" t="s">
        <v>8711</v>
      </c>
      <c r="L1077" s="5" t="s">
        <v>15</v>
      </c>
      <c r="M1077" s="2" t="str">
        <f t="shared" si="113"/>
        <v>&gt;betaL-g1197_SHV-162%ATGCGTTATATTCGCCTGTGTATTATCTCCCTGTTAGCCACCCTGCCGCTGGCGGTACACGCCAGCCCGCAGCCGCTTGAGCAAATTAAACTAAGCGAAAGCCAGCTGTCGGGCAGCGTAGGCATGG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</v>
      </c>
      <c r="O1077" s="26">
        <f t="shared" si="111"/>
        <v>858</v>
      </c>
      <c r="P1077" s="26" t="s">
        <v>10985</v>
      </c>
      <c r="Q1077" s="26">
        <f t="shared" si="115"/>
        <v>1</v>
      </c>
      <c r="R1077" s="26" t="str">
        <f t="shared" si="112"/>
        <v>bad</v>
      </c>
      <c r="S1077" s="26">
        <f t="shared" si="114"/>
        <v>2</v>
      </c>
      <c r="T1077" s="26"/>
    </row>
    <row r="1078" spans="1:20" x14ac:dyDescent="0.25">
      <c r="A1078">
        <v>1191</v>
      </c>
      <c r="B1078" s="2" t="s">
        <v>8712</v>
      </c>
      <c r="C1078" s="3" t="s">
        <v>2512</v>
      </c>
      <c r="D1078" s="4" t="s">
        <v>2839</v>
      </c>
      <c r="E1078" s="4" t="s">
        <v>2839</v>
      </c>
      <c r="F1078" s="4" t="s">
        <v>2840</v>
      </c>
      <c r="G1078" s="4" t="s">
        <v>2841</v>
      </c>
      <c r="H1078" s="4"/>
      <c r="I1078" s="4" t="s">
        <v>10936</v>
      </c>
      <c r="J1078" s="3"/>
      <c r="K1078" s="3" t="s">
        <v>8713</v>
      </c>
      <c r="L1078" s="5" t="s">
        <v>15</v>
      </c>
      <c r="M1078" s="2" t="str">
        <f t="shared" si="113"/>
        <v>&gt;betaL-g1198_SHV-163%ATGCGTTATA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AA</v>
      </c>
      <c r="O1078" s="26">
        <f t="shared" si="111"/>
        <v>858</v>
      </c>
      <c r="P1078" s="26" t="s">
        <v>10985</v>
      </c>
      <c r="Q1078" s="26">
        <f t="shared" si="115"/>
        <v>1</v>
      </c>
      <c r="R1078" s="26" t="str">
        <f t="shared" si="112"/>
        <v>bad</v>
      </c>
      <c r="S1078" s="26">
        <f t="shared" si="114"/>
        <v>2</v>
      </c>
      <c r="T1078" s="26"/>
    </row>
    <row r="1079" spans="1:20" x14ac:dyDescent="0.25">
      <c r="A1079">
        <v>1192</v>
      </c>
      <c r="B1079" s="2" t="s">
        <v>8714</v>
      </c>
      <c r="C1079" s="3" t="s">
        <v>2512</v>
      </c>
      <c r="D1079" s="4" t="s">
        <v>2842</v>
      </c>
      <c r="E1079" s="4" t="s">
        <v>2842</v>
      </c>
      <c r="F1079" s="4" t="s">
        <v>2843</v>
      </c>
      <c r="G1079" s="4" t="s">
        <v>2844</v>
      </c>
      <c r="H1079" s="4"/>
      <c r="I1079" s="4" t="s">
        <v>10936</v>
      </c>
      <c r="J1079" s="3"/>
      <c r="K1079" s="3" t="s">
        <v>8715</v>
      </c>
      <c r="L1079" s="5" t="s">
        <v>15</v>
      </c>
      <c r="M1079" s="2" t="str">
        <f t="shared" si="113"/>
        <v>&gt;betaL-g1199_SHV-164%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AGGGTGCGCGCGGGATTGTCGCCCTGCTTGGCCCGAATAACAAAGCAGAGCGCATCGTGGTGATTTATCTGCGGGATACGCCGGCGAGCATGGCCGAGCGAAATCAGCAAATCGCCGGGATCGGCGCGGCGCTGATCGAGCACTGGCAACGCTAA</v>
      </c>
      <c r="O1079" s="26">
        <f t="shared" si="111"/>
        <v>861</v>
      </c>
      <c r="P1079" s="26"/>
      <c r="Q1079" s="26">
        <f t="shared" ref="Q1079" si="120">IF(OR(LEFT(G1079,3)="ATG",LEFT(G1079,3)="GTG",LEFT(G1079,3)="TTG"),1,"bad")</f>
        <v>1</v>
      </c>
      <c r="R1079" s="26">
        <f t="shared" si="112"/>
        <v>1</v>
      </c>
      <c r="S1079" s="26">
        <f t="shared" si="114"/>
        <v>2</v>
      </c>
      <c r="T1079" s="26"/>
    </row>
    <row r="1080" spans="1:20" x14ac:dyDescent="0.25">
      <c r="A1080">
        <v>1193</v>
      </c>
      <c r="B1080" s="2" t="s">
        <v>8716</v>
      </c>
      <c r="C1080" s="3" t="s">
        <v>2512</v>
      </c>
      <c r="D1080" s="4" t="s">
        <v>2845</v>
      </c>
      <c r="E1080" s="4" t="s">
        <v>2845</v>
      </c>
      <c r="F1080" s="4" t="s">
        <v>2846</v>
      </c>
      <c r="G1080" s="4" t="s">
        <v>2847</v>
      </c>
      <c r="H1080" s="4"/>
      <c r="I1080" s="4" t="s">
        <v>10936</v>
      </c>
      <c r="J1080" s="3"/>
      <c r="K1080" s="3" t="s">
        <v>8717</v>
      </c>
      <c r="L1080" s="5" t="s">
        <v>15</v>
      </c>
      <c r="M1080" s="2" t="str">
        <f t="shared" si="113"/>
        <v>&gt;betaL-g1200_SHV-165%ATGCGTTATATTCGCCTGTGTATTATCTCCCTGTTAGCCC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</v>
      </c>
      <c r="O1080" s="26">
        <f t="shared" si="111"/>
        <v>858</v>
      </c>
      <c r="P1080" s="26" t="s">
        <v>10985</v>
      </c>
      <c r="Q1080" s="26">
        <f t="shared" si="115"/>
        <v>1</v>
      </c>
      <c r="R1080" s="26" t="str">
        <f t="shared" si="112"/>
        <v>bad</v>
      </c>
      <c r="S1080" s="26">
        <f t="shared" si="114"/>
        <v>2</v>
      </c>
      <c r="T1080" s="26"/>
    </row>
    <row r="1081" spans="1:20" x14ac:dyDescent="0.25">
      <c r="A1081">
        <v>1194</v>
      </c>
      <c r="B1081" s="2" t="s">
        <v>8718</v>
      </c>
      <c r="C1081" s="3" t="s">
        <v>2512</v>
      </c>
      <c r="D1081" s="4" t="s">
        <v>2848</v>
      </c>
      <c r="E1081" s="4" t="s">
        <v>2848</v>
      </c>
      <c r="F1081" s="4" t="s">
        <v>2849</v>
      </c>
      <c r="G1081" s="4" t="s">
        <v>2850</v>
      </c>
      <c r="H1081" s="4"/>
      <c r="I1081" s="4" t="s">
        <v>10936</v>
      </c>
      <c r="J1081" s="3"/>
      <c r="K1081" s="3" t="s">
        <v>8719</v>
      </c>
      <c r="L1081" s="5" t="s">
        <v>15</v>
      </c>
      <c r="M1081" s="2" t="str">
        <f t="shared" si="113"/>
        <v>&gt;betaL-g1201_SHV-167%ATGCGTTATATTCGCCTGTGTATTATCTCCCTGTTAGCCACCCTGCCGCTGGCGGTACACGCCAGCCCGCAGCCGCTTGAGCAAATTAAACTAAGCGAAAGCCAGCTGTCGGGCCGCGTAGGCATGATAGAAATGGATCTGGCCAGCGGCCGCACGCTGACCGCCTGGCGCGCCGATGAACGCTTTCCCATGATGAGCACCTTTAAAGTAGTGCTCTGCGGCGCAGTGCTGGCGCGGGTGGATGCCGATGACGAACAGCTGGAGCGAAAGATCCACTATCGCCAGCAGGATCTGGTGGACTACTCGCCGGTCAGCGAAAAAT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</v>
      </c>
      <c r="O1081" s="26">
        <f t="shared" si="111"/>
        <v>846</v>
      </c>
      <c r="P1081" s="26" t="s">
        <v>10985</v>
      </c>
      <c r="Q1081" s="26">
        <f t="shared" si="115"/>
        <v>1</v>
      </c>
      <c r="R1081" s="26" t="str">
        <f t="shared" si="112"/>
        <v>bad</v>
      </c>
      <c r="S1081" s="26">
        <f t="shared" si="114"/>
        <v>2</v>
      </c>
      <c r="T1081" s="26"/>
    </row>
    <row r="1082" spans="1:20" x14ac:dyDescent="0.25">
      <c r="A1082">
        <v>1195</v>
      </c>
      <c r="B1082" s="2" t="s">
        <v>8720</v>
      </c>
      <c r="C1082" s="3" t="s">
        <v>2512</v>
      </c>
      <c r="D1082" s="4" t="s">
        <v>2851</v>
      </c>
      <c r="E1082" s="4" t="s">
        <v>2851</v>
      </c>
      <c r="F1082" s="4" t="s">
        <v>2852</v>
      </c>
      <c r="G1082" s="4" t="s">
        <v>2853</v>
      </c>
      <c r="H1082" s="4"/>
      <c r="I1082" s="4" t="s">
        <v>10936</v>
      </c>
      <c r="J1082" s="3"/>
      <c r="K1082" s="3" t="s">
        <v>8721</v>
      </c>
      <c r="L1082" s="5" t="s">
        <v>15</v>
      </c>
      <c r="M1082" s="2" t="str">
        <f t="shared" si="113"/>
        <v>&gt;betaL-g1202_SHV-168%ATGCGTTATTTTCGCCTGTGTATTATCTCT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082" s="26">
        <f t="shared" si="111"/>
        <v>861</v>
      </c>
      <c r="P1082" s="26"/>
      <c r="Q1082" s="26">
        <f t="shared" ref="Q1082:Q1120" si="121">IF(OR(LEFT(G1082,3)="ATG",LEFT(G1082,3)="GTG",LEFT(G1082,3)="TTG"),1,"bad")</f>
        <v>1</v>
      </c>
      <c r="R1082" s="26">
        <f t="shared" si="112"/>
        <v>1</v>
      </c>
      <c r="S1082" s="26">
        <f t="shared" si="114"/>
        <v>2</v>
      </c>
      <c r="T1082" s="26"/>
    </row>
    <row r="1083" spans="1:20" x14ac:dyDescent="0.25">
      <c r="A1083">
        <v>1199</v>
      </c>
      <c r="B1083" s="2" t="s">
        <v>8722</v>
      </c>
      <c r="C1083" s="3" t="s">
        <v>2512</v>
      </c>
      <c r="D1083" s="4" t="s">
        <v>2854</v>
      </c>
      <c r="E1083" s="4" t="s">
        <v>2854</v>
      </c>
      <c r="F1083" s="4" t="s">
        <v>2855</v>
      </c>
      <c r="G1083" s="4" t="s">
        <v>2856</v>
      </c>
      <c r="H1083" s="4"/>
      <c r="I1083" s="4" t="s">
        <v>10936</v>
      </c>
      <c r="J1083" s="3"/>
      <c r="K1083" s="3" t="s">
        <v>8723</v>
      </c>
      <c r="L1083" s="5" t="s">
        <v>15</v>
      </c>
      <c r="M1083" s="2" t="str">
        <f t="shared" si="113"/>
        <v>&gt;betaL-g1206_SHV-172%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TCGCATTGTGGTGATTTATCTGCGGGATACCCCGGCGAGCATGGCCGAGCGAAATCAGCAAATCGCCGGGATCGGCGCGGCGCTGATCGAGCACTGGCAACGCTAA</v>
      </c>
      <c r="O1083" s="26">
        <f t="shared" si="111"/>
        <v>861</v>
      </c>
      <c r="P1083" s="26"/>
      <c r="Q1083" s="26">
        <f t="shared" si="121"/>
        <v>1</v>
      </c>
      <c r="R1083" s="26">
        <f t="shared" si="112"/>
        <v>1</v>
      </c>
      <c r="S1083" s="26">
        <f t="shared" si="114"/>
        <v>2</v>
      </c>
      <c r="T1083" s="26"/>
    </row>
    <row r="1084" spans="1:20" x14ac:dyDescent="0.25">
      <c r="A1084">
        <v>1200</v>
      </c>
      <c r="B1084" s="2" t="s">
        <v>8724</v>
      </c>
      <c r="C1084" s="3" t="s">
        <v>2512</v>
      </c>
      <c r="D1084" s="4" t="s">
        <v>2857</v>
      </c>
      <c r="E1084" s="4" t="s">
        <v>2857</v>
      </c>
      <c r="F1084" s="4" t="s">
        <v>2858</v>
      </c>
      <c r="G1084" s="4" t="s">
        <v>2859</v>
      </c>
      <c r="H1084" s="4"/>
      <c r="I1084" s="4" t="s">
        <v>10936</v>
      </c>
      <c r="J1084" s="3"/>
      <c r="K1084" s="3" t="s">
        <v>8725</v>
      </c>
      <c r="L1084" s="5" t="s">
        <v>15</v>
      </c>
      <c r="M1084" s="2" t="str">
        <f t="shared" si="113"/>
        <v>&gt;betaL-g1207_SHV-173%ATGCGTTATATTCGCCTGTGTATTATCTCCCTGTTAGCCACCCTGCCGCTGGCGGTACACGCCAGCCCGCAGCCGCTTGAGCAAATTAAACAAAGCGAAAGCCAGCTGTCGGGCCGCGTAGGCATGATAGAAATGGATCA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84" s="26">
        <f t="shared" si="111"/>
        <v>861</v>
      </c>
      <c r="P1084" s="26"/>
      <c r="Q1084" s="26">
        <f t="shared" si="121"/>
        <v>1</v>
      </c>
      <c r="R1084" s="26">
        <f t="shared" si="112"/>
        <v>1</v>
      </c>
      <c r="S1084" s="26">
        <f t="shared" si="114"/>
        <v>2</v>
      </c>
      <c r="T1084" s="26"/>
    </row>
    <row r="1085" spans="1:20" x14ac:dyDescent="0.25">
      <c r="A1085">
        <v>1204</v>
      </c>
      <c r="B1085" s="2" t="s">
        <v>8726</v>
      </c>
      <c r="C1085" s="3" t="s">
        <v>2512</v>
      </c>
      <c r="D1085" s="4" t="s">
        <v>2860</v>
      </c>
      <c r="E1085" s="4" t="s">
        <v>2860</v>
      </c>
      <c r="F1085" s="4" t="s">
        <v>2861</v>
      </c>
      <c r="G1085" s="4" t="s">
        <v>2862</v>
      </c>
      <c r="H1085" s="4"/>
      <c r="I1085" s="4" t="s">
        <v>10936</v>
      </c>
      <c r="J1085" s="3"/>
      <c r="K1085" s="3" t="s">
        <v>8727</v>
      </c>
      <c r="L1085" s="5" t="s">
        <v>15</v>
      </c>
      <c r="M1085" s="2" t="str">
        <f t="shared" si="113"/>
        <v>&gt;betaL-g1211_SHV-178%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GTGGTGGACGATCGGGTCGCCGGACCGTTGATCCGCTCCGTGCTGCCGGCGGGCTGGTTTATCGCCGATAAGACCGGAGCTGGCGAGCGGGGTGCGCGCGGCATTGTCGCCCTGCTTGGCCCGAATAACAAAGCAGAGCGCATTGTGGTGATTTATCTGCGGGATACGCCGGCGAGCATGGCCGAGCGAAATCAGCAAATCGCCGGGATCGGCGCGGCGCTGATCGAGCACTGGCAACGCTAA</v>
      </c>
      <c r="O1085" s="26">
        <f t="shared" si="111"/>
        <v>861</v>
      </c>
      <c r="P1085" s="26"/>
      <c r="Q1085" s="26">
        <f t="shared" si="121"/>
        <v>1</v>
      </c>
      <c r="R1085" s="26">
        <f t="shared" si="112"/>
        <v>1</v>
      </c>
      <c r="S1085" s="26">
        <f t="shared" si="114"/>
        <v>2</v>
      </c>
      <c r="T1085" s="26"/>
    </row>
    <row r="1086" spans="1:20" x14ac:dyDescent="0.25">
      <c r="A1086">
        <v>1205</v>
      </c>
      <c r="B1086" s="2" t="s">
        <v>8728</v>
      </c>
      <c r="C1086" s="3" t="s">
        <v>2512</v>
      </c>
      <c r="D1086" s="4" t="s">
        <v>2863</v>
      </c>
      <c r="E1086" s="4" t="s">
        <v>2863</v>
      </c>
      <c r="F1086" s="4" t="s">
        <v>2864</v>
      </c>
      <c r="G1086" s="4" t="s">
        <v>2865</v>
      </c>
      <c r="H1086" s="4"/>
      <c r="I1086" s="4" t="s">
        <v>10936</v>
      </c>
      <c r="J1086" s="3"/>
      <c r="K1086" s="3" t="s">
        <v>8729</v>
      </c>
      <c r="L1086" s="5" t="s">
        <v>15</v>
      </c>
      <c r="M1086" s="2" t="str">
        <f t="shared" si="113"/>
        <v>&gt;betaL-g1212_SHV-179%ATGCGTTATATTCGCCTGTGTATTATCTCCCTGTTAGCCACCCTGCCGCTGGCGGTACACGCCAGCCCGCAGCCGCTTGAGCAAATTAAACTAAGCGAAAGCCAGCTGTCGGGCCGCGTAGGCATGATAGAAATGGATCTGGCCAGCGGCCGCACGCTGACCGCCTGGCGCGCCGATGAACGCTTTCCCATGATGAA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86" s="26">
        <f t="shared" si="111"/>
        <v>861</v>
      </c>
      <c r="P1086" s="26"/>
      <c r="Q1086" s="26">
        <f t="shared" si="121"/>
        <v>1</v>
      </c>
      <c r="R1086" s="26">
        <f t="shared" si="112"/>
        <v>1</v>
      </c>
      <c r="S1086" s="26">
        <f t="shared" si="114"/>
        <v>2</v>
      </c>
      <c r="T1086" s="26"/>
    </row>
    <row r="1087" spans="1:20" x14ac:dyDescent="0.25">
      <c r="A1087">
        <v>1062</v>
      </c>
      <c r="B1087" s="2" t="s">
        <v>8514</v>
      </c>
      <c r="C1087" s="3" t="s">
        <v>2512</v>
      </c>
      <c r="D1087" s="4" t="s">
        <v>2543</v>
      </c>
      <c r="E1087" s="4" t="s">
        <v>2543</v>
      </c>
      <c r="F1087" s="4" t="s">
        <v>2544</v>
      </c>
      <c r="G1087" s="4" t="s">
        <v>2545</v>
      </c>
      <c r="H1087" s="4"/>
      <c r="I1087" s="4" t="s">
        <v>10936</v>
      </c>
      <c r="J1087" s="3"/>
      <c r="K1087" s="3" t="s">
        <v>8515</v>
      </c>
      <c r="L1087" s="5" t="s">
        <v>15</v>
      </c>
      <c r="M1087" s="2" t="str">
        <f t="shared" si="113"/>
        <v>&gt;betaL-g1213_SHV-18%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AAACGGGGTGCGCGCGGGATTGTCGCCCTGCTTGGCCCGAATAACAAAGCAGAGCGGATTGTGGTGATTTATCTGCGGGATACGCCGGCGAGCATGGCCGAGCGAAATCAGCAAATCGCCGGGATCGGCGCGGCGCTGATCGAGCACTGGCAACGCTAA</v>
      </c>
      <c r="O1087" s="26">
        <f t="shared" si="111"/>
        <v>861</v>
      </c>
      <c r="P1087" s="26"/>
      <c r="Q1087" s="26">
        <f t="shared" si="121"/>
        <v>1</v>
      </c>
      <c r="R1087" s="26">
        <f t="shared" si="112"/>
        <v>1</v>
      </c>
      <c r="S1087" s="26">
        <f t="shared" si="114"/>
        <v>2</v>
      </c>
      <c r="T1087" s="26"/>
    </row>
    <row r="1088" spans="1:20" x14ac:dyDescent="0.25">
      <c r="A1088">
        <v>1046</v>
      </c>
      <c r="B1088" s="2" t="s">
        <v>8496</v>
      </c>
      <c r="C1088" s="3" t="s">
        <v>2512</v>
      </c>
      <c r="D1088" s="4" t="s">
        <v>2516</v>
      </c>
      <c r="E1088" s="4" t="s">
        <v>2516</v>
      </c>
      <c r="F1088" s="4" t="s">
        <v>2517</v>
      </c>
      <c r="G1088" s="4" t="s">
        <v>2518</v>
      </c>
      <c r="H1088" s="4"/>
      <c r="I1088" s="4" t="s">
        <v>10936</v>
      </c>
      <c r="J1088" s="3"/>
      <c r="K1088" s="3" t="s">
        <v>8497</v>
      </c>
      <c r="L1088" s="5" t="s">
        <v>15</v>
      </c>
      <c r="M1088" s="2" t="str">
        <f t="shared" si="113"/>
        <v>&gt;betaL-g1217_SHV-2%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GCGGGGTGCGCGCGGGATTGTCGCCCTGCTTGGCCCGAATAACAAAGCAGAGCGCATTGTGGTGATTTATCTGCGGGATACCCCGGCGAGCATGGCCGAGCGAAATCAGCAAATCGCCGGGATCGGCGCGGCGCTGATCGAGCACTGGCAACGCTAA</v>
      </c>
      <c r="O1088" s="26">
        <f t="shared" si="111"/>
        <v>861</v>
      </c>
      <c r="P1088" s="26"/>
      <c r="Q1088" s="26">
        <f t="shared" si="121"/>
        <v>1</v>
      </c>
      <c r="R1088" s="26">
        <f t="shared" si="112"/>
        <v>1</v>
      </c>
      <c r="S1088" s="26">
        <f t="shared" si="114"/>
        <v>2</v>
      </c>
      <c r="T1088" s="26"/>
    </row>
    <row r="1089" spans="1:20" x14ac:dyDescent="0.25">
      <c r="A1089">
        <v>1068</v>
      </c>
      <c r="B1089" s="2" t="s">
        <v>8516</v>
      </c>
      <c r="C1089" s="3" t="s">
        <v>2512</v>
      </c>
      <c r="D1089" s="4" t="s">
        <v>2546</v>
      </c>
      <c r="E1089" s="4" t="s">
        <v>2546</v>
      </c>
      <c r="F1089" s="4" t="s">
        <v>2547</v>
      </c>
      <c r="G1089" s="4" t="s">
        <v>2548</v>
      </c>
      <c r="H1089" s="4"/>
      <c r="I1089" s="4" t="s">
        <v>10936</v>
      </c>
      <c r="J1089" s="3"/>
      <c r="K1089" s="3" t="s">
        <v>8517</v>
      </c>
      <c r="L1089" s="5" t="s">
        <v>15</v>
      </c>
      <c r="M1089" s="2" t="str">
        <f t="shared" si="113"/>
        <v>&gt;betaL-g1222_SHV-24%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G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089" s="26">
        <f t="shared" ref="O1089:O1152" si="122">LEN(G1089)</f>
        <v>861</v>
      </c>
      <c r="P1089" s="26"/>
      <c r="Q1089" s="26">
        <f t="shared" si="121"/>
        <v>1</v>
      </c>
      <c r="R1089" s="26">
        <f t="shared" ref="R1089:R1152" si="123">IF(OR(RIGHT(G1089,3)="TAG",RIGHT(G1089,3)="TAA",RIGHT(G1089,3)="TGA"),1,"bad")</f>
        <v>1</v>
      </c>
      <c r="S1089" s="26">
        <f t="shared" si="114"/>
        <v>2</v>
      </c>
      <c r="T1089" s="26"/>
    </row>
    <row r="1090" spans="1:20" x14ac:dyDescent="0.25">
      <c r="A1090">
        <v>1069</v>
      </c>
      <c r="B1090" s="2" t="s">
        <v>8518</v>
      </c>
      <c r="C1090" s="3" t="s">
        <v>2512</v>
      </c>
      <c r="D1090" s="4" t="s">
        <v>2549</v>
      </c>
      <c r="E1090" s="4" t="s">
        <v>2549</v>
      </c>
      <c r="F1090" s="4" t="s">
        <v>2550</v>
      </c>
      <c r="G1090" s="4" t="s">
        <v>2551</v>
      </c>
      <c r="H1090" s="4"/>
      <c r="I1090" s="4" t="s">
        <v>10936</v>
      </c>
      <c r="J1090" s="3"/>
      <c r="K1090" s="3" t="s">
        <v>8519</v>
      </c>
      <c r="L1090" s="5" t="s">
        <v>15</v>
      </c>
      <c r="M1090" s="2" t="str">
        <f t="shared" ref="M1090:M1153" si="124">"&gt;"&amp;K1090&amp;IF(J1090="yes","_Chr","")&amp;"%"&amp;G1090</f>
        <v>&gt;betaL-g1223_SHV-25%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090" s="26">
        <f t="shared" si="122"/>
        <v>861</v>
      </c>
      <c r="P1090" s="26"/>
      <c r="Q1090" s="26">
        <f t="shared" si="121"/>
        <v>1</v>
      </c>
      <c r="R1090" s="26">
        <f t="shared" si="123"/>
        <v>1</v>
      </c>
      <c r="S1090" s="26">
        <f t="shared" ref="S1090:S1153" si="125">IF(MID(G1090,10,3)="ATG",1,2)</f>
        <v>2</v>
      </c>
      <c r="T1090" s="26"/>
    </row>
    <row r="1091" spans="1:20" x14ac:dyDescent="0.25">
      <c r="A1091">
        <v>1070</v>
      </c>
      <c r="B1091" s="2" t="s">
        <v>8520</v>
      </c>
      <c r="C1091" s="3" t="s">
        <v>2512</v>
      </c>
      <c r="D1091" s="4" t="s">
        <v>2552</v>
      </c>
      <c r="E1091" s="4" t="s">
        <v>2552</v>
      </c>
      <c r="F1091" s="4" t="s">
        <v>2553</v>
      </c>
      <c r="G1091" s="4" t="s">
        <v>2554</v>
      </c>
      <c r="H1091" s="4"/>
      <c r="I1091" s="4" t="s">
        <v>10936</v>
      </c>
      <c r="J1091" s="3"/>
      <c r="K1091" s="3" t="s">
        <v>8521</v>
      </c>
      <c r="L1091" s="5" t="s">
        <v>15</v>
      </c>
      <c r="M1091" s="2" t="str">
        <f t="shared" si="124"/>
        <v>&gt;betaL-g1224_SHV-26%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091" s="26">
        <f t="shared" si="122"/>
        <v>861</v>
      </c>
      <c r="P1091" s="26"/>
      <c r="Q1091" s="26">
        <f t="shared" si="121"/>
        <v>1</v>
      </c>
      <c r="R1091" s="26">
        <f t="shared" si="123"/>
        <v>1</v>
      </c>
      <c r="S1091" s="26">
        <f t="shared" si="125"/>
        <v>2</v>
      </c>
      <c r="T1091" s="26"/>
    </row>
    <row r="1092" spans="1:20" x14ac:dyDescent="0.25">
      <c r="A1092">
        <v>1071</v>
      </c>
      <c r="B1092" s="2" t="s">
        <v>8522</v>
      </c>
      <c r="C1092" s="3" t="s">
        <v>2512</v>
      </c>
      <c r="D1092" s="4" t="s">
        <v>2555</v>
      </c>
      <c r="E1092" s="4" t="s">
        <v>2555</v>
      </c>
      <c r="F1092" s="4" t="s">
        <v>2556</v>
      </c>
      <c r="G1092" s="4" t="s">
        <v>2557</v>
      </c>
      <c r="H1092" s="4"/>
      <c r="I1092" s="4" t="s">
        <v>10936</v>
      </c>
      <c r="J1092" s="3"/>
      <c r="K1092" s="3" t="s">
        <v>8523</v>
      </c>
      <c r="L1092" s="5" t="s">
        <v>15</v>
      </c>
      <c r="M1092" s="2" t="str">
        <f t="shared" si="124"/>
        <v>&gt;betaL-g1225_SHV-27%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092" s="26">
        <f t="shared" si="122"/>
        <v>861</v>
      </c>
      <c r="P1092" s="26"/>
      <c r="Q1092" s="26">
        <f t="shared" si="121"/>
        <v>1</v>
      </c>
      <c r="R1092" s="26">
        <f t="shared" si="123"/>
        <v>1</v>
      </c>
      <c r="S1092" s="26">
        <f t="shared" si="125"/>
        <v>2</v>
      </c>
      <c r="T1092" s="26"/>
    </row>
    <row r="1093" spans="1:20" x14ac:dyDescent="0.25">
      <c r="A1093">
        <v>1072</v>
      </c>
      <c r="B1093" s="2" t="s">
        <v>8524</v>
      </c>
      <c r="C1093" s="3" t="s">
        <v>2512</v>
      </c>
      <c r="D1093" s="4" t="s">
        <v>2558</v>
      </c>
      <c r="E1093" s="4" t="s">
        <v>2558</v>
      </c>
      <c r="F1093" s="4" t="s">
        <v>2559</v>
      </c>
      <c r="G1093" s="4" t="s">
        <v>2560</v>
      </c>
      <c r="H1093" s="4"/>
      <c r="I1093" s="4" t="s">
        <v>10936</v>
      </c>
      <c r="J1093" s="3"/>
      <c r="K1093" s="3" t="s">
        <v>8525</v>
      </c>
      <c r="L1093" s="5" t="s">
        <v>15</v>
      </c>
      <c r="M1093" s="2" t="str">
        <f t="shared" si="124"/>
        <v>&gt;betaL-g1226_SHV-28%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v>
      </c>
      <c r="O1093" s="26">
        <f t="shared" si="122"/>
        <v>861</v>
      </c>
      <c r="P1093" s="26"/>
      <c r="Q1093" s="26">
        <f t="shared" si="121"/>
        <v>1</v>
      </c>
      <c r="R1093" s="26">
        <f t="shared" si="123"/>
        <v>1</v>
      </c>
      <c r="S1093" s="26">
        <f t="shared" si="125"/>
        <v>2</v>
      </c>
      <c r="T1093" s="26"/>
    </row>
    <row r="1094" spans="1:20" x14ac:dyDescent="0.25">
      <c r="A1094">
        <v>1073</v>
      </c>
      <c r="B1094" s="2" t="s">
        <v>8526</v>
      </c>
      <c r="C1094" s="3" t="s">
        <v>2512</v>
      </c>
      <c r="D1094" s="4" t="s">
        <v>2561</v>
      </c>
      <c r="E1094" s="4" t="s">
        <v>2561</v>
      </c>
      <c r="F1094" s="4" t="s">
        <v>2562</v>
      </c>
      <c r="G1094" s="4" t="s">
        <v>2563</v>
      </c>
      <c r="H1094" s="4"/>
      <c r="I1094" s="4" t="s">
        <v>10936</v>
      </c>
      <c r="J1094" s="3"/>
      <c r="K1094" s="3" t="s">
        <v>8527</v>
      </c>
      <c r="L1094" s="5" t="s">
        <v>15</v>
      </c>
      <c r="M1094" s="2" t="str">
        <f t="shared" si="124"/>
        <v>&gt;betaL-g1227_SHV-29%ATGCGTTATATTCGCCTGTGTATTATCTCCCTGTTAGCCACCCTGCCGCTGGCGGTACACGCCAGCCCGCAGCCGCTTGAGCAAATTAAACA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T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ACGGGGTGCGCGCGGGATTGTCGCCCTGCTTGGCCCGAATAACAAAGCAGAGCGGATTGTGGTGATTTATCTGCGGGATACGCCGGCGAGCATGGCCGAGCGAAATCAGCAAATCGCCGGGATCGGCGCGGCGCTGATCGAGCACTGGCAACGCTAA</v>
      </c>
      <c r="O1094" s="26">
        <f t="shared" si="122"/>
        <v>861</v>
      </c>
      <c r="P1094" s="26"/>
      <c r="Q1094" s="26">
        <f t="shared" si="121"/>
        <v>1</v>
      </c>
      <c r="R1094" s="26">
        <f t="shared" si="123"/>
        <v>1</v>
      </c>
      <c r="S1094" s="26">
        <f t="shared" si="125"/>
        <v>2</v>
      </c>
      <c r="T1094" s="26"/>
    </row>
    <row r="1095" spans="1:20" x14ac:dyDescent="0.25">
      <c r="A1095">
        <v>1047</v>
      </c>
      <c r="B1095" s="2" t="s">
        <v>8498</v>
      </c>
      <c r="C1095" s="3" t="s">
        <v>2512</v>
      </c>
      <c r="D1095" s="4" t="s">
        <v>2519</v>
      </c>
      <c r="E1095" s="4" t="s">
        <v>2519</v>
      </c>
      <c r="F1095" s="4" t="s">
        <v>2520</v>
      </c>
      <c r="G1095" s="4" t="s">
        <v>2521</v>
      </c>
      <c r="H1095" s="4"/>
      <c r="I1095" s="4" t="s">
        <v>10936</v>
      </c>
      <c r="J1095" s="3"/>
      <c r="K1095" s="3" t="s">
        <v>8499</v>
      </c>
      <c r="L1095" s="5" t="s">
        <v>15</v>
      </c>
      <c r="M1095" s="2" t="str">
        <f t="shared" si="124"/>
        <v>&gt;betaL-g1228_SHV-2A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TTCCGTGCTGCCGGCGGGCTGGTTTATCGCCGATAAGACCGGAGCTAGCGAGCGGGGTGCGCGCGGGATTGTCGCCCTGCTTGGCCCGAATAACAAAGCAGAGCGCATTGTGGTGATTTATCTGCGGGATACGCCGGCGAGCATGGCCGAGCGAAATCAGCAAATCGCCGGGATCGGCGCGGCGCTGATCGAGCACTGGCAACGCTAA</v>
      </c>
      <c r="O1095" s="26">
        <f t="shared" si="122"/>
        <v>861</v>
      </c>
      <c r="P1095" s="26"/>
      <c r="Q1095" s="26">
        <f t="shared" si="121"/>
        <v>1</v>
      </c>
      <c r="R1095" s="26">
        <f t="shared" si="123"/>
        <v>1</v>
      </c>
      <c r="S1095" s="26">
        <f t="shared" si="125"/>
        <v>2</v>
      </c>
      <c r="T1095" s="26"/>
    </row>
    <row r="1096" spans="1:20" x14ac:dyDescent="0.25">
      <c r="A1096">
        <v>1074</v>
      </c>
      <c r="B1096" s="2" t="s">
        <v>8528</v>
      </c>
      <c r="C1096" s="3" t="s">
        <v>2512</v>
      </c>
      <c r="D1096" s="4" t="s">
        <v>2564</v>
      </c>
      <c r="E1096" s="4" t="s">
        <v>2564</v>
      </c>
      <c r="F1096" s="4" t="s">
        <v>2565</v>
      </c>
      <c r="G1096" s="4" t="s">
        <v>2566</v>
      </c>
      <c r="H1096" s="4"/>
      <c r="I1096" s="4" t="s">
        <v>10936</v>
      </c>
      <c r="J1096" s="3"/>
      <c r="K1096" s="3" t="s">
        <v>8529</v>
      </c>
      <c r="L1096" s="5" t="s">
        <v>15</v>
      </c>
      <c r="M1096" s="2" t="str">
        <f t="shared" si="124"/>
        <v>&gt;betaL-g1230_SHV-30%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v>
      </c>
      <c r="O1096" s="26">
        <f t="shared" si="122"/>
        <v>861</v>
      </c>
      <c r="P1096" s="26"/>
      <c r="Q1096" s="26">
        <f t="shared" si="121"/>
        <v>1</v>
      </c>
      <c r="R1096" s="26">
        <f t="shared" si="123"/>
        <v>1</v>
      </c>
      <c r="S1096" s="26">
        <f t="shared" si="125"/>
        <v>2</v>
      </c>
      <c r="T1096" s="26"/>
    </row>
    <row r="1097" spans="1:20" x14ac:dyDescent="0.25">
      <c r="A1097">
        <v>1075</v>
      </c>
      <c r="B1097" s="2" t="s">
        <v>8530</v>
      </c>
      <c r="C1097" s="3" t="s">
        <v>2512</v>
      </c>
      <c r="D1097" s="4" t="s">
        <v>2567</v>
      </c>
      <c r="E1097" s="4" t="s">
        <v>2567</v>
      </c>
      <c r="F1097" s="4" t="s">
        <v>2568</v>
      </c>
      <c r="G1097" s="4" t="s">
        <v>2569</v>
      </c>
      <c r="H1097" s="4"/>
      <c r="I1097" s="4" t="s">
        <v>10936</v>
      </c>
      <c r="J1097" s="3"/>
      <c r="K1097" s="3" t="s">
        <v>8531</v>
      </c>
      <c r="L1097" s="5" t="s">
        <v>15</v>
      </c>
      <c r="M1097" s="2" t="str">
        <f t="shared" si="124"/>
        <v>&gt;betaL-g1231_SHV-31%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AAGCGGGGTGCGCGCGGGATTGTCGCCCTGCTTGGCCCGAATAACAAAGCAGAGCGCATTGTGGTGATTTATCTGCGGGATACGCCGGCGAGCATGGCCGAGCGAAATCAGCAAATCGCCGGGATCGGCGCGGCGCTGATCGAGCACTGGCAACGCTAA</v>
      </c>
      <c r="O1097" s="26">
        <f t="shared" si="122"/>
        <v>861</v>
      </c>
      <c r="P1097" s="26" t="s">
        <v>10649</v>
      </c>
      <c r="Q1097" s="26">
        <f t="shared" si="121"/>
        <v>1</v>
      </c>
      <c r="R1097" s="26">
        <f t="shared" si="123"/>
        <v>1</v>
      </c>
      <c r="S1097" s="26">
        <f t="shared" si="125"/>
        <v>2</v>
      </c>
      <c r="T1097" s="26"/>
    </row>
    <row r="1098" spans="1:20" x14ac:dyDescent="0.25">
      <c r="A1098">
        <v>1076</v>
      </c>
      <c r="B1098" s="2" t="s">
        <v>8532</v>
      </c>
      <c r="C1098" s="3" t="s">
        <v>2512</v>
      </c>
      <c r="D1098" s="4" t="s">
        <v>2570</v>
      </c>
      <c r="E1098" s="4" t="s">
        <v>2570</v>
      </c>
      <c r="F1098" s="4" t="s">
        <v>2571</v>
      </c>
      <c r="G1098" s="4" t="s">
        <v>2572</v>
      </c>
      <c r="H1098" s="4"/>
      <c r="I1098" s="4" t="s">
        <v>10936</v>
      </c>
      <c r="J1098" s="3"/>
      <c r="K1098" s="3" t="s">
        <v>8533</v>
      </c>
      <c r="L1098" s="5" t="s">
        <v>15</v>
      </c>
      <c r="M1098" s="2" t="str">
        <f t="shared" si="124"/>
        <v>&gt;betaL-g1232_SHV-32%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T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098" s="26">
        <f t="shared" si="122"/>
        <v>861</v>
      </c>
      <c r="P1098" s="26"/>
      <c r="Q1098" s="26">
        <f t="shared" si="121"/>
        <v>1</v>
      </c>
      <c r="R1098" s="26">
        <f t="shared" si="123"/>
        <v>1</v>
      </c>
      <c r="S1098" s="26">
        <f t="shared" si="125"/>
        <v>2</v>
      </c>
      <c r="T1098" s="26"/>
    </row>
    <row r="1099" spans="1:20" x14ac:dyDescent="0.25">
      <c r="A1099">
        <v>1077</v>
      </c>
      <c r="B1099" s="2" t="s">
        <v>8534</v>
      </c>
      <c r="C1099" s="3" t="s">
        <v>2512</v>
      </c>
      <c r="D1099" s="4" t="s">
        <v>2573</v>
      </c>
      <c r="E1099" s="4" t="s">
        <v>2573</v>
      </c>
      <c r="F1099" s="4" t="s">
        <v>2574</v>
      </c>
      <c r="G1099" s="4" t="s">
        <v>2575</v>
      </c>
      <c r="H1099" s="4"/>
      <c r="I1099" s="4" t="s">
        <v>10936</v>
      </c>
      <c r="J1099" s="3"/>
      <c r="K1099" s="3" t="s">
        <v>8535</v>
      </c>
      <c r="L1099" s="5" t="s">
        <v>15</v>
      </c>
      <c r="M1099" s="2" t="str">
        <f t="shared" si="124"/>
        <v>&gt;betaL-g1233_SHV-33%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TCGGCGGGCTGGTTTATCGCCGATAAGACCGGAGCTGGCGAACGGGGTGCGCGCGGGATTGTCGCCCTGCTTGGCCCGAATAACAAAGCAGAGCGCATTGTGGTGATTTATCTGCGGGATACCCCGGCGAGCATGGCCGAGCGAAATCAGCAAATCGCCGGGATCGGCGCGGCGCTGATCGAGCACTGGCAACGCTAA</v>
      </c>
      <c r="O1099" s="26">
        <f t="shared" si="122"/>
        <v>861</v>
      </c>
      <c r="P1099" s="26"/>
      <c r="Q1099" s="26">
        <f t="shared" si="121"/>
        <v>1</v>
      </c>
      <c r="R1099" s="26">
        <f t="shared" si="123"/>
        <v>1</v>
      </c>
      <c r="S1099" s="26">
        <f t="shared" si="125"/>
        <v>2</v>
      </c>
      <c r="T1099" s="26"/>
    </row>
    <row r="1100" spans="1:20" x14ac:dyDescent="0.25">
      <c r="A1100">
        <v>1078</v>
      </c>
      <c r="B1100" s="2" t="s">
        <v>8536</v>
      </c>
      <c r="C1100" s="3" t="s">
        <v>2512</v>
      </c>
      <c r="D1100" s="4" t="s">
        <v>2576</v>
      </c>
      <c r="E1100" s="4" t="s">
        <v>2576</v>
      </c>
      <c r="F1100" s="4" t="s">
        <v>2577</v>
      </c>
      <c r="G1100" s="4" t="s">
        <v>2578</v>
      </c>
      <c r="H1100" s="4"/>
      <c r="I1100" s="4" t="s">
        <v>10936</v>
      </c>
      <c r="J1100" s="3"/>
      <c r="K1100" s="3" t="s">
        <v>8537</v>
      </c>
      <c r="L1100" s="5" t="s">
        <v>15</v>
      </c>
      <c r="M1100" s="2" t="str">
        <f t="shared" si="124"/>
        <v>&gt;betaL-g1234_SHV-34%ATGCGTTATTTTCGCCTGTGTATTATCTCCCTGTTAGCCACCCTGCCGCTGGCGGTACACGCCAGCCCGCAGCCGCTTGAGCAAATTAAACTAAGCGAAAGCCAGCTGTCGGGCAGCGTAGGCATGATAGAAATGGATCTGGCCAGCGGCCGCACGCTGACCGCCTGGCGCGCCGATGG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GAACGGGGTGCGCGCGGGATTGTCGCCCTGCTTGGCCCGAATAACAAAGCAGAGCGGATTGTGGTGATTTATCTGCGGGATACGCCGGCGAGCATGGCCGAGCGAAATCAGCAAATCGCCGGGATCGGCGCGGCGCTGATCGAGCACTGGCAACGCTAA</v>
      </c>
      <c r="O1100" s="26">
        <f t="shared" si="122"/>
        <v>861</v>
      </c>
      <c r="P1100" s="26"/>
      <c r="Q1100" s="26">
        <f t="shared" si="121"/>
        <v>1</v>
      </c>
      <c r="R1100" s="26">
        <f t="shared" si="123"/>
        <v>1</v>
      </c>
      <c r="S1100" s="26">
        <f t="shared" si="125"/>
        <v>2</v>
      </c>
      <c r="T1100" s="26"/>
    </row>
    <row r="1101" spans="1:20" x14ac:dyDescent="0.25">
      <c r="A1101">
        <v>1079</v>
      </c>
      <c r="B1101" s="2" t="s">
        <v>8538</v>
      </c>
      <c r="C1101" s="3" t="s">
        <v>2512</v>
      </c>
      <c r="D1101" s="4" t="s">
        <v>2579</v>
      </c>
      <c r="E1101" s="4" t="s">
        <v>2579</v>
      </c>
      <c r="F1101" s="4" t="s">
        <v>2580</v>
      </c>
      <c r="G1101" s="4" t="s">
        <v>2581</v>
      </c>
      <c r="H1101" s="4"/>
      <c r="I1101" s="4" t="s">
        <v>10936</v>
      </c>
      <c r="J1101" s="3"/>
      <c r="K1101" s="3" t="s">
        <v>8539</v>
      </c>
      <c r="L1101" s="5" t="s">
        <v>15</v>
      </c>
      <c r="M1101" s="2" t="str">
        <f t="shared" si="124"/>
        <v>&gt;betaL-g1235_SHV-35%ATGCGTTATATTCGCCTGTGTATTATCTCCCTGTTAGCCACCCTGCCGCTGGCGGTACACGCCAGCCCGCAGCCGCTTGAGCAAATTAAACAAAGCGAAAGCCAGCTGTCGGGCCGCGTAGGCATGATAGAAATGGATCTGGCCAGCGGCCGCACGCTGACCGCCTGGCGCGCCGATGAACGCTTTCCCATGATGAGCACCTTTAAAGTAGTGCTCTGCGGCGCAGTGCTGGCGCGGGTGGATGCCGGTGACA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GGCGCGGGATTGTCGCCCTGCTTGGCCCGAATAACAAAGCAGAGCGCATTGTGGTGATTTATCTGCGGGATACGCCGGCGAGCATGGCCGAGCGAAATCAGCAAATCGCCGGGATCGGCGCGGCGCTGATCGAGCACTGGCAACGCTAA</v>
      </c>
      <c r="O1101" s="26">
        <f t="shared" si="122"/>
        <v>861</v>
      </c>
      <c r="P1101" s="26"/>
      <c r="Q1101" s="26">
        <f t="shared" si="121"/>
        <v>1</v>
      </c>
      <c r="R1101" s="26">
        <f t="shared" si="123"/>
        <v>1</v>
      </c>
      <c r="S1101" s="26">
        <f t="shared" si="125"/>
        <v>2</v>
      </c>
      <c r="T1101" s="26"/>
    </row>
    <row r="1102" spans="1:20" x14ac:dyDescent="0.25">
      <c r="A1102">
        <v>1080</v>
      </c>
      <c r="B1102" s="2" t="s">
        <v>8540</v>
      </c>
      <c r="C1102" s="3" t="s">
        <v>2512</v>
      </c>
      <c r="D1102" s="4" t="s">
        <v>2582</v>
      </c>
      <c r="E1102" s="4" t="s">
        <v>2582</v>
      </c>
      <c r="F1102" s="4" t="s">
        <v>2583</v>
      </c>
      <c r="G1102" s="4" t="s">
        <v>2584</v>
      </c>
      <c r="H1102" s="4"/>
      <c r="I1102" s="4" t="s">
        <v>10936</v>
      </c>
      <c r="J1102" s="3"/>
      <c r="K1102" s="3" t="s">
        <v>8541</v>
      </c>
      <c r="L1102" s="5" t="s">
        <v>15</v>
      </c>
      <c r="M1102" s="2" t="str">
        <f t="shared" si="124"/>
        <v>&gt;betaL-g1236_SHV-36%ATGCGTTATG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02" s="26">
        <f t="shared" si="122"/>
        <v>861</v>
      </c>
      <c r="P1102" s="26"/>
      <c r="Q1102" s="26">
        <f t="shared" si="121"/>
        <v>1</v>
      </c>
      <c r="R1102" s="26">
        <f t="shared" si="123"/>
        <v>1</v>
      </c>
      <c r="S1102" s="26">
        <f t="shared" si="125"/>
        <v>2</v>
      </c>
      <c r="T1102" s="26"/>
    </row>
    <row r="1103" spans="1:20" x14ac:dyDescent="0.25">
      <c r="A1103">
        <v>1081</v>
      </c>
      <c r="B1103" s="2" t="s">
        <v>8542</v>
      </c>
      <c r="C1103" s="3" t="s">
        <v>2512</v>
      </c>
      <c r="D1103" s="4" t="s">
        <v>2585</v>
      </c>
      <c r="E1103" s="4" t="s">
        <v>2585</v>
      </c>
      <c r="F1103" s="4" t="s">
        <v>2586</v>
      </c>
      <c r="G1103" s="4" t="s">
        <v>2587</v>
      </c>
      <c r="H1103" s="4"/>
      <c r="I1103" s="4" t="s">
        <v>10936</v>
      </c>
      <c r="J1103" s="3"/>
      <c r="K1103" s="3" t="s">
        <v>8543</v>
      </c>
      <c r="L1103" s="5" t="s">
        <v>15</v>
      </c>
      <c r="M1103" s="2" t="str">
        <f t="shared" si="124"/>
        <v>&gt;betaL-g1237_SHV-37%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GGACAAT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TATCGCCGGGATCGGCGCGGCGCTGATCGAGCACTGGCAACGCTAA</v>
      </c>
      <c r="O1103" s="26">
        <f t="shared" si="122"/>
        <v>861</v>
      </c>
      <c r="P1103" s="26"/>
      <c r="Q1103" s="26">
        <f t="shared" si="121"/>
        <v>1</v>
      </c>
      <c r="R1103" s="26">
        <f t="shared" si="123"/>
        <v>1</v>
      </c>
      <c r="S1103" s="26">
        <f t="shared" si="125"/>
        <v>2</v>
      </c>
      <c r="T1103" s="26"/>
    </row>
    <row r="1104" spans="1:20" x14ac:dyDescent="0.25">
      <c r="A1104">
        <v>1082</v>
      </c>
      <c r="B1104" s="2" t="s">
        <v>8544</v>
      </c>
      <c r="C1104" s="3" t="s">
        <v>2512</v>
      </c>
      <c r="D1104" s="4" t="s">
        <v>2588</v>
      </c>
      <c r="E1104" s="4" t="s">
        <v>2588</v>
      </c>
      <c r="F1104" s="4" t="s">
        <v>2589</v>
      </c>
      <c r="G1104" s="4" t="s">
        <v>2590</v>
      </c>
      <c r="H1104" s="4"/>
      <c r="I1104" s="4" t="s">
        <v>10936</v>
      </c>
      <c r="J1104" s="3"/>
      <c r="K1104" s="3" t="s">
        <v>8545</v>
      </c>
      <c r="L1104" s="5" t="s">
        <v>15</v>
      </c>
      <c r="M1104" s="2" t="str">
        <f t="shared" si="124"/>
        <v>&gt;betaL-g1238_SHV-38%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104" s="26">
        <f t="shared" si="122"/>
        <v>861</v>
      </c>
      <c r="P1104" s="26"/>
      <c r="Q1104" s="26">
        <f t="shared" si="121"/>
        <v>1</v>
      </c>
      <c r="R1104" s="26">
        <f t="shared" si="123"/>
        <v>1</v>
      </c>
      <c r="S1104" s="26">
        <f t="shared" si="125"/>
        <v>2</v>
      </c>
      <c r="T1104" s="26"/>
    </row>
    <row r="1105" spans="1:20" x14ac:dyDescent="0.25">
      <c r="A1105" s="3">
        <v>1083</v>
      </c>
      <c r="B1105" s="2" t="s">
        <v>10307</v>
      </c>
      <c r="C1105" s="3" t="s">
        <v>2512</v>
      </c>
      <c r="D1105" s="4" t="s">
        <v>5651</v>
      </c>
      <c r="E1105" s="4" t="s">
        <v>5651</v>
      </c>
      <c r="F1105" s="4" t="s">
        <v>5652</v>
      </c>
      <c r="G1105" s="4" t="s">
        <v>5653</v>
      </c>
      <c r="H1105" s="4"/>
      <c r="I1105" s="4" t="s">
        <v>10936</v>
      </c>
      <c r="J1105" s="3"/>
      <c r="K1105" s="3" t="s">
        <v>5654</v>
      </c>
      <c r="L1105" s="16" t="s">
        <v>5646</v>
      </c>
      <c r="M1105" s="2" t="str">
        <f t="shared" si="124"/>
        <v>&gt;betaL-g1240a_SHV-40%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GGCGCGGGATTGTCGCCCTGCTTGGCCCGAATAACAAAGCAGAGCGCATCGTGGTGATTTATCTGCGGGATACGCCGGCGAGCATGGCCGAGCGAAATCAGCAAATCGCCGGGATCGGCGCGGCGCTGATCGAGCACTGGCAACGCTAA</v>
      </c>
      <c r="O1105" s="26">
        <f t="shared" si="122"/>
        <v>861</v>
      </c>
      <c r="P1105" s="26"/>
      <c r="Q1105" s="26">
        <f t="shared" si="121"/>
        <v>1</v>
      </c>
      <c r="R1105" s="26">
        <f t="shared" si="123"/>
        <v>1</v>
      </c>
      <c r="S1105" s="26">
        <f t="shared" si="125"/>
        <v>2</v>
      </c>
      <c r="T1105" s="26"/>
    </row>
    <row r="1106" spans="1:20" x14ac:dyDescent="0.25">
      <c r="A1106">
        <v>1084</v>
      </c>
      <c r="B1106" s="2" t="s">
        <v>8546</v>
      </c>
      <c r="C1106" s="3" t="s">
        <v>2512</v>
      </c>
      <c r="D1106" s="4" t="s">
        <v>2591</v>
      </c>
      <c r="E1106" s="4" t="s">
        <v>2591</v>
      </c>
      <c r="F1106" s="4" t="s">
        <v>2592</v>
      </c>
      <c r="G1106" s="4" t="s">
        <v>2593</v>
      </c>
      <c r="H1106" s="4"/>
      <c r="I1106" s="4" t="s">
        <v>10936</v>
      </c>
      <c r="J1106" s="3"/>
      <c r="K1106" s="3" t="s">
        <v>8547</v>
      </c>
      <c r="L1106" s="5" t="s">
        <v>15</v>
      </c>
      <c r="M1106" s="2" t="str">
        <f t="shared" si="124"/>
        <v>&gt;betaL-g1241_SHV-41%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TATGACGGTCGGCGAACTCTGCGCCGCCGCCATTACCATGAGCGATAACAGCGCCGCCAATCTGCTGCTGGCCACCT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ACACTGGCAACGCTAA</v>
      </c>
      <c r="O1106" s="26">
        <f t="shared" si="122"/>
        <v>861</v>
      </c>
      <c r="P1106" s="26"/>
      <c r="Q1106" s="26">
        <f t="shared" si="121"/>
        <v>1</v>
      </c>
      <c r="R1106" s="26">
        <f t="shared" si="123"/>
        <v>1</v>
      </c>
      <c r="S1106" s="26">
        <f t="shared" si="125"/>
        <v>2</v>
      </c>
      <c r="T1106" s="26"/>
    </row>
    <row r="1107" spans="1:20" x14ac:dyDescent="0.25">
      <c r="A1107" s="26">
        <v>1085</v>
      </c>
      <c r="B1107" s="2" t="s">
        <v>8548</v>
      </c>
      <c r="C1107" s="3" t="s">
        <v>2512</v>
      </c>
      <c r="D1107" s="4" t="s">
        <v>2594</v>
      </c>
      <c r="E1107" s="4" t="s">
        <v>2594</v>
      </c>
      <c r="F1107" s="4" t="s">
        <v>2595</v>
      </c>
      <c r="G1107" s="4" t="s">
        <v>2596</v>
      </c>
      <c r="H1107" s="4"/>
      <c r="I1107" s="4" t="s">
        <v>10936</v>
      </c>
      <c r="J1107" s="3"/>
      <c r="K1107" s="3" t="s">
        <v>8549</v>
      </c>
      <c r="L1107" s="5" t="s">
        <v>15</v>
      </c>
      <c r="M1107" s="2" t="str">
        <f t="shared" si="124"/>
        <v>&gt;betaL-g1242_SHV-42%ATGCGTTATATTCGCCTGTGTATTATCTCCCTGTTAGCCACCCTGCCGCTGGCGGTACACT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107" s="26">
        <f t="shared" si="122"/>
        <v>861</v>
      </c>
      <c r="P1107" s="26"/>
      <c r="Q1107" s="26">
        <f t="shared" si="121"/>
        <v>1</v>
      </c>
      <c r="R1107" s="26">
        <f t="shared" si="123"/>
        <v>1</v>
      </c>
      <c r="S1107" s="26">
        <f t="shared" si="125"/>
        <v>2</v>
      </c>
      <c r="T1107" s="26"/>
    </row>
    <row r="1108" spans="1:20" x14ac:dyDescent="0.25">
      <c r="A1108" s="26">
        <v>1087</v>
      </c>
      <c r="B1108" s="2" t="s">
        <v>8550</v>
      </c>
      <c r="C1108" s="3" t="s">
        <v>2512</v>
      </c>
      <c r="D1108" s="4" t="s">
        <v>2597</v>
      </c>
      <c r="E1108" s="4" t="s">
        <v>2597</v>
      </c>
      <c r="F1108" s="4" t="s">
        <v>2598</v>
      </c>
      <c r="G1108" s="4" t="s">
        <v>2599</v>
      </c>
      <c r="H1108" s="4"/>
      <c r="I1108" s="4" t="s">
        <v>10936</v>
      </c>
      <c r="J1108" s="3"/>
      <c r="K1108" s="3" t="s">
        <v>8551</v>
      </c>
      <c r="L1108" s="5" t="s">
        <v>15</v>
      </c>
      <c r="M1108" s="2" t="str">
        <f t="shared" si="124"/>
        <v>&gt;betaL-g1243_SHV-44%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TGCAGCTGCTGCAGTGGATGGTGGACGATCGGGTCGCCGGACCGTTGATCCGCTCCGTGCTGCCGGCGGGCTGGTTTATCGCCGATAAGACCGGAGCTGGCGAACGGGGTGCGCGCGGGATTGTCGCCCTGCTTGGCCCGAATAACAAAGCAGAGCGCATCGTGGTGATTTATCTGCGGGATACGCCGGCGAGCATGGCCGAGCGAAATCAGCAAATCGCCGGGATCGGCGCGGCGCTGATCGAGCACTGGCAACGCTAA</v>
      </c>
      <c r="O1108" s="26">
        <f t="shared" si="122"/>
        <v>861</v>
      </c>
      <c r="P1108" s="26"/>
      <c r="Q1108" s="26">
        <f t="shared" si="121"/>
        <v>1</v>
      </c>
      <c r="R1108" s="26">
        <f t="shared" si="123"/>
        <v>1</v>
      </c>
      <c r="S1108" s="26">
        <f t="shared" si="125"/>
        <v>2</v>
      </c>
      <c r="T1108" s="26"/>
    </row>
    <row r="1109" spans="1:20" x14ac:dyDescent="0.25">
      <c r="A1109">
        <v>1088</v>
      </c>
      <c r="B1109" s="2" t="s">
        <v>8552</v>
      </c>
      <c r="C1109" s="3" t="s">
        <v>2512</v>
      </c>
      <c r="D1109" s="4" t="s">
        <v>2600</v>
      </c>
      <c r="E1109" s="4" t="s">
        <v>2600</v>
      </c>
      <c r="F1109" s="4" t="s">
        <v>2601</v>
      </c>
      <c r="G1109" s="4" t="s">
        <v>2602</v>
      </c>
      <c r="H1109" s="4"/>
      <c r="I1109" s="4" t="s">
        <v>10936</v>
      </c>
      <c r="J1109" s="3"/>
      <c r="K1109" s="3" t="s">
        <v>8553</v>
      </c>
      <c r="L1109" s="5" t="s">
        <v>15</v>
      </c>
      <c r="M1109" s="2" t="str">
        <f t="shared" si="124"/>
        <v>&gt;betaL-g1244_SHV-45%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TAA</v>
      </c>
      <c r="O1109" s="26">
        <f t="shared" si="122"/>
        <v>861</v>
      </c>
      <c r="P1109" s="26"/>
      <c r="Q1109" s="26">
        <f t="shared" si="121"/>
        <v>1</v>
      </c>
      <c r="R1109" s="26">
        <f t="shared" si="123"/>
        <v>1</v>
      </c>
      <c r="S1109" s="26">
        <f t="shared" si="125"/>
        <v>2</v>
      </c>
      <c r="T1109" s="26"/>
    </row>
    <row r="1110" spans="1:20" x14ac:dyDescent="0.25">
      <c r="A1110">
        <v>1089</v>
      </c>
      <c r="B1110" s="2" t="s">
        <v>8554</v>
      </c>
      <c r="C1110" s="3" t="s">
        <v>2512</v>
      </c>
      <c r="D1110" s="4" t="s">
        <v>2603</v>
      </c>
      <c r="E1110" s="4" t="s">
        <v>2603</v>
      </c>
      <c r="F1110" s="4" t="s">
        <v>2604</v>
      </c>
      <c r="G1110" s="4" t="s">
        <v>2605</v>
      </c>
      <c r="H1110" s="4"/>
      <c r="I1110" s="4" t="s">
        <v>10936</v>
      </c>
      <c r="J1110" s="3"/>
      <c r="K1110" s="3" t="s">
        <v>8555</v>
      </c>
      <c r="L1110" s="5" t="s">
        <v>15</v>
      </c>
      <c r="M1110" s="2" t="str">
        <f t="shared" si="124"/>
        <v>&gt;betaL-g1245_SHV-46%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ACAGCCAACGTCTGAGCGCCCGTTCGCAACGGCAGCTGCTGCAGTGGATGGTGGACGATCGGGTCGCCGGACCGTTGATCCGCTCCGTGCTGCCGGCGGGCTGGTTTATCGCCGATAAGACCGGAGCTAGCAAGCGGGGTGCGCGCGGGATTGTCGCCCTGCTTGGCCCGAATAACAAAGCAGAGCGCATTGTGGTGATTTATCTGCGGGATACCCCGGCGAGCATGGCCGAGCGAAATCAACAAATCGCCGGGATCGGCGCGGCGCTGATCGAGCACTGGCAACGCTAA</v>
      </c>
      <c r="O1110" s="26">
        <f t="shared" si="122"/>
        <v>861</v>
      </c>
      <c r="P1110" s="26"/>
      <c r="Q1110" s="26">
        <f t="shared" si="121"/>
        <v>1</v>
      </c>
      <c r="R1110" s="26">
        <f t="shared" si="123"/>
        <v>1</v>
      </c>
      <c r="S1110" s="26">
        <f t="shared" si="125"/>
        <v>2</v>
      </c>
      <c r="T1110" s="26"/>
    </row>
    <row r="1111" spans="1:20" x14ac:dyDescent="0.25">
      <c r="A1111">
        <v>1090</v>
      </c>
      <c r="B1111" s="2" t="s">
        <v>8556</v>
      </c>
      <c r="C1111" s="3" t="s">
        <v>2512</v>
      </c>
      <c r="D1111" s="4" t="s">
        <v>2606</v>
      </c>
      <c r="E1111" s="4" t="s">
        <v>2606</v>
      </c>
      <c r="F1111" s="4" t="s">
        <v>2607</v>
      </c>
      <c r="G1111" s="4" t="s">
        <v>2608</v>
      </c>
      <c r="H1111" s="4"/>
      <c r="I1111" s="4" t="s">
        <v>10936</v>
      </c>
      <c r="J1111" s="3"/>
      <c r="K1111" s="3" t="s">
        <v>8557</v>
      </c>
      <c r="L1111" s="5" t="s">
        <v>15</v>
      </c>
      <c r="M1111" s="2" t="str">
        <f t="shared" si="124"/>
        <v>&gt;betaL-g1246_SHV-48%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A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AGCGAGCATGGCCGAGCGAAATCAGCAAATCGCCGGGATCGGCGCGGCGCTGATCGAGCACTGGCAACGCTAA</v>
      </c>
      <c r="O1111" s="26">
        <f t="shared" si="122"/>
        <v>861</v>
      </c>
      <c r="P1111" s="26"/>
      <c r="Q1111" s="26">
        <f t="shared" si="121"/>
        <v>1</v>
      </c>
      <c r="R1111" s="26">
        <f t="shared" si="123"/>
        <v>1</v>
      </c>
      <c r="S1111" s="26">
        <f t="shared" si="125"/>
        <v>2</v>
      </c>
      <c r="T1111" s="26"/>
    </row>
    <row r="1112" spans="1:20" x14ac:dyDescent="0.25">
      <c r="A1112">
        <v>1091</v>
      </c>
      <c r="B1112" s="2" t="s">
        <v>8558</v>
      </c>
      <c r="C1112" s="3" t="s">
        <v>2512</v>
      </c>
      <c r="D1112" s="4" t="s">
        <v>2609</v>
      </c>
      <c r="E1112" s="4" t="s">
        <v>2609</v>
      </c>
      <c r="F1112" s="4" t="s">
        <v>2610</v>
      </c>
      <c r="G1112" s="4" t="s">
        <v>2611</v>
      </c>
      <c r="H1112" s="4"/>
      <c r="I1112" s="4" t="s">
        <v>10936</v>
      </c>
      <c r="J1112" s="3"/>
      <c r="K1112" s="3" t="s">
        <v>8559</v>
      </c>
      <c r="L1112" s="5" t="s">
        <v>15</v>
      </c>
      <c r="M1112" s="2" t="str">
        <f t="shared" si="124"/>
        <v>&gt;betaL-g1247_SHV-49%ATGCGTTATATTCGCCTGTGTATTATCTCCCTGTTAGCCACCCTGCCGCTGGCGGTACACGCCAGCCCGCAGCCGCTTGAGCAAATTAAACTAAGCGAAAGCCAGCTGTCGGGCCGCGTAGGCATGATAGAAATGGATCTGGCCAGCGGCCGCACGCTGACCGCCTGGCGCGCCGATGAACGCTTTCCCATGATA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12" s="26">
        <f t="shared" si="122"/>
        <v>861</v>
      </c>
      <c r="P1112" s="26"/>
      <c r="Q1112" s="26">
        <f t="shared" si="121"/>
        <v>1</v>
      </c>
      <c r="R1112" s="26">
        <f t="shared" si="123"/>
        <v>1</v>
      </c>
      <c r="S1112" s="26">
        <f t="shared" si="125"/>
        <v>2</v>
      </c>
      <c r="T1112" s="26"/>
    </row>
    <row r="1113" spans="1:20" x14ac:dyDescent="0.25">
      <c r="A1113">
        <v>1050</v>
      </c>
      <c r="B1113" s="2" t="s">
        <v>8500</v>
      </c>
      <c r="C1113" s="3" t="s">
        <v>2512</v>
      </c>
      <c r="D1113" s="4" t="s">
        <v>2522</v>
      </c>
      <c r="E1113" s="4" t="s">
        <v>2522</v>
      </c>
      <c r="F1113" s="4" t="s">
        <v>2523</v>
      </c>
      <c r="G1113" s="4" t="s">
        <v>2524</v>
      </c>
      <c r="H1113" s="4"/>
      <c r="I1113" s="4" t="s">
        <v>10936</v>
      </c>
      <c r="J1113" s="3"/>
      <c r="K1113" s="3" t="s">
        <v>8501</v>
      </c>
      <c r="L1113" s="5" t="s">
        <v>15</v>
      </c>
      <c r="M1113" s="2" t="str">
        <f t="shared" si="124"/>
        <v>&gt;betaL-g1248_SHV-5%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CCCGGCGAGCATGGCCGAGCGAAATCAGCAAATCGCCGGGATCGGCGCGGCGCTGATCGAGCACTGGCAACGCTAA</v>
      </c>
      <c r="O1113" s="26">
        <f t="shared" si="122"/>
        <v>861</v>
      </c>
      <c r="P1113" s="26"/>
      <c r="Q1113" s="26">
        <f t="shared" si="121"/>
        <v>1</v>
      </c>
      <c r="R1113" s="26">
        <f t="shared" si="123"/>
        <v>1</v>
      </c>
      <c r="S1113" s="26">
        <f t="shared" si="125"/>
        <v>2</v>
      </c>
      <c r="T1113" s="26"/>
    </row>
    <row r="1114" spans="1:20" x14ac:dyDescent="0.25">
      <c r="A1114">
        <v>1092</v>
      </c>
      <c r="B1114" s="2" t="s">
        <v>8560</v>
      </c>
      <c r="C1114" s="3" t="s">
        <v>2512</v>
      </c>
      <c r="D1114" s="4" t="s">
        <v>2612</v>
      </c>
      <c r="E1114" s="4" t="s">
        <v>2612</v>
      </c>
      <c r="F1114" s="4" t="s">
        <v>2613</v>
      </c>
      <c r="G1114" s="4" t="s">
        <v>2614</v>
      </c>
      <c r="H1114" s="4"/>
      <c r="I1114" s="4" t="s">
        <v>10936</v>
      </c>
      <c r="J1114" s="3"/>
      <c r="K1114" s="3" t="s">
        <v>8561</v>
      </c>
      <c r="L1114" s="5" t="s">
        <v>15</v>
      </c>
      <c r="M1114" s="2" t="str">
        <f t="shared" si="124"/>
        <v>&gt;betaL-g1249_SHV-50%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T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14" s="26">
        <f t="shared" si="122"/>
        <v>861</v>
      </c>
      <c r="P1114" s="26"/>
      <c r="Q1114" s="26">
        <f t="shared" si="121"/>
        <v>1</v>
      </c>
      <c r="R1114" s="26">
        <f t="shared" si="123"/>
        <v>1</v>
      </c>
      <c r="S1114" s="26">
        <f t="shared" si="125"/>
        <v>2</v>
      </c>
      <c r="T1114" s="26"/>
    </row>
    <row r="1115" spans="1:20" x14ac:dyDescent="0.25">
      <c r="A1115">
        <v>1093</v>
      </c>
      <c r="B1115" s="2" t="s">
        <v>8562</v>
      </c>
      <c r="C1115" s="3" t="s">
        <v>2512</v>
      </c>
      <c r="D1115" s="4" t="s">
        <v>2615</v>
      </c>
      <c r="E1115" s="4" t="s">
        <v>2615</v>
      </c>
      <c r="F1115" s="4" t="s">
        <v>2616</v>
      </c>
      <c r="G1115" s="4" t="s">
        <v>2617</v>
      </c>
      <c r="H1115" s="4"/>
      <c r="I1115" s="4" t="s">
        <v>10936</v>
      </c>
      <c r="J1115" s="3"/>
      <c r="K1115" s="3" t="s">
        <v>8563</v>
      </c>
      <c r="L1115" s="5" t="s">
        <v>15</v>
      </c>
      <c r="M1115" s="2" t="str">
        <f t="shared" si="124"/>
        <v>&gt;betaL-g1250_SHV-51%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TCGCAGGATTGACTGCCTTTTTGCGCCAGATCGGCGACAACGTCACCCGCCTTGACCGCTGGGAAACGGAACTGAATGAGGCGCTTCCCGCCGACGCCCGCGACACCACTACCCCGGCCAGCATGGCCGCGACCCTGCGCAAGCTGCTGACCAGCCAGCGTCTGAGCGCCCGTTCGCAACGGCAGCTGCTGCAGTGGATGGTGGACGATCGGGTCGCCGGACCGTTGATCCGCTCCGTGCTGCCGGCGGGCTGGTTTATCGCCGATAAGACCGGAGCTGGCGAACGGGGTGCGCGCGGGATTGTCGCCCTGCTTGGCCCGAATAACAAAGCAGAGCGCATTGTGGTGATTTATCTGCGGGATACCCCGGCGAGCATGGCCGAGCGAAATCAGCAAATCGCCGGGATCGGCGCGGCGCTGATCGAGCACTGGCAACGCTAA</v>
      </c>
      <c r="O1115" s="26">
        <f t="shared" si="122"/>
        <v>861</v>
      </c>
      <c r="P1115" s="26"/>
      <c r="Q1115" s="26">
        <f t="shared" si="121"/>
        <v>1</v>
      </c>
      <c r="R1115" s="26">
        <f t="shared" si="123"/>
        <v>1</v>
      </c>
      <c r="S1115" s="26">
        <f t="shared" si="125"/>
        <v>2</v>
      </c>
      <c r="T1115" s="26"/>
    </row>
    <row r="1116" spans="1:20" x14ac:dyDescent="0.25">
      <c r="A1116">
        <v>1094</v>
      </c>
      <c r="B1116" s="2" t="s">
        <v>8564</v>
      </c>
      <c r="C1116" s="3" t="s">
        <v>2512</v>
      </c>
      <c r="D1116" s="4" t="s">
        <v>2618</v>
      </c>
      <c r="E1116" s="4" t="s">
        <v>2618</v>
      </c>
      <c r="F1116" s="4" t="s">
        <v>2619</v>
      </c>
      <c r="G1116" s="4" t="s">
        <v>2620</v>
      </c>
      <c r="H1116" s="4"/>
      <c r="I1116" s="4" t="s">
        <v>10936</v>
      </c>
      <c r="J1116" s="3"/>
      <c r="K1116" s="3" t="s">
        <v>8565</v>
      </c>
      <c r="L1116" s="5" t="s">
        <v>15</v>
      </c>
      <c r="M1116" s="2" t="str">
        <f t="shared" si="124"/>
        <v>&gt;betaL-g1251_SHV-52%ATGCGTTATATTCGCCTGTGTATTATCTCCCTGTTAGCCGCCCTGCCGCTGGCGGTACACGCCAGCCCGCAGCCGCTTGAGCAAATTAAACAAAGCGAAAGCCAGCTGTCGGGCCGCGTAGGCATGATAGAAATGGATCTGGCCAGCGGCCGCACGCTGACCGCCTGGCGCGCCGATGAACGCTTTCCCATGATAAGCACCTTTAAAGTAGTGCTCTGCGGCGCAGTGCTGGCGCGGGTGGATGCCGGTGACGAACAGCTGGAGCGAAAGATCCACTATCGCCAGCAGGATCTGGTGGACTACTCGCCGGTCAGCGAAAAACACCTTGCCGACGGCATGACGGTCGGCGAACTCTGTGCCGCCGCCATTACCATGAGCGATAACAGCGCCGCCAATT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v>
      </c>
      <c r="O1116" s="26">
        <f t="shared" si="122"/>
        <v>861</v>
      </c>
      <c r="P1116" s="26"/>
      <c r="Q1116" s="26">
        <f t="shared" si="121"/>
        <v>1</v>
      </c>
      <c r="R1116" s="26">
        <f t="shared" si="123"/>
        <v>1</v>
      </c>
      <c r="S1116" s="26">
        <f t="shared" si="125"/>
        <v>2</v>
      </c>
      <c r="T1116" s="26"/>
    </row>
    <row r="1117" spans="1:20" x14ac:dyDescent="0.25">
      <c r="A1117">
        <v>1096</v>
      </c>
      <c r="B1117" s="2" t="s">
        <v>8566</v>
      </c>
      <c r="C1117" s="3" t="s">
        <v>2512</v>
      </c>
      <c r="D1117" s="4" t="s">
        <v>2621</v>
      </c>
      <c r="E1117" s="4" t="s">
        <v>2621</v>
      </c>
      <c r="F1117" s="4" t="s">
        <v>2622</v>
      </c>
      <c r="G1117" s="4" t="s">
        <v>2623</v>
      </c>
      <c r="H1117" s="4"/>
      <c r="I1117" s="4" t="s">
        <v>10936</v>
      </c>
      <c r="J1117" s="3"/>
      <c r="K1117" s="3" t="s">
        <v>8567</v>
      </c>
      <c r="L1117" s="5" t="s">
        <v>15</v>
      </c>
      <c r="M1117" s="2" t="str">
        <f t="shared" si="124"/>
        <v>&gt;betaL-g1252_SHV-55%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AGCAAACGGGGTGCGCGCGGGATTGTCGCCCTGCTTGGCCCGAATAACAAAGCAGAGCGCATCGTGGTGATTTATCTGCGGGATACCCCGGCGAGCATGGCCGAGCGAAATCAGCAAATCGCCGGGATCGGCGCGGCGCTGATCGAGCACTGGCAACGCTAA</v>
      </c>
      <c r="O1117" s="26">
        <f t="shared" si="122"/>
        <v>861</v>
      </c>
      <c r="P1117" s="26"/>
      <c r="Q1117" s="26">
        <f t="shared" si="121"/>
        <v>1</v>
      </c>
      <c r="R1117" s="26">
        <f t="shared" si="123"/>
        <v>1</v>
      </c>
      <c r="S1117" s="26">
        <f t="shared" si="125"/>
        <v>2</v>
      </c>
      <c r="T1117" s="26"/>
    </row>
    <row r="1118" spans="1:20" x14ac:dyDescent="0.25">
      <c r="A1118">
        <v>1097</v>
      </c>
      <c r="B1118" s="2" t="s">
        <v>8568</v>
      </c>
      <c r="C1118" s="3" t="s">
        <v>2512</v>
      </c>
      <c r="D1118" s="4" t="s">
        <v>2624</v>
      </c>
      <c r="E1118" s="4" t="s">
        <v>2624</v>
      </c>
      <c r="F1118" s="7" t="s">
        <v>2625</v>
      </c>
      <c r="G1118" s="4" t="s">
        <v>2626</v>
      </c>
      <c r="H1118" s="4"/>
      <c r="I1118" s="4" t="s">
        <v>10936</v>
      </c>
      <c r="J1118" s="3"/>
      <c r="K1118" s="3" t="s">
        <v>8569</v>
      </c>
      <c r="L1118" s="5" t="s">
        <v>15</v>
      </c>
      <c r="M1118" s="2" t="str">
        <f t="shared" si="124"/>
        <v>&gt;betaL-g1253_SHV-56%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CATCGTGGTGATTTATCTGCGGGATACGCCGGCGAGCATGGCCGAGCGAAATCAGCAAATCGCCGGGATCGGCGCGGCGCTGATCGAGCACTGGCAACGCTAA</v>
      </c>
      <c r="O1118" s="26">
        <f t="shared" si="122"/>
        <v>861</v>
      </c>
      <c r="P1118" s="26"/>
      <c r="Q1118" s="26">
        <f t="shared" si="121"/>
        <v>1</v>
      </c>
      <c r="R1118" s="26">
        <f t="shared" si="123"/>
        <v>1</v>
      </c>
      <c r="S1118" s="26">
        <f t="shared" si="125"/>
        <v>2</v>
      </c>
      <c r="T1118" s="26"/>
    </row>
    <row r="1119" spans="1:20" x14ac:dyDescent="0.25">
      <c r="A1119">
        <v>1098</v>
      </c>
      <c r="B1119" s="2" t="s">
        <v>8570</v>
      </c>
      <c r="C1119" s="3" t="s">
        <v>2512</v>
      </c>
      <c r="D1119" s="4" t="s">
        <v>2627</v>
      </c>
      <c r="E1119" s="4" t="s">
        <v>2627</v>
      </c>
      <c r="F1119" s="4" t="s">
        <v>2628</v>
      </c>
      <c r="G1119" s="4" t="s">
        <v>2629</v>
      </c>
      <c r="H1119" s="4"/>
      <c r="I1119" s="4" t="s">
        <v>10936</v>
      </c>
      <c r="J1119" s="3"/>
      <c r="K1119" s="3" t="s">
        <v>8571</v>
      </c>
      <c r="L1119" s="5" t="s">
        <v>15</v>
      </c>
      <c r="M1119" s="2" t="str">
        <f t="shared" si="124"/>
        <v>&gt;betaL-g1254_SHV-57%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G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19" s="26">
        <f t="shared" si="122"/>
        <v>861</v>
      </c>
      <c r="P1119" s="26"/>
      <c r="Q1119" s="26">
        <f t="shared" si="121"/>
        <v>1</v>
      </c>
      <c r="R1119" s="26">
        <f t="shared" si="123"/>
        <v>1</v>
      </c>
      <c r="S1119" s="26">
        <f t="shared" si="125"/>
        <v>2</v>
      </c>
      <c r="T1119" s="26"/>
    </row>
    <row r="1120" spans="1:20" x14ac:dyDescent="0.25">
      <c r="A1120">
        <v>1099</v>
      </c>
      <c r="B1120" s="2" t="s">
        <v>8572</v>
      </c>
      <c r="C1120" s="3" t="s">
        <v>2512</v>
      </c>
      <c r="D1120" s="4" t="s">
        <v>2630</v>
      </c>
      <c r="E1120" s="4" t="s">
        <v>2630</v>
      </c>
      <c r="F1120" s="4" t="s">
        <v>2631</v>
      </c>
      <c r="G1120" s="4" t="s">
        <v>2632</v>
      </c>
      <c r="H1120" s="4"/>
      <c r="I1120" s="4" t="s">
        <v>10936</v>
      </c>
      <c r="J1120" s="3"/>
      <c r="K1120" s="3" t="s">
        <v>8573</v>
      </c>
      <c r="L1120" s="5" t="s">
        <v>15</v>
      </c>
      <c r="M1120" s="2" t="str">
        <f t="shared" si="124"/>
        <v>&gt;betaL-g1255_SHV-59%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GCCGCCGCCATTACCATGAGCGATAACAGCGT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TGGCGAGCATGGCCGAGCGAAATCAGCAAATCGCCGGGATCGGCGCGGCGCTGATCGAGCACTGGCAACGCTAA</v>
      </c>
      <c r="O1120" s="26">
        <f t="shared" si="122"/>
        <v>861</v>
      </c>
      <c r="P1120" s="26"/>
      <c r="Q1120" s="26">
        <f t="shared" si="121"/>
        <v>1</v>
      </c>
      <c r="R1120" s="26">
        <f t="shared" si="123"/>
        <v>1</v>
      </c>
      <c r="S1120" s="26">
        <f t="shared" si="125"/>
        <v>2</v>
      </c>
      <c r="T1120" s="26"/>
    </row>
    <row r="1121" spans="1:20" x14ac:dyDescent="0.25">
      <c r="A1121">
        <v>1051</v>
      </c>
      <c r="B1121" s="2" t="s">
        <v>8502</v>
      </c>
      <c r="C1121" s="3" t="s">
        <v>2512</v>
      </c>
      <c r="D1121" s="4" t="s">
        <v>2525</v>
      </c>
      <c r="E1121" s="4" t="s">
        <v>2525</v>
      </c>
      <c r="F1121" s="4" t="s">
        <v>2526</v>
      </c>
      <c r="G1121" s="4" t="s">
        <v>2527</v>
      </c>
      <c r="H1121" s="4"/>
      <c r="I1121" s="4" t="s">
        <v>10936</v>
      </c>
      <c r="J1121" s="3"/>
      <c r="K1121" s="3" t="s">
        <v>8503</v>
      </c>
      <c r="L1121" s="5" t="s">
        <v>15</v>
      </c>
      <c r="M1121" s="2" t="str">
        <f t="shared" si="124"/>
        <v>&gt;betaL-g1256_SHV-6%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C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</v>
      </c>
      <c r="O1121" s="26">
        <f t="shared" si="122"/>
        <v>780</v>
      </c>
      <c r="P1121" s="26" t="s">
        <v>11079</v>
      </c>
      <c r="Q1121" s="26" t="str">
        <f t="shared" ref="Q1121" si="126">IF(OR(LEFT(G1121,3)="ATG",LEFT(G1121,3)="GTG"),1,"bad")</f>
        <v>bad</v>
      </c>
      <c r="R1121" s="26" t="str">
        <f t="shared" si="123"/>
        <v>bad</v>
      </c>
      <c r="S1121" s="26">
        <f t="shared" si="125"/>
        <v>2</v>
      </c>
      <c r="T1121" s="26"/>
    </row>
    <row r="1122" spans="1:20" x14ac:dyDescent="0.25">
      <c r="A1122">
        <v>1100</v>
      </c>
      <c r="B1122" s="2" t="s">
        <v>8574</v>
      </c>
      <c r="C1122" s="3" t="s">
        <v>2512</v>
      </c>
      <c r="D1122" s="4" t="s">
        <v>2633</v>
      </c>
      <c r="E1122" s="4" t="s">
        <v>2633</v>
      </c>
      <c r="F1122" s="4" t="s">
        <v>2634</v>
      </c>
      <c r="G1122" s="4" t="s">
        <v>2635</v>
      </c>
      <c r="H1122" s="4"/>
      <c r="I1122" s="4" t="s">
        <v>10936</v>
      </c>
      <c r="J1122" s="3"/>
      <c r="K1122" s="3" t="s">
        <v>8575</v>
      </c>
      <c r="L1122" s="5" t="s">
        <v>15</v>
      </c>
      <c r="M1122" s="2" t="str">
        <f t="shared" si="124"/>
        <v>&gt;betaL-g1257_SHV-60%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A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22" s="26">
        <f t="shared" si="122"/>
        <v>861</v>
      </c>
      <c r="P1122" s="26"/>
      <c r="Q1122" s="26">
        <f t="shared" ref="Q1122:Q1183" si="127">IF(OR(LEFT(G1122,3)="ATG",LEFT(G1122,3)="GTG",LEFT(G1122,3)="TTG"),1,"bad")</f>
        <v>1</v>
      </c>
      <c r="R1122" s="26">
        <f t="shared" si="123"/>
        <v>1</v>
      </c>
      <c r="S1122" s="26">
        <f t="shared" si="125"/>
        <v>2</v>
      </c>
      <c r="T1122" s="26"/>
    </row>
    <row r="1123" spans="1:20" x14ac:dyDescent="0.25">
      <c r="A1123">
        <v>1101</v>
      </c>
      <c r="B1123" s="2" t="s">
        <v>8576</v>
      </c>
      <c r="C1123" s="3" t="s">
        <v>2512</v>
      </c>
      <c r="D1123" s="4" t="s">
        <v>2636</v>
      </c>
      <c r="E1123" s="4" t="s">
        <v>2636</v>
      </c>
      <c r="F1123" s="4" t="s">
        <v>2637</v>
      </c>
      <c r="G1123" s="4" t="s">
        <v>2638</v>
      </c>
      <c r="H1123" s="4"/>
      <c r="I1123" s="4" t="s">
        <v>10936</v>
      </c>
      <c r="J1123" s="3"/>
      <c r="K1123" s="3" t="s">
        <v>8577</v>
      </c>
      <c r="L1123" s="5" t="s">
        <v>15</v>
      </c>
      <c r="M1123" s="2" t="str">
        <f t="shared" si="124"/>
        <v>&gt;betaL-g1258_SHV-61%ATGCGTTATATTCGCCG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23" s="26">
        <f t="shared" si="122"/>
        <v>861</v>
      </c>
      <c r="P1123" s="26"/>
      <c r="Q1123" s="26">
        <f t="shared" si="127"/>
        <v>1</v>
      </c>
      <c r="R1123" s="26">
        <f t="shared" si="123"/>
        <v>1</v>
      </c>
      <c r="S1123" s="26">
        <f t="shared" si="125"/>
        <v>2</v>
      </c>
      <c r="T1123" s="26"/>
    </row>
    <row r="1124" spans="1:20" x14ac:dyDescent="0.25">
      <c r="A1124">
        <v>1102</v>
      </c>
      <c r="B1124" s="2" t="s">
        <v>8578</v>
      </c>
      <c r="C1124" s="3" t="s">
        <v>2512</v>
      </c>
      <c r="D1124" s="4" t="s">
        <v>2639</v>
      </c>
      <c r="E1124" s="4" t="s">
        <v>2639</v>
      </c>
      <c r="F1124" s="4" t="s">
        <v>2640</v>
      </c>
      <c r="G1124" s="4" t="s">
        <v>2641</v>
      </c>
      <c r="H1124" s="4"/>
      <c r="I1124" s="4" t="s">
        <v>10936</v>
      </c>
      <c r="J1124" s="3"/>
      <c r="K1124" s="3" t="s">
        <v>8579</v>
      </c>
      <c r="L1124" s="5" t="s">
        <v>15</v>
      </c>
      <c r="M1124" s="2" t="str">
        <f t="shared" si="124"/>
        <v>&gt;betaL-g1259_SHV-62%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TACCTTGCCGACGGCATGACGGTCGGCGAACTCTGTGCCGCCGCCATTACCATGAGCGATAACAGCGCCGCCAATCTGCTGCTGGCCACCGTCGGCGGCCCCGCAGGATTGACTGCCTTTTTGCGCCAGATCGGCGACAACGTCACCCGCCTTGACCGCTGGGAAACGGAACTGAATGAGGCGCTTCCCGGCGACGCCCGCGACACCACTACCCCA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24" s="26">
        <f t="shared" si="122"/>
        <v>861</v>
      </c>
      <c r="P1124" s="26"/>
      <c r="Q1124" s="26">
        <f t="shared" si="127"/>
        <v>1</v>
      </c>
      <c r="R1124" s="26">
        <f t="shared" si="123"/>
        <v>1</v>
      </c>
      <c r="S1124" s="26">
        <f t="shared" si="125"/>
        <v>2</v>
      </c>
      <c r="T1124" s="26"/>
    </row>
    <row r="1125" spans="1:20" x14ac:dyDescent="0.25">
      <c r="A1125">
        <v>1103</v>
      </c>
      <c r="B1125" s="2" t="s">
        <v>8580</v>
      </c>
      <c r="C1125" s="3" t="s">
        <v>2512</v>
      </c>
      <c r="D1125" s="4" t="s">
        <v>2642</v>
      </c>
      <c r="E1125" s="4" t="s">
        <v>2642</v>
      </c>
      <c r="F1125" s="4" t="s">
        <v>2643</v>
      </c>
      <c r="G1125" s="4" t="s">
        <v>2644</v>
      </c>
      <c r="H1125" s="4"/>
      <c r="I1125" s="4" t="s">
        <v>10936</v>
      </c>
      <c r="J1125" s="3"/>
      <c r="K1125" s="3" t="s">
        <v>8581</v>
      </c>
      <c r="L1125" s="5" t="s">
        <v>15</v>
      </c>
      <c r="M1125" s="2" t="str">
        <f t="shared" si="124"/>
        <v>&gt;betaL-g1260_SHV-63%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AAACGTCACCCGCCTTGACCGCTGGGAAACGGAACTGAATGAGGCGCTTCCCGGCGACGCCCGCGACACCACTACCCCGGCCAGCATGGCCGCGACCCTGCGCAAGCTGCTGACCAA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25" s="26">
        <f t="shared" si="122"/>
        <v>861</v>
      </c>
      <c r="P1125" s="26"/>
      <c r="Q1125" s="26">
        <f t="shared" si="127"/>
        <v>1</v>
      </c>
      <c r="R1125" s="26">
        <f t="shared" si="123"/>
        <v>1</v>
      </c>
      <c r="S1125" s="26">
        <f t="shared" si="125"/>
        <v>2</v>
      </c>
      <c r="T1125" s="26"/>
    </row>
    <row r="1126" spans="1:20" x14ac:dyDescent="0.25">
      <c r="A1126">
        <v>1104</v>
      </c>
      <c r="B1126" s="2" t="s">
        <v>8582</v>
      </c>
      <c r="C1126" s="3" t="s">
        <v>2512</v>
      </c>
      <c r="D1126" s="4" t="s">
        <v>2645</v>
      </c>
      <c r="E1126" s="4" t="s">
        <v>2645</v>
      </c>
      <c r="F1126" s="4" t="s">
        <v>2646</v>
      </c>
      <c r="G1126" s="4" t="s">
        <v>2647</v>
      </c>
      <c r="H1126" s="4"/>
      <c r="I1126" s="4" t="s">
        <v>10936</v>
      </c>
      <c r="J1126" s="3"/>
      <c r="K1126" s="3" t="s">
        <v>8583</v>
      </c>
      <c r="L1126" s="5" t="s">
        <v>15</v>
      </c>
      <c r="M1126" s="2" t="str">
        <f t="shared" si="124"/>
        <v>&gt;betaL-g1261_SHV-64%ATGCGTTATATTCGCCTGTGTATTATCTCCCTGTTAGCCACCCTGCCGCTGGCGGTACACGCCAGCCCGCAGCCGCTTGAGCAAATTAAACAAAGCGAAAGCCAGCTGTCGGGCCGCGTAGGCATGATAGAAATGGATCTGGCCAGCGGCCGCACGCTGACCGCCTGGCGCGCCGATGAACGCTTTCCCATGATGAGCACCTTTAAAGTAC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TCCGTTGATCCGCTCCGTGCTGCCGGCGGGCTGGTTTATCGCCGATAAGACCGGAGCTAGCAAGCGGGGTGCGCGCGGGATTGTCGCCCTGCTTGGCCCGAATAACAAAGCAGAGCGCATTGTGGTGATTTATCTGCGGGATACGCCGGCGAGCATGGCCGAGCGAAATCAGCAAATCGCCGGGATCGGCGCGGCGCTGATCGAGCACTGGCAACGCTAA</v>
      </c>
      <c r="O1126" s="26">
        <f t="shared" si="122"/>
        <v>861</v>
      </c>
      <c r="P1126" s="26"/>
      <c r="Q1126" s="26">
        <f t="shared" si="127"/>
        <v>1</v>
      </c>
      <c r="R1126" s="26">
        <f t="shared" si="123"/>
        <v>1</v>
      </c>
      <c r="S1126" s="26">
        <f t="shared" si="125"/>
        <v>2</v>
      </c>
      <c r="T1126" s="26"/>
    </row>
    <row r="1127" spans="1:20" x14ac:dyDescent="0.25">
      <c r="A1127">
        <v>1105</v>
      </c>
      <c r="B1127" s="2" t="s">
        <v>8584</v>
      </c>
      <c r="C1127" s="3" t="s">
        <v>2512</v>
      </c>
      <c r="D1127" s="4" t="s">
        <v>2648</v>
      </c>
      <c r="E1127" s="4" t="s">
        <v>2648</v>
      </c>
      <c r="F1127" s="4" t="s">
        <v>2649</v>
      </c>
      <c r="G1127" s="4" t="s">
        <v>2650</v>
      </c>
      <c r="H1127" s="4"/>
      <c r="I1127" s="4" t="s">
        <v>10936</v>
      </c>
      <c r="J1127" s="3"/>
      <c r="K1127" s="3" t="s">
        <v>8585</v>
      </c>
      <c r="L1127" s="5" t="s">
        <v>15</v>
      </c>
      <c r="M1127" s="2" t="str">
        <f t="shared" si="124"/>
        <v>&gt;betaL-g1262_SHV-65%ATGCGTTATATTCGCCTGTGTATTATCTCCCTGTTAGCCACCCTGCCGCTGGCGGTACACGCCAGCCCGCAGCCGCTTGAGCAAATTAAACTAAGCGAAAGCCAGCTGTCGGGCCGCGTAGGCATGATAGAAATGGATCTGGCCAGCGGCCGCACCCTGACCGCCTGGCGCGCCGATGAACGCTTTCCCATGATGAGCACCTTTAAAGTAGTGCTCTGCGGCGCAGTGCTGGCGCGGGTGGATGCCGGTGACGAACAGCTGGAGCGAAAGATCCACTATCGCCAGCAGGATCTGGTGGACTACTCGCCGGTCAGCGAAAAACACCTTGCCGACGGCATGACGGTCGGCGAACTCTGCA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27" s="26">
        <f t="shared" si="122"/>
        <v>861</v>
      </c>
      <c r="P1127" s="26"/>
      <c r="Q1127" s="26">
        <f t="shared" si="127"/>
        <v>1</v>
      </c>
      <c r="R1127" s="26">
        <f t="shared" si="123"/>
        <v>1</v>
      </c>
      <c r="S1127" s="26">
        <f t="shared" si="125"/>
        <v>2</v>
      </c>
      <c r="T1127" s="26"/>
    </row>
    <row r="1128" spans="1:20" x14ac:dyDescent="0.25">
      <c r="A1128">
        <v>1106</v>
      </c>
      <c r="B1128" s="2" t="s">
        <v>8586</v>
      </c>
      <c r="C1128" s="3" t="s">
        <v>2512</v>
      </c>
      <c r="D1128" s="4" t="s">
        <v>2651</v>
      </c>
      <c r="E1128" s="4" t="s">
        <v>2651</v>
      </c>
      <c r="F1128" s="4" t="s">
        <v>2652</v>
      </c>
      <c r="G1128" s="4" t="s">
        <v>2653</v>
      </c>
      <c r="H1128" s="4"/>
      <c r="I1128" s="4" t="s">
        <v>10936</v>
      </c>
      <c r="J1128" s="3"/>
      <c r="K1128" s="3" t="s">
        <v>8587</v>
      </c>
      <c r="L1128" s="5" t="s">
        <v>15</v>
      </c>
      <c r="M1128" s="2" t="str">
        <f t="shared" si="124"/>
        <v>&gt;betaL-g1263_SHV-66%ATGCGTTATATTCGCCTGTGTATTATCTCCCTGTTAGCCACCCTGCCGCTGGCGGTACACGCCAGCCCGCAGCCGCTTGAGCAAATTAAACAAAGCGAAAGCCAGCTGTCGGGCCGCGTAGGCATGATAGAAATGGATCTGGCCAGCGGCCGCACGCTGACCGCCTGGCGCGCCGATC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v>
      </c>
      <c r="O1128" s="26">
        <f t="shared" si="122"/>
        <v>861</v>
      </c>
      <c r="P1128" s="26"/>
      <c r="Q1128" s="26">
        <f t="shared" si="127"/>
        <v>1</v>
      </c>
      <c r="R1128" s="26">
        <f t="shared" si="123"/>
        <v>1</v>
      </c>
      <c r="S1128" s="26">
        <f t="shared" si="125"/>
        <v>2</v>
      </c>
      <c r="T1128" s="26"/>
    </row>
    <row r="1129" spans="1:20" x14ac:dyDescent="0.25">
      <c r="A1129">
        <v>1107</v>
      </c>
      <c r="B1129" s="2" t="s">
        <v>8588</v>
      </c>
      <c r="C1129" s="3" t="s">
        <v>2512</v>
      </c>
      <c r="D1129" s="4" t="s">
        <v>2654</v>
      </c>
      <c r="E1129" s="4" t="s">
        <v>2654</v>
      </c>
      <c r="F1129" s="4" t="s">
        <v>2655</v>
      </c>
      <c r="G1129" s="4" t="s">
        <v>2656</v>
      </c>
      <c r="H1129" s="4"/>
      <c r="I1129" s="4" t="s">
        <v>10936</v>
      </c>
      <c r="J1129" s="3"/>
      <c r="K1129" s="3" t="s">
        <v>8589</v>
      </c>
      <c r="L1129" s="5" t="s">
        <v>15</v>
      </c>
      <c r="M1129" s="2" t="str">
        <f t="shared" si="124"/>
        <v>&gt;betaL-g1264_SHV-67%ATGCGTTATATTCGCCTGTGTATTATCTCCCTGTTAGCCACCCTGCCGCTGGCGGTACACGCCAGCCCGCAGCCGCTTGAGCAAATTAAACAAAGCGAAAGCCAGCTGTCGGGCCGCGTAGGCATGATAGAAATGGATCTGGCCAGCGGCCGCACGCTGACCGCCTGGT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29" s="26">
        <f t="shared" si="122"/>
        <v>861</v>
      </c>
      <c r="P1129" s="26"/>
      <c r="Q1129" s="26">
        <f t="shared" si="127"/>
        <v>1</v>
      </c>
      <c r="R1129" s="26">
        <f t="shared" si="123"/>
        <v>1</v>
      </c>
      <c r="S1129" s="26">
        <f t="shared" si="125"/>
        <v>2</v>
      </c>
      <c r="T1129" s="26"/>
    </row>
    <row r="1130" spans="1:20" x14ac:dyDescent="0.25">
      <c r="A1130">
        <v>1108</v>
      </c>
      <c r="B1130" s="2" t="s">
        <v>8590</v>
      </c>
      <c r="C1130" s="3" t="s">
        <v>2512</v>
      </c>
      <c r="D1130" s="4" t="s">
        <v>2657</v>
      </c>
      <c r="E1130" s="4" t="s">
        <v>2657</v>
      </c>
      <c r="F1130" s="4" t="s">
        <v>2658</v>
      </c>
      <c r="G1130" s="4" t="s">
        <v>2659</v>
      </c>
      <c r="H1130" s="4"/>
      <c r="I1130" s="4" t="s">
        <v>10936</v>
      </c>
      <c r="J1130" s="3"/>
      <c r="K1130" s="3" t="s">
        <v>8591</v>
      </c>
      <c r="L1130" s="5" t="s">
        <v>15</v>
      </c>
      <c r="M1130" s="2" t="str">
        <f t="shared" si="124"/>
        <v>&gt;betaL-g1265_SHV-69%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A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130" s="26">
        <f t="shared" si="122"/>
        <v>861</v>
      </c>
      <c r="P1130" s="26"/>
      <c r="Q1130" s="26">
        <f t="shared" si="127"/>
        <v>1</v>
      </c>
      <c r="R1130" s="26">
        <f t="shared" si="123"/>
        <v>1</v>
      </c>
      <c r="S1130" s="26">
        <f t="shared" si="125"/>
        <v>2</v>
      </c>
      <c r="T1130" s="26"/>
    </row>
    <row r="1131" spans="1:20" x14ac:dyDescent="0.25">
      <c r="A1131">
        <v>1052</v>
      </c>
      <c r="B1131" s="2" t="s">
        <v>8504</v>
      </c>
      <c r="C1131" s="3" t="s">
        <v>2512</v>
      </c>
      <c r="D1131" s="4" t="s">
        <v>2528</v>
      </c>
      <c r="E1131" s="4" t="s">
        <v>2528</v>
      </c>
      <c r="F1131" s="4" t="s">
        <v>2529</v>
      </c>
      <c r="G1131" s="4" t="s">
        <v>2530</v>
      </c>
      <c r="H1131" s="4"/>
      <c r="I1131" s="4" t="s">
        <v>10936</v>
      </c>
      <c r="J1131" s="3"/>
      <c r="K1131" s="3" t="s">
        <v>8505</v>
      </c>
      <c r="L1131" s="5" t="s">
        <v>15</v>
      </c>
      <c r="M1131" s="2" t="str">
        <f t="shared" si="124"/>
        <v>&gt;betaL-g1266_SHV-7%ATGCGTTATTTTCGCCTGTGTATTATCTCCCTGTTAGCCACCCTGCCGCTGGCGGTACACGCCAGCCCGCAGCCGCTTGAGCAAATTAAACTAAGCGAAAGCCAGCTGTCGGGCA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ACGGGGTGCGCGCGGGATTGTCGCCCTGCTTGGCCCGAATAACAAAGCAGAGCGCATTGTGGTGATTTATCTGCGGGATACCCCGGCGAGCATGGCCGAGCGAAATCAGCAAATCGCCGGGATCGGCGCGGCGCTGATCGAGCACTGGCAACGCTAA</v>
      </c>
      <c r="O1131" s="26">
        <f t="shared" si="122"/>
        <v>861</v>
      </c>
      <c r="P1131" s="26"/>
      <c r="Q1131" s="26">
        <f t="shared" si="127"/>
        <v>1</v>
      </c>
      <c r="R1131" s="26">
        <f t="shared" si="123"/>
        <v>1</v>
      </c>
      <c r="S1131" s="26">
        <f t="shared" si="125"/>
        <v>2</v>
      </c>
      <c r="T1131" s="26"/>
    </row>
    <row r="1132" spans="1:20" x14ac:dyDescent="0.25">
      <c r="A1132">
        <v>1109</v>
      </c>
      <c r="B1132" s="2" t="s">
        <v>8592</v>
      </c>
      <c r="C1132" s="3" t="s">
        <v>2512</v>
      </c>
      <c r="D1132" s="4" t="s">
        <v>2660</v>
      </c>
      <c r="E1132" s="4" t="s">
        <v>2660</v>
      </c>
      <c r="F1132" s="4" t="s">
        <v>2661</v>
      </c>
      <c r="G1132" s="4" t="s">
        <v>2662</v>
      </c>
      <c r="H1132" s="4"/>
      <c r="I1132" s="4" t="s">
        <v>10936</v>
      </c>
      <c r="J1132" s="3"/>
      <c r="K1132" s="3" t="s">
        <v>8593</v>
      </c>
      <c r="L1132" s="5" t="s">
        <v>15</v>
      </c>
      <c r="M1132" s="2" t="str">
        <f t="shared" si="124"/>
        <v>&gt;betaL-g1267_SHV-70%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G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132" s="26">
        <f t="shared" si="122"/>
        <v>861</v>
      </c>
      <c r="P1132" s="26"/>
      <c r="Q1132" s="26">
        <f t="shared" si="127"/>
        <v>1</v>
      </c>
      <c r="R1132" s="26">
        <f t="shared" si="123"/>
        <v>1</v>
      </c>
      <c r="S1132" s="26">
        <f t="shared" si="125"/>
        <v>2</v>
      </c>
      <c r="T1132" s="26"/>
    </row>
    <row r="1133" spans="1:20" x14ac:dyDescent="0.25">
      <c r="A1133">
        <v>1110</v>
      </c>
      <c r="B1133" s="2" t="s">
        <v>8594</v>
      </c>
      <c r="C1133" s="3" t="s">
        <v>2512</v>
      </c>
      <c r="D1133" s="4" t="s">
        <v>2663</v>
      </c>
      <c r="E1133" s="4" t="s">
        <v>2663</v>
      </c>
      <c r="F1133" s="4" t="s">
        <v>2664</v>
      </c>
      <c r="G1133" s="4" t="s">
        <v>2665</v>
      </c>
      <c r="H1133" s="4"/>
      <c r="I1133" s="4" t="s">
        <v>10936</v>
      </c>
      <c r="J1133" s="3"/>
      <c r="K1133" s="3" t="s">
        <v>8595</v>
      </c>
      <c r="L1133" s="5" t="s">
        <v>15</v>
      </c>
      <c r="M1133" s="2" t="str">
        <f t="shared" si="124"/>
        <v>&gt;betaL-g1268_SHV-71%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T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133" s="26">
        <f t="shared" si="122"/>
        <v>861</v>
      </c>
      <c r="P1133" s="26"/>
      <c r="Q1133" s="26">
        <f t="shared" si="127"/>
        <v>1</v>
      </c>
      <c r="R1133" s="26">
        <f t="shared" si="123"/>
        <v>1</v>
      </c>
      <c r="S1133" s="26">
        <f t="shared" si="125"/>
        <v>2</v>
      </c>
      <c r="T1133" s="26"/>
    </row>
    <row r="1134" spans="1:20" x14ac:dyDescent="0.25">
      <c r="A1134">
        <v>1111</v>
      </c>
      <c r="B1134" s="2" t="s">
        <v>8596</v>
      </c>
      <c r="C1134" s="3" t="s">
        <v>2512</v>
      </c>
      <c r="D1134" s="4" t="s">
        <v>2666</v>
      </c>
      <c r="E1134" s="4" t="s">
        <v>2666</v>
      </c>
      <c r="F1134" s="4" t="s">
        <v>2667</v>
      </c>
      <c r="G1134" s="4" t="s">
        <v>2668</v>
      </c>
      <c r="H1134" s="4"/>
      <c r="I1134" s="4" t="s">
        <v>10936</v>
      </c>
      <c r="J1134" s="3"/>
      <c r="K1134" s="3" t="s">
        <v>8597</v>
      </c>
      <c r="L1134" s="5" t="s">
        <v>15</v>
      </c>
      <c r="M1134" s="2" t="str">
        <f t="shared" si="124"/>
        <v>&gt;betaL-g1269_SHV-72%ATGCGTTATT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GATTGTGGTGATTTATCTGCGGGATACGCCGGCGAGCATGGCCGAGCGAAATCAGCAAATCGCCGGGATCGGCGCGGCGCTGATCGAGCACTGGCAACGCTAA</v>
      </c>
      <c r="O1134" s="26">
        <f t="shared" si="122"/>
        <v>861</v>
      </c>
      <c r="P1134" s="26"/>
      <c r="Q1134" s="26">
        <f t="shared" si="127"/>
        <v>1</v>
      </c>
      <c r="R1134" s="26">
        <f t="shared" si="123"/>
        <v>1</v>
      </c>
      <c r="S1134" s="26">
        <f t="shared" si="125"/>
        <v>2</v>
      </c>
      <c r="T1134" s="26"/>
    </row>
    <row r="1135" spans="1:20" x14ac:dyDescent="0.25">
      <c r="A1135">
        <v>1112</v>
      </c>
      <c r="B1135" s="2" t="s">
        <v>8598</v>
      </c>
      <c r="C1135" s="3" t="s">
        <v>2512</v>
      </c>
      <c r="D1135" s="4" t="s">
        <v>2669</v>
      </c>
      <c r="E1135" s="4" t="s">
        <v>2669</v>
      </c>
      <c r="F1135" s="4" t="s">
        <v>2670</v>
      </c>
      <c r="G1135" s="4" t="s">
        <v>2671</v>
      </c>
      <c r="H1135" s="4"/>
      <c r="I1135" s="4" t="s">
        <v>10936</v>
      </c>
      <c r="J1135" s="3"/>
      <c r="K1135" s="3" t="s">
        <v>8599</v>
      </c>
      <c r="L1135" s="5" t="s">
        <v>15</v>
      </c>
      <c r="M1135" s="2" t="str">
        <f t="shared" si="124"/>
        <v>&gt;betaL-g1270_SHV-73%ATGCGTATTCGCCTGTGTATTATCTCCCTGTTAGCCACCCTGCCGCTGGCGGTACACGCCAGCCCGCAGCCGCTTGAGCAAATTAAAT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TAGGATTGACTGCCTTTTTGCGCCAGATCGGCGACAACGTCACCCGCCTTGACCGCTGGGAAACGGAACTGAATGAGGCGCTTCCCGGCGACGCCCGCGACACCACTACCCCGGCCAGCATGGCCGCGACCCTGCGCAAGCTGCTGACCAGCCAGCGTCTGAGCGCCCGTTCGCAACGGCAGCTGCTGCAGTGGATGGTGGACGATCGGGTCGCCGGACCGTTGATCCGCTCCGTGCTGCCGGCGGGCTGGTTTATCGCCGATAGGACCGGAGCTGGCGAACGGGGTGCGCGCGGGATTGTCGCCCTGCTTGGCCCGAATAACAAAGCAGAGCGGATTGTGGTGATTTATCTGCGGGATACGCCGGCGAGCATGGCCGAGCGAAATCAGCAAATCGCCGGGATCGGCGCGGCGCTGATCGAGCACTGGCAACGCTAA</v>
      </c>
      <c r="O1135" s="26">
        <f t="shared" si="122"/>
        <v>858</v>
      </c>
      <c r="P1135" s="26"/>
      <c r="Q1135" s="26">
        <f t="shared" si="127"/>
        <v>1</v>
      </c>
      <c r="R1135" s="26">
        <f t="shared" si="123"/>
        <v>1</v>
      </c>
      <c r="S1135" s="26">
        <f t="shared" si="125"/>
        <v>2</v>
      </c>
      <c r="T1135" s="26"/>
    </row>
    <row r="1136" spans="1:20" x14ac:dyDescent="0.25">
      <c r="A1136">
        <v>1113</v>
      </c>
      <c r="B1136" s="2" t="s">
        <v>8600</v>
      </c>
      <c r="C1136" s="3" t="s">
        <v>2512</v>
      </c>
      <c r="D1136" s="4" t="s">
        <v>2672</v>
      </c>
      <c r="E1136" s="4" t="s">
        <v>2672</v>
      </c>
      <c r="F1136" s="4" t="s">
        <v>2673</v>
      </c>
      <c r="G1136" s="4" t="s">
        <v>2674</v>
      </c>
      <c r="H1136" s="4"/>
      <c r="I1136" s="4" t="s">
        <v>10936</v>
      </c>
      <c r="J1136" s="3"/>
      <c r="K1136" s="3" t="s">
        <v>8601</v>
      </c>
      <c r="L1136" s="5" t="s">
        <v>15</v>
      </c>
      <c r="M1136" s="2" t="str">
        <f t="shared" si="124"/>
        <v>&gt;betaL-g1271_SHV-74%ATGCGTTATATTCGCCTGTGTATTATCTCCCTGTTAGCCACCCTGCCGCTGA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36" s="26">
        <f t="shared" si="122"/>
        <v>861</v>
      </c>
      <c r="P1136" s="26"/>
      <c r="Q1136" s="26">
        <f t="shared" si="127"/>
        <v>1</v>
      </c>
      <c r="R1136" s="26">
        <f t="shared" si="123"/>
        <v>1</v>
      </c>
      <c r="S1136" s="26">
        <f t="shared" si="125"/>
        <v>2</v>
      </c>
      <c r="T1136" s="26"/>
    </row>
    <row r="1137" spans="1:20" x14ac:dyDescent="0.25">
      <c r="A1137">
        <v>1114</v>
      </c>
      <c r="B1137" s="2" t="s">
        <v>8602</v>
      </c>
      <c r="C1137" s="3" t="s">
        <v>2512</v>
      </c>
      <c r="D1137" s="4" t="s">
        <v>2675</v>
      </c>
      <c r="E1137" s="4" t="s">
        <v>2675</v>
      </c>
      <c r="F1137" s="4" t="s">
        <v>2676</v>
      </c>
      <c r="G1137" s="4" t="s">
        <v>2677</v>
      </c>
      <c r="H1137" s="4"/>
      <c r="I1137" s="4" t="s">
        <v>10936</v>
      </c>
      <c r="J1137" s="3"/>
      <c r="K1137" s="3" t="s">
        <v>8603</v>
      </c>
      <c r="L1137" s="5" t="s">
        <v>15</v>
      </c>
      <c r="M1137" s="2" t="str">
        <f t="shared" si="124"/>
        <v>&gt;betaL-g1272_SHV-75%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CATAACAAAGCAGAGCGCATTGTGGTGATTTATCTGCGGGATACCCCGGCGAGCATGGCCGAGCGAAATCAGCAAATCGCCGGGATCGGCGCGGCGCTGATCGAGCACTGGCAACGCTAA</v>
      </c>
      <c r="O1137" s="26">
        <f t="shared" si="122"/>
        <v>861</v>
      </c>
      <c r="P1137" s="26"/>
      <c r="Q1137" s="26">
        <f t="shared" si="127"/>
        <v>1</v>
      </c>
      <c r="R1137" s="26">
        <f t="shared" si="123"/>
        <v>1</v>
      </c>
      <c r="S1137" s="26">
        <f t="shared" si="125"/>
        <v>2</v>
      </c>
      <c r="T1137" s="26"/>
    </row>
    <row r="1138" spans="1:20" x14ac:dyDescent="0.25">
      <c r="A1138">
        <v>1115</v>
      </c>
      <c r="B1138" s="2" t="s">
        <v>8604</v>
      </c>
      <c r="C1138" s="3" t="s">
        <v>2512</v>
      </c>
      <c r="D1138" s="4" t="s">
        <v>2678</v>
      </c>
      <c r="E1138" s="4" t="s">
        <v>2678</v>
      </c>
      <c r="F1138" s="4" t="s">
        <v>2679</v>
      </c>
      <c r="G1138" s="4" t="s">
        <v>2680</v>
      </c>
      <c r="H1138" s="4"/>
      <c r="I1138" s="4" t="s">
        <v>10936</v>
      </c>
      <c r="J1138" s="3"/>
      <c r="K1138" s="3" t="s">
        <v>8605</v>
      </c>
      <c r="L1138" s="5" t="s">
        <v>15</v>
      </c>
      <c r="M1138" s="2" t="str">
        <f t="shared" si="124"/>
        <v>&gt;betaL-g1273_SHV-76%ATGCGTTATATTCGCCTGTGTATTATCTCCCTGTTAGCCG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TGAACTCTGCGCCGCCGCCATTACCATGAGCGATAACAGCGCCGCCAATCTGCTGCTGGCCACCGTCGGCGGCCCCGCAGGATTGACTGCCTTTTTGCGCCAGATCGGCGACAACGTCACCCGCCTTGACCGCTGGGAAACGGAACTGAATGAGGCGCTTCCCGGCGACGCCCGCGACACCACTACCCCGGCCAGCATGGCCGCGACCCTGCGCAAGCTGCTGACCAGCCAGCGTCTGAGCGCCCGTTCGCAACGGCAGCTGCTGCAGTGGATGGTGGAAGATCGGGTCGCCGGACCGTTGATCCGCTCCGTGCTGCCGGCGGGCTGGTTTATCGCCGATAAGACCGGAGCTGGCGAACGGGGTGCGCGCGGGATTGTCGCCCTGCTTGGCCCGAATAACAAAGCAGAGCGCATCGTGGTGATTTATCTGCGGGATACCCCGGCGAGCATGGCCGAGCGAAATCAGCAAATCGCCGGGATCGGCGCGGCGCTGATCGAGCACTGGCAACGCTAA</v>
      </c>
      <c r="O1138" s="26">
        <f t="shared" si="122"/>
        <v>861</v>
      </c>
      <c r="P1138" s="26"/>
      <c r="Q1138" s="26">
        <f t="shared" si="127"/>
        <v>1</v>
      </c>
      <c r="R1138" s="26">
        <f t="shared" si="123"/>
        <v>1</v>
      </c>
      <c r="S1138" s="26">
        <f t="shared" si="125"/>
        <v>2</v>
      </c>
      <c r="T1138" s="26"/>
    </row>
    <row r="1139" spans="1:20" x14ac:dyDescent="0.25">
      <c r="A1139">
        <v>1116</v>
      </c>
      <c r="B1139" s="2" t="s">
        <v>8606</v>
      </c>
      <c r="C1139" s="3" t="s">
        <v>2512</v>
      </c>
      <c r="D1139" s="4" t="s">
        <v>2681</v>
      </c>
      <c r="E1139" s="4" t="s">
        <v>2681</v>
      </c>
      <c r="F1139" s="4" t="s">
        <v>2682</v>
      </c>
      <c r="G1139" s="4" t="s">
        <v>2683</v>
      </c>
      <c r="H1139" s="4"/>
      <c r="I1139" s="4" t="s">
        <v>10936</v>
      </c>
      <c r="J1139" s="3"/>
      <c r="K1139" s="3" t="s">
        <v>8607</v>
      </c>
      <c r="L1139" s="5" t="s">
        <v>15</v>
      </c>
      <c r="M1139" s="2" t="str">
        <f t="shared" si="124"/>
        <v>&gt;betaL-g1274_SHV-77%ATGCGTTATATTCGCCTGTGTATTATCTCCCTGTTAGCCACCCTGCCGCTGGCGGTACACGCCAGCCCGCAGCCGCTTGAGCAAATTAAACAAAGCGAAAGCCAGCTGTCGGGCCGCGTAGGCATGATAGAAATGGATCTGGCCAGCGGCCGCACGCTGACCGCCTGGCGCGCCGATGAACGCTTTCCCATGATGAGCACCTTTAAAGTAGCGCTCTGCGGCGCAGTGCTGGCGCGGGTGGATGCCGGTGACGAACAGCTGGAGCGAAAGATCCACTATCGCCAGCAGGATCTGGTGGACTACTCGCCGGTCAGCGAAAAACAT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39" s="26">
        <f t="shared" si="122"/>
        <v>861</v>
      </c>
      <c r="P1139" s="26"/>
      <c r="Q1139" s="26">
        <f t="shared" si="127"/>
        <v>1</v>
      </c>
      <c r="R1139" s="26">
        <f t="shared" si="123"/>
        <v>1</v>
      </c>
      <c r="S1139" s="26">
        <f t="shared" si="125"/>
        <v>2</v>
      </c>
      <c r="T1139" s="26"/>
    </row>
    <row r="1140" spans="1:20" x14ac:dyDescent="0.25">
      <c r="A1140">
        <v>1117</v>
      </c>
      <c r="B1140" s="2" t="s">
        <v>8608</v>
      </c>
      <c r="C1140" s="3" t="s">
        <v>2512</v>
      </c>
      <c r="D1140" s="4" t="s">
        <v>2684</v>
      </c>
      <c r="E1140" s="4" t="s">
        <v>2684</v>
      </c>
      <c r="F1140" s="4" t="s">
        <v>2685</v>
      </c>
      <c r="G1140" s="4" t="s">
        <v>2686</v>
      </c>
      <c r="H1140" s="4"/>
      <c r="I1140" s="4" t="s">
        <v>10936</v>
      </c>
      <c r="J1140" s="3"/>
      <c r="K1140" s="3" t="s">
        <v>8609</v>
      </c>
      <c r="L1140" s="5" t="s">
        <v>15</v>
      </c>
      <c r="M1140" s="2" t="str">
        <f t="shared" si="124"/>
        <v>&gt;betaL-g1275_SHV-78%ATGCGTTATATTCGCCTGTGTATTATCTCCCTGTTAGCCACCCTGCCGCTGGCGGTACACGCCAGCCCGCAGCCGCTTGAGCAAATTAAACTAAGCGAAAGCCAGCTGTCGGGCCGCGTAGGCATGATAGAAATGGATCTGGCCAGCA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40" s="26">
        <f t="shared" si="122"/>
        <v>861</v>
      </c>
      <c r="P1140" s="26"/>
      <c r="Q1140" s="26">
        <f t="shared" si="127"/>
        <v>1</v>
      </c>
      <c r="R1140" s="26">
        <f t="shared" si="123"/>
        <v>1</v>
      </c>
      <c r="S1140" s="26">
        <f t="shared" si="125"/>
        <v>2</v>
      </c>
      <c r="T1140" s="26"/>
    </row>
    <row r="1141" spans="1:20" x14ac:dyDescent="0.25">
      <c r="A1141">
        <v>1118</v>
      </c>
      <c r="B1141" s="2" t="s">
        <v>8610</v>
      </c>
      <c r="C1141" s="3" t="s">
        <v>2512</v>
      </c>
      <c r="D1141" s="4" t="s">
        <v>2687</v>
      </c>
      <c r="E1141" s="4" t="s">
        <v>2687</v>
      </c>
      <c r="F1141" s="4" t="s">
        <v>2688</v>
      </c>
      <c r="G1141" s="4" t="s">
        <v>2689</v>
      </c>
      <c r="H1141" s="4"/>
      <c r="I1141" s="4" t="s">
        <v>10936</v>
      </c>
      <c r="J1141" s="3"/>
      <c r="K1141" s="3" t="s">
        <v>8611</v>
      </c>
      <c r="L1141" s="5" t="s">
        <v>15</v>
      </c>
      <c r="M1141" s="2" t="str">
        <f t="shared" si="124"/>
        <v>&gt;betaL-g1276_SHV-79%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T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v>
      </c>
      <c r="O1141" s="26">
        <f t="shared" si="122"/>
        <v>861</v>
      </c>
      <c r="P1141" s="26"/>
      <c r="Q1141" s="26">
        <f t="shared" si="127"/>
        <v>1</v>
      </c>
      <c r="R1141" s="26">
        <f t="shared" si="123"/>
        <v>1</v>
      </c>
      <c r="S1141" s="26">
        <f t="shared" si="125"/>
        <v>2</v>
      </c>
      <c r="T1141" s="26"/>
    </row>
    <row r="1142" spans="1:20" x14ac:dyDescent="0.25">
      <c r="A1142">
        <v>1053</v>
      </c>
      <c r="B1142" s="2" t="s">
        <v>8506</v>
      </c>
      <c r="C1142" s="3" t="s">
        <v>2512</v>
      </c>
      <c r="D1142" s="4" t="s">
        <v>2531</v>
      </c>
      <c r="E1142" s="4" t="s">
        <v>2531</v>
      </c>
      <c r="F1142" s="4" t="s">
        <v>2532</v>
      </c>
      <c r="G1142" s="4" t="s">
        <v>2533</v>
      </c>
      <c r="H1142" s="4"/>
      <c r="I1142" s="4" t="s">
        <v>10936</v>
      </c>
      <c r="J1142" s="3"/>
      <c r="K1142" s="3" t="s">
        <v>8507</v>
      </c>
      <c r="L1142" s="5" t="s">
        <v>15</v>
      </c>
      <c r="M1142" s="2" t="str">
        <f t="shared" si="124"/>
        <v>&gt;betaL-g1277_SHV-8%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A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42" s="26">
        <f t="shared" si="122"/>
        <v>861</v>
      </c>
      <c r="P1142" s="26"/>
      <c r="Q1142" s="26">
        <f t="shared" si="127"/>
        <v>1</v>
      </c>
      <c r="R1142" s="26">
        <f t="shared" si="123"/>
        <v>1</v>
      </c>
      <c r="S1142" s="26">
        <f t="shared" si="125"/>
        <v>2</v>
      </c>
      <c r="T1142" s="26"/>
    </row>
    <row r="1143" spans="1:20" x14ac:dyDescent="0.25">
      <c r="A1143">
        <v>1119</v>
      </c>
      <c r="B1143" s="2" t="s">
        <v>8612</v>
      </c>
      <c r="C1143" s="3" t="s">
        <v>2512</v>
      </c>
      <c r="D1143" s="4" t="s">
        <v>2690</v>
      </c>
      <c r="E1143" s="4" t="s">
        <v>2690</v>
      </c>
      <c r="F1143" s="4" t="s">
        <v>2691</v>
      </c>
      <c r="G1143" s="4" t="s">
        <v>2692</v>
      </c>
      <c r="H1143" s="4"/>
      <c r="I1143" s="4" t="s">
        <v>10936</v>
      </c>
      <c r="J1143" s="3"/>
      <c r="K1143" s="3" t="s">
        <v>8613</v>
      </c>
      <c r="L1143" s="5" t="s">
        <v>15</v>
      </c>
      <c r="M1143" s="2" t="str">
        <f t="shared" si="124"/>
        <v>&gt;betaL-g1278_SHV-80%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A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GCATGGCCGAGCGAAATCAGCAAATCGCCGGGATCGGCGCGGCGCTGATCGAGCACTGGCAACGCTAA</v>
      </c>
      <c r="O1143" s="26">
        <f t="shared" si="122"/>
        <v>861</v>
      </c>
      <c r="P1143" s="26"/>
      <c r="Q1143" s="26">
        <f t="shared" si="127"/>
        <v>1</v>
      </c>
      <c r="R1143" s="26">
        <f t="shared" si="123"/>
        <v>1</v>
      </c>
      <c r="S1143" s="26">
        <f t="shared" si="125"/>
        <v>2</v>
      </c>
      <c r="T1143" s="26"/>
    </row>
    <row r="1144" spans="1:20" x14ac:dyDescent="0.25">
      <c r="A1144">
        <v>1120</v>
      </c>
      <c r="B1144" s="2" t="s">
        <v>8614</v>
      </c>
      <c r="C1144" s="3" t="s">
        <v>2512</v>
      </c>
      <c r="D1144" s="4" t="s">
        <v>2693</v>
      </c>
      <c r="E1144" s="4" t="s">
        <v>2693</v>
      </c>
      <c r="F1144" s="4" t="s">
        <v>2694</v>
      </c>
      <c r="G1144" s="4" t="s">
        <v>10753</v>
      </c>
      <c r="H1144" s="4"/>
      <c r="I1144" s="4" t="s">
        <v>10936</v>
      </c>
      <c r="J1144" s="3"/>
      <c r="K1144" s="3" t="s">
        <v>8615</v>
      </c>
      <c r="L1144" s="5" t="s">
        <v>15</v>
      </c>
      <c r="M1144" s="2" t="str">
        <f t="shared" si="124"/>
        <v>&gt;betaL-g1279_SHV-81%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A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44" s="26">
        <f t="shared" si="122"/>
        <v>861</v>
      </c>
      <c r="P1144" s="26" t="s">
        <v>10759</v>
      </c>
      <c r="Q1144" s="26">
        <f t="shared" si="127"/>
        <v>1</v>
      </c>
      <c r="R1144" s="26">
        <f t="shared" si="123"/>
        <v>1</v>
      </c>
      <c r="S1144" s="26">
        <f t="shared" si="125"/>
        <v>2</v>
      </c>
      <c r="T1144" s="26"/>
    </row>
    <row r="1145" spans="1:20" x14ac:dyDescent="0.25">
      <c r="A1145">
        <v>1121</v>
      </c>
      <c r="B1145" s="2" t="s">
        <v>8616</v>
      </c>
      <c r="C1145" s="3" t="s">
        <v>2512</v>
      </c>
      <c r="D1145" s="4" t="s">
        <v>2695</v>
      </c>
      <c r="E1145" s="4" t="s">
        <v>2695</v>
      </c>
      <c r="F1145" s="4" t="s">
        <v>2696</v>
      </c>
      <c r="G1145" s="4" t="s">
        <v>2697</v>
      </c>
      <c r="H1145" s="4"/>
      <c r="I1145" s="4" t="s">
        <v>10936</v>
      </c>
      <c r="J1145" s="3"/>
      <c r="K1145" s="3" t="s">
        <v>8617</v>
      </c>
      <c r="L1145" s="5" t="s">
        <v>15</v>
      </c>
      <c r="M1145" s="2" t="str">
        <f t="shared" si="124"/>
        <v>&gt;betaL-g1280_SHV-82%ATGCGTTATGTTCGCCTGTGTATTATCTCCCTGTTAGCCACCCTGCCGCTGGCGGTACACA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145" s="26">
        <f t="shared" si="122"/>
        <v>861</v>
      </c>
      <c r="P1145" s="26"/>
      <c r="Q1145" s="26">
        <f t="shared" si="127"/>
        <v>1</v>
      </c>
      <c r="R1145" s="26">
        <f t="shared" si="123"/>
        <v>1</v>
      </c>
      <c r="S1145" s="26">
        <f t="shared" si="125"/>
        <v>2</v>
      </c>
      <c r="T1145" s="26"/>
    </row>
    <row r="1146" spans="1:20" x14ac:dyDescent="0.25">
      <c r="A1146">
        <v>1124</v>
      </c>
      <c r="B1146" s="2" t="s">
        <v>8618</v>
      </c>
      <c r="C1146" s="3" t="s">
        <v>2512</v>
      </c>
      <c r="D1146" s="4" t="s">
        <v>2698</v>
      </c>
      <c r="E1146" s="4" t="s">
        <v>2698</v>
      </c>
      <c r="F1146" s="4" t="s">
        <v>2699</v>
      </c>
      <c r="G1146" s="4" t="s">
        <v>2700</v>
      </c>
      <c r="H1146" s="4"/>
      <c r="I1146" s="4" t="s">
        <v>10936</v>
      </c>
      <c r="J1146" s="3"/>
      <c r="K1146" s="3" t="s">
        <v>8619</v>
      </c>
      <c r="L1146" s="5" t="s">
        <v>15</v>
      </c>
      <c r="M1146" s="2" t="str">
        <f t="shared" si="124"/>
        <v>&gt;betaL-g1281_SHV-85%ATGCGTTATATTCGCCTGTGTATTATCTCCCTGTTAGCCACCA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v>
      </c>
      <c r="O1146" s="26">
        <f t="shared" si="122"/>
        <v>861</v>
      </c>
      <c r="P1146" s="26"/>
      <c r="Q1146" s="26">
        <f t="shared" si="127"/>
        <v>1</v>
      </c>
      <c r="R1146" s="26">
        <f t="shared" si="123"/>
        <v>1</v>
      </c>
      <c r="S1146" s="26">
        <f t="shared" si="125"/>
        <v>2</v>
      </c>
      <c r="T1146" s="26"/>
    </row>
    <row r="1147" spans="1:20" x14ac:dyDescent="0.25">
      <c r="A1147">
        <v>1125</v>
      </c>
      <c r="B1147" s="2" t="s">
        <v>8620</v>
      </c>
      <c r="C1147" s="3" t="s">
        <v>2512</v>
      </c>
      <c r="D1147" s="4" t="s">
        <v>2701</v>
      </c>
      <c r="E1147" s="4" t="s">
        <v>2701</v>
      </c>
      <c r="F1147" s="4" t="s">
        <v>2702</v>
      </c>
      <c r="G1147" s="4" t="s">
        <v>2703</v>
      </c>
      <c r="H1147" s="4"/>
      <c r="I1147" s="4" t="s">
        <v>10936</v>
      </c>
      <c r="J1147" s="3"/>
      <c r="K1147" s="3" t="s">
        <v>8621</v>
      </c>
      <c r="L1147" s="5" t="s">
        <v>15</v>
      </c>
      <c r="M1147" s="2" t="str">
        <f t="shared" si="124"/>
        <v>&gt;betaL-g1282_SHV-86%ATGCGTTT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GGCGGGGTGCGCGCGGGATTGTCGCCCTGCTTGGCCCGAATAACAAAGCAGAGCGCATTGTGGTGATTTATCTGCGGGATACGCCGGCGAGCATGGCCGAGCGAAATCAGCAAATCGCCGGGATCGGCGCGGCGCTGATCGAGCACTGGCAACGCTAA</v>
      </c>
      <c r="O1147" s="26">
        <f t="shared" si="122"/>
        <v>861</v>
      </c>
      <c r="P1147" s="26"/>
      <c r="Q1147" s="26">
        <f t="shared" si="127"/>
        <v>1</v>
      </c>
      <c r="R1147" s="26">
        <f t="shared" si="123"/>
        <v>1</v>
      </c>
      <c r="S1147" s="26">
        <f t="shared" si="125"/>
        <v>2</v>
      </c>
      <c r="T1147" s="26"/>
    </row>
    <row r="1148" spans="1:20" x14ac:dyDescent="0.25">
      <c r="A1148">
        <v>1126</v>
      </c>
      <c r="B1148" s="2" t="s">
        <v>8622</v>
      </c>
      <c r="C1148" s="3" t="s">
        <v>2512</v>
      </c>
      <c r="D1148" s="4" t="s">
        <v>2704</v>
      </c>
      <c r="E1148" s="4" t="s">
        <v>2704</v>
      </c>
      <c r="F1148" s="4" t="s">
        <v>2705</v>
      </c>
      <c r="G1148" s="4" t="s">
        <v>2706</v>
      </c>
      <c r="H1148" s="4"/>
      <c r="I1148" s="4" t="s">
        <v>10936</v>
      </c>
      <c r="J1148" s="3"/>
      <c r="K1148" s="3" t="s">
        <v>8623</v>
      </c>
      <c r="L1148" s="5" t="s">
        <v>15</v>
      </c>
      <c r="M1148" s="2" t="str">
        <f t="shared" si="124"/>
        <v>&gt;betaL-g1283_SHV-89%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G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v>
      </c>
      <c r="O1148" s="26">
        <f t="shared" si="122"/>
        <v>861</v>
      </c>
      <c r="P1148" s="26"/>
      <c r="Q1148" s="26">
        <f t="shared" si="127"/>
        <v>1</v>
      </c>
      <c r="R1148" s="26">
        <f t="shared" si="123"/>
        <v>1</v>
      </c>
      <c r="S1148" s="26">
        <f t="shared" si="125"/>
        <v>2</v>
      </c>
      <c r="T1148" s="26"/>
    </row>
    <row r="1149" spans="1:20" x14ac:dyDescent="0.25">
      <c r="A1149">
        <v>1129</v>
      </c>
      <c r="B1149" s="2" t="s">
        <v>8624</v>
      </c>
      <c r="C1149" s="3" t="s">
        <v>2512</v>
      </c>
      <c r="D1149" s="4" t="s">
        <v>2707</v>
      </c>
      <c r="E1149" s="4" t="s">
        <v>2707</v>
      </c>
      <c r="F1149" s="4" t="s">
        <v>2708</v>
      </c>
      <c r="G1149" s="4" t="s">
        <v>2709</v>
      </c>
      <c r="H1149" s="4"/>
      <c r="I1149" s="4" t="s">
        <v>10936</v>
      </c>
      <c r="J1149" s="3"/>
      <c r="K1149" s="3" t="s">
        <v>8625</v>
      </c>
      <c r="L1149" s="5" t="s">
        <v>15</v>
      </c>
      <c r="M1149" s="2" t="str">
        <f t="shared" si="124"/>
        <v>&gt;betaL-g1287_SHV-92%ATGCGTTATATTCGCCTGTGTATTATCTCCCTGTTAGCCACCCTGCCGCTGGCGGTACACGCCAGCCCGCAGCCGCTTGAGCAAATTAAACAAAGCGAAAGCCAGCTGTCGGGCCGCGTAGGCATGATAGAAATGGATCTGGCCAGCGGCCGCACGCTGACCGCCTGGCGCGCCGATGAACGCTTTCCCATGATAAGCACCTTTAAAGTAGTGCTCTGCGGCGCAGTGCTGGCGCGGGTGGATGCCGGTGACGAACAGCTGGAGCGAAAGATCCACTATCGCCAGCAGGATCTGGTGGACTACTCGCCGGTCAGCGAAAAACACCTTGCCGACGGCATGACGGTCGGCGAACTCTGTGCCGCCGCCATTACCATGAGCGATAACAGCGCCGCCAATTTGCTGCTGGCCAT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TGTAGTGATTTATCTGCGGGATACCCCGGCGAGCATGGCCGAGCGAAATCAGCAAATCGCCGGGATCGGCGCGGCGCTGATCGAGCACTGGCAACGCTAA</v>
      </c>
      <c r="O1149" s="26">
        <f t="shared" si="122"/>
        <v>861</v>
      </c>
      <c r="P1149" s="26"/>
      <c r="Q1149" s="26">
        <f t="shared" si="127"/>
        <v>1</v>
      </c>
      <c r="R1149" s="26">
        <f t="shared" si="123"/>
        <v>1</v>
      </c>
      <c r="S1149" s="26">
        <f t="shared" si="125"/>
        <v>2</v>
      </c>
      <c r="T1149" s="26"/>
    </row>
    <row r="1150" spans="1:20" x14ac:dyDescent="0.25">
      <c r="A1150">
        <v>1130</v>
      </c>
      <c r="B1150" s="2" t="s">
        <v>8626</v>
      </c>
      <c r="C1150" s="3" t="s">
        <v>2512</v>
      </c>
      <c r="D1150" s="4" t="s">
        <v>2710</v>
      </c>
      <c r="E1150" s="4" t="s">
        <v>2710</v>
      </c>
      <c r="F1150" s="4" t="s">
        <v>2711</v>
      </c>
      <c r="G1150" s="4" t="s">
        <v>2712</v>
      </c>
      <c r="H1150" s="4"/>
      <c r="I1150" s="4" t="s">
        <v>10936</v>
      </c>
      <c r="J1150" s="3"/>
      <c r="K1150" s="3" t="s">
        <v>8627</v>
      </c>
      <c r="L1150" s="5" t="s">
        <v>15</v>
      </c>
      <c r="M1150" s="2" t="str">
        <f t="shared" si="124"/>
        <v>&gt;betaL-g1288_SHV-93%ATGCGTTATATTCGCCTGTGTATTATCTCCCTGTTAGCCACCCTGCCGCTGGCGGTACACGCCAGCCCGCAGCCGCTTGAGCAAATTAAACAAAGCGAAAGCCAGCTGTCGGGCCGCGTAGGCATGATAGAAATGGATCTGGCCAGCGGCCGCACGCTGACCGCCTGGCGCGCCGATGAACGCTTTCCCATGATGAGCACCTTTAAAGTAGTGCTCTGCGGCA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T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150" s="26">
        <f t="shared" si="122"/>
        <v>861</v>
      </c>
      <c r="P1150" s="26"/>
      <c r="Q1150" s="26">
        <f t="shared" si="127"/>
        <v>1</v>
      </c>
      <c r="R1150" s="26">
        <f t="shared" si="123"/>
        <v>1</v>
      </c>
      <c r="S1150" s="26">
        <f t="shared" si="125"/>
        <v>2</v>
      </c>
      <c r="T1150" s="26"/>
    </row>
    <row r="1151" spans="1:20" x14ac:dyDescent="0.25">
      <c r="A1151">
        <v>1131</v>
      </c>
      <c r="B1151" s="2" t="s">
        <v>8628</v>
      </c>
      <c r="C1151" s="3" t="s">
        <v>2512</v>
      </c>
      <c r="D1151" s="4" t="s">
        <v>2713</v>
      </c>
      <c r="E1151" s="4" t="s">
        <v>2713</v>
      </c>
      <c r="F1151" s="4" t="s">
        <v>2714</v>
      </c>
      <c r="G1151" s="4" t="s">
        <v>2715</v>
      </c>
      <c r="H1151" s="4"/>
      <c r="I1151" s="4" t="s">
        <v>10936</v>
      </c>
      <c r="J1151" s="3"/>
      <c r="K1151" s="3" t="s">
        <v>8629</v>
      </c>
      <c r="L1151" s="5" t="s">
        <v>15</v>
      </c>
      <c r="M1151" s="2" t="str">
        <f t="shared" si="124"/>
        <v>&gt;betaL-g1289_SHV-94%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CATCTGGTGGACTACTCGCCGGTCAGCGAAAAACACCTTGCCGACGGCATGACGGTCGGCGAACTCTGTGCCGCCGCCATTACCATGAGCGATAACAGCGCCGCCAATCTGCTGCTGGCCACCGTCGGCGGCCCCGCAGGATTGACTGCCTTTTTGCGCCAGATCGGCGACAACGTCACCCGCCTTGACCGCTGGGAAACGGAACTGAATGAGGCGCTTCCCGGCGATGCCCGCGACACCACTACCCCGGCCAGCATGGCCGCGACCCTGCGCAAGCTGCTGACCAGCCAGCGTCTGAGCGCCCGTTCGCAACGGCAGCTGCTGCAGTGGATGGTGGACGATCGGGTCGCCGGACCGTTGATCCGCTCCGTGCTGCCGGCGGGCTGGTTTATCGCCGATAAGACCGGAGCTGGCGAACGGGGTGCGCGCGGGATTGTCGCCCTGCTTGGCCCGAATAACAAAGCAGAGCGCATTGTGGTGATTTATCTGCGGGATACGCCGGCGAGCATGGCCGAGCGAAATCAGCAAATCGCCGGGATCGGCGCGGCGCTGATCGAGCACTGGCAACGCTAA</v>
      </c>
      <c r="O1151" s="26">
        <f t="shared" si="122"/>
        <v>861</v>
      </c>
      <c r="P1151" s="26"/>
      <c r="Q1151" s="26">
        <f t="shared" si="127"/>
        <v>1</v>
      </c>
      <c r="R1151" s="26">
        <f t="shared" si="123"/>
        <v>1</v>
      </c>
      <c r="S1151" s="26">
        <f t="shared" si="125"/>
        <v>2</v>
      </c>
      <c r="T1151" s="26"/>
    </row>
    <row r="1152" spans="1:20" x14ac:dyDescent="0.25">
      <c r="A1152">
        <v>1132</v>
      </c>
      <c r="B1152" s="2" t="s">
        <v>8630</v>
      </c>
      <c r="C1152" s="3" t="s">
        <v>2512</v>
      </c>
      <c r="D1152" s="4" t="s">
        <v>2716</v>
      </c>
      <c r="E1152" s="4" t="s">
        <v>2716</v>
      </c>
      <c r="F1152" s="4" t="s">
        <v>2717</v>
      </c>
      <c r="G1152" s="4" t="s">
        <v>2718</v>
      </c>
      <c r="H1152" s="4"/>
      <c r="I1152" s="4" t="s">
        <v>10936</v>
      </c>
      <c r="J1152" s="3"/>
      <c r="K1152" s="3" t="s">
        <v>8631</v>
      </c>
      <c r="L1152" s="5" t="s">
        <v>15</v>
      </c>
      <c r="M1152" s="2" t="str">
        <f t="shared" si="124"/>
        <v>&gt;betaL-g1290_SHV-95%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TGCCCGCGACACCACTACCCCGGCCAGCATGGCCGCGACCCTGCGCAAGCTGCTGACCAGCCAGCGTCTGAGCGCCCGTTTGCAACGGCAGCTGCTGCAGTGGATGGTGGACGATCGAGTCGCCGGACCGTTGATCCGCTCCGTGCTGCCGGCGGGCTGGTTTATCGCCGATAAGACCGGAGCTGGCGAACGGGGTGCGCGCGGGATTGTCGCCCTGCTTGGCCCGAATAACAAAGCAGAGCGCATTGTGGTGATTTATCTGCGGGATACGCCGGCGAGCATGGCCGAGCGAAATCAGCAAATCGCCGGGATCGGCGCGGCGCTGATCGAGCACTGGCAACGCTAA</v>
      </c>
      <c r="O1152" s="26">
        <f t="shared" si="122"/>
        <v>861</v>
      </c>
      <c r="P1152" s="26"/>
      <c r="Q1152" s="26">
        <f t="shared" si="127"/>
        <v>1</v>
      </c>
      <c r="R1152" s="26">
        <f t="shared" si="123"/>
        <v>1</v>
      </c>
      <c r="S1152" s="26">
        <f t="shared" si="125"/>
        <v>2</v>
      </c>
      <c r="T1152" s="26"/>
    </row>
    <row r="1153" spans="1:20" x14ac:dyDescent="0.25">
      <c r="A1153">
        <v>1133</v>
      </c>
      <c r="B1153" s="2" t="s">
        <v>8632</v>
      </c>
      <c r="C1153" s="3" t="s">
        <v>2512</v>
      </c>
      <c r="D1153" s="4" t="s">
        <v>2719</v>
      </c>
      <c r="E1153" s="4" t="s">
        <v>2719</v>
      </c>
      <c r="F1153" s="4" t="s">
        <v>2720</v>
      </c>
      <c r="G1153" s="4" t="s">
        <v>2721</v>
      </c>
      <c r="H1153" s="4"/>
      <c r="I1153" s="4" t="s">
        <v>10936</v>
      </c>
      <c r="J1153" s="3"/>
      <c r="K1153" s="3" t="s">
        <v>8633</v>
      </c>
      <c r="L1153" s="5" t="s">
        <v>15</v>
      </c>
      <c r="M1153" s="2" t="str">
        <f t="shared" si="124"/>
        <v>&gt;betaL-g1291_SHV-96%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TGCCCGCGACACCACTACCCCGGCCAGCATGGCCGCGACCCTGCGCAAGCTGCTGACCAGCCAGCGTCTGAGCGCCCGTTCGCAACGGCAGCTGCTGCAGTGGATGGTGGACGCTCGGGTCGCCGGACCGTTGATCCGCTCCGTGCTGCCGGCGGGCTGGTTTATCGCCGATAAGACCGGAGCTGGCGAACGGGGTGCGCGCGGGATTGTCGCCCTGCTTGGCCCGAATAACAAAGCAGAGCGCATTGTGGTGATTTATCTGCGGGATACGCCGGCGAGCATGGCCGAGCGAAATCAGCAAATCGCCGGGATCGGCGCGGCGCTGATCGAGCACTGGCAACGCTAA</v>
      </c>
      <c r="O1153" s="26">
        <f t="shared" ref="O1153:O1216" si="128">LEN(G1153)</f>
        <v>861</v>
      </c>
      <c r="P1153" s="26"/>
      <c r="Q1153" s="26">
        <f t="shared" si="127"/>
        <v>1</v>
      </c>
      <c r="R1153" s="26">
        <f t="shared" ref="R1153:R1216" si="129">IF(OR(RIGHT(G1153,3)="TAG",RIGHT(G1153,3)="TAA",RIGHT(G1153,3)="TGA"),1,"bad")</f>
        <v>1</v>
      </c>
      <c r="S1153" s="26">
        <f t="shared" si="125"/>
        <v>2</v>
      </c>
      <c r="T1153" s="26"/>
    </row>
    <row r="1154" spans="1:20" x14ac:dyDescent="0.25">
      <c r="A1154">
        <v>1134</v>
      </c>
      <c r="B1154" s="2" t="s">
        <v>8634</v>
      </c>
      <c r="C1154" s="3" t="s">
        <v>2512</v>
      </c>
      <c r="D1154" s="4" t="s">
        <v>2722</v>
      </c>
      <c r="E1154" s="4" t="s">
        <v>2722</v>
      </c>
      <c r="F1154" s="4" t="s">
        <v>2723</v>
      </c>
      <c r="G1154" s="4" t="s">
        <v>2724</v>
      </c>
      <c r="H1154" s="4"/>
      <c r="I1154" s="4" t="s">
        <v>10936</v>
      </c>
      <c r="J1154" s="3"/>
      <c r="K1154" s="3" t="s">
        <v>8635</v>
      </c>
      <c r="L1154" s="5" t="s">
        <v>15</v>
      </c>
      <c r="M1154" s="2" t="str">
        <f t="shared" ref="M1154:M1217" si="130">"&gt;"&amp;K1154&amp;IF(J1154="yes","_Chr","")&amp;"%"&amp;G1154</f>
        <v>&gt;betaL-g1292_SHV-97%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TGCCCGCGACACCACTACCCCGGCCAGCATGGCCGCGACCCTGCGCAAGCTGCTGACCAGCCAGCGTCTGAGCGCCCGTTCGCAACGGCAGCTGCTGCAGTGGATGGTGGACGATCGGGTCGCCGGACCGTTGATCCGCTCCGTGCTGCCGGCGGGCTGGTTTATCGCCGATAAGACCGGAGCTGGCAAACGGGGTGCGCGCGGGATTGTCGCCCTGCTTGGCCCGAATAACAAAGCAGAGCGCATTGTGGTGATTTATCTGCGGGATTCGCCGGCGAGCATGGCCGAGCGAAATCAGCAAATCGCCGGGATCGGCGCGGCGCTGATCGAGCACTGGCAACGCTAA</v>
      </c>
      <c r="O1154" s="26">
        <f t="shared" si="128"/>
        <v>861</v>
      </c>
      <c r="P1154" s="26"/>
      <c r="Q1154" s="26">
        <f t="shared" si="127"/>
        <v>1</v>
      </c>
      <c r="R1154" s="26">
        <f t="shared" si="129"/>
        <v>1</v>
      </c>
      <c r="S1154" s="26">
        <f t="shared" ref="S1154:S1217" si="131">IF(MID(G1154,10,3)="ATG",1,2)</f>
        <v>2</v>
      </c>
      <c r="T1154" s="26"/>
    </row>
    <row r="1155" spans="1:20" x14ac:dyDescent="0.25">
      <c r="A1155">
        <v>1135</v>
      </c>
      <c r="B1155" s="2" t="s">
        <v>8636</v>
      </c>
      <c r="C1155" s="3" t="s">
        <v>2512</v>
      </c>
      <c r="D1155" s="4" t="s">
        <v>2725</v>
      </c>
      <c r="E1155" s="4" t="s">
        <v>2725</v>
      </c>
      <c r="F1155" s="4" t="s">
        <v>2726</v>
      </c>
      <c r="G1155" s="4" t="s">
        <v>2727</v>
      </c>
      <c r="H1155" s="4"/>
      <c r="I1155" s="4" t="s">
        <v>10936</v>
      </c>
      <c r="J1155" s="3"/>
      <c r="K1155" s="3" t="s">
        <v>8637</v>
      </c>
      <c r="L1155" s="5" t="s">
        <v>15</v>
      </c>
      <c r="M1155" s="2" t="str">
        <f t="shared" si="130"/>
        <v>&gt;betaL-g1293_SHV-98%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CATTGTCGCCCTGCTTGGCCCGAATAACAAAGCAGAGCGCATTGTGGTGATTTATCTGCGGGATACGCCGGCGATCATGGCCGAGCGAAATCAGCAAATCGCCGGGATCGGCGCGGCGCTGATCGAGCACTGGCAACGCTAA</v>
      </c>
      <c r="O1155" s="26">
        <f t="shared" si="128"/>
        <v>861</v>
      </c>
      <c r="P1155" s="26"/>
      <c r="Q1155" s="26">
        <f t="shared" si="127"/>
        <v>1</v>
      </c>
      <c r="R1155" s="26">
        <f t="shared" si="129"/>
        <v>1</v>
      </c>
      <c r="S1155" s="26">
        <f t="shared" si="131"/>
        <v>2</v>
      </c>
      <c r="T1155" s="26"/>
    </row>
    <row r="1156" spans="1:20" x14ac:dyDescent="0.25">
      <c r="A1156">
        <v>1136</v>
      </c>
      <c r="B1156" s="2" t="s">
        <v>8638</v>
      </c>
      <c r="C1156" s="3" t="s">
        <v>2512</v>
      </c>
      <c r="D1156" s="4" t="s">
        <v>2728</v>
      </c>
      <c r="E1156" s="4" t="s">
        <v>2728</v>
      </c>
      <c r="F1156" s="4" t="s">
        <v>2729</v>
      </c>
      <c r="G1156" s="4" t="s">
        <v>2730</v>
      </c>
      <c r="H1156" s="4"/>
      <c r="I1156" s="4" t="s">
        <v>10936</v>
      </c>
      <c r="J1156" s="3"/>
      <c r="K1156" s="3" t="s">
        <v>8639</v>
      </c>
      <c r="L1156" s="5" t="s">
        <v>15</v>
      </c>
      <c r="M1156" s="2" t="str">
        <f t="shared" si="130"/>
        <v>&gt;betaL-g1294_SHV-99%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GCTACTCGCCGGTCAGCGAAAAACAT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CATCGTGGTGATTTATCTGCGGGATACGCCGGCGAGCATGGCCGAGCGAAATCAGCAAATCGCCGGGATCGGCGCGGCGCTGATCGAGCACTGGCAACGCTAA</v>
      </c>
      <c r="O1156" s="26">
        <f t="shared" si="128"/>
        <v>861</v>
      </c>
      <c r="P1156" s="26"/>
      <c r="Q1156" s="26">
        <f t="shared" si="127"/>
        <v>1</v>
      </c>
      <c r="R1156" s="26">
        <f t="shared" si="129"/>
        <v>1</v>
      </c>
      <c r="S1156" s="26">
        <f t="shared" si="131"/>
        <v>2</v>
      </c>
      <c r="T1156" s="26"/>
    </row>
    <row r="1157" spans="1:20" x14ac:dyDescent="0.25">
      <c r="A1157">
        <v>1208</v>
      </c>
      <c r="B1157" s="2" t="s">
        <v>8730</v>
      </c>
      <c r="C1157" s="3" t="s">
        <v>2866</v>
      </c>
      <c r="D1157" s="4" t="s">
        <v>2867</v>
      </c>
      <c r="E1157" s="4" t="s">
        <v>2867</v>
      </c>
      <c r="F1157" s="4" t="s">
        <v>2868</v>
      </c>
      <c r="G1157" s="4" t="s">
        <v>2869</v>
      </c>
      <c r="H1157" s="4"/>
      <c r="I1157" s="4" t="s">
        <v>10936</v>
      </c>
      <c r="J1157" s="3"/>
      <c r="K1157" s="3" t="s">
        <v>8731</v>
      </c>
      <c r="L1157" s="5" t="s">
        <v>15</v>
      </c>
      <c r="M1157" s="2" t="str">
        <f t="shared" si="130"/>
        <v>&gt;betaL-g1295_SIM-1%ATGAGAACTTTATTGATTTTATGTTTATTCGGCACTTTAAATACCGCGTTTGCGGAAGAAGCCCAGCCAGATTTAAAAATTGAAAAAATAGAAGAAGGGATCTATCTTCATACATCTTTTCAAGAGTACAAGGGATTCGGCATCGTTAAAAAACAAGGCTTAGTAGTTCTTGACAATCACAAGGCATATCTCATCGACACTCCAGCTTCCGCAGGAGATACTGAAAAGCTAGTAAACTGGCTCGAAAAAAATGATTTCACTGTCAATGGAAGCATTTCAACACATTTCCACGACGACAGTACTGCTGGGATAGAGTGGCTTAATACAAAGTCCATCCCCACATATGCATCTAAATTGACAAATGAATTGCTAAATAAAAATGGCAAAACTCAAGCCAAGCACTCTTTTGATAAAGAGAGCTTTTGGTTGGTCAAAAATAAAATTGAAATTTTTTATCCAGGCCCAGGACACACTCAAGATAACGAAGTTGTCTGGATACCTAATAAAAAAATCCTATTCGGGGGCTGTTTTATAAAACCGAATGGCCTTGGCAATCTAAGTGACGCAAATTTGGAAGCTTGGCCAGGCTCCGCAAAAAAAATGATATCAAAATACAGTAAGGCAAAACTTGTTATCCCAAGCCACAGTGAAATCGGAGACGCATCACTATTGAAACTCACATGGGAACAGGCCATTAAAGGTTTAAATGAAAGCAAATCAAAACCGCCGCTCATTAATTAA</v>
      </c>
      <c r="O1157" s="26">
        <f t="shared" si="128"/>
        <v>741</v>
      </c>
      <c r="P1157" s="26"/>
      <c r="Q1157" s="26">
        <f t="shared" si="127"/>
        <v>1</v>
      </c>
      <c r="R1157" s="26">
        <f t="shared" si="129"/>
        <v>1</v>
      </c>
      <c r="S1157" s="26">
        <f t="shared" si="131"/>
        <v>2</v>
      </c>
      <c r="T1157" s="26"/>
    </row>
    <row r="1158" spans="1:20" x14ac:dyDescent="0.25">
      <c r="A1158">
        <v>1209</v>
      </c>
      <c r="B1158" s="2" t="s">
        <v>8732</v>
      </c>
      <c r="C1158" s="3" t="s">
        <v>2870</v>
      </c>
      <c r="D1158" s="4" t="s">
        <v>2871</v>
      </c>
      <c r="E1158" s="4" t="s">
        <v>2871</v>
      </c>
      <c r="F1158" s="4" t="s">
        <v>2872</v>
      </c>
      <c r="G1158" s="4" t="s">
        <v>2873</v>
      </c>
      <c r="H1158" s="4"/>
      <c r="I1158" s="4" t="s">
        <v>10936</v>
      </c>
      <c r="J1158" s="3"/>
      <c r="K1158" s="3" t="s">
        <v>8733</v>
      </c>
      <c r="L1158" s="5" t="s">
        <v>15</v>
      </c>
      <c r="M1158" s="2" t="str">
        <f t="shared" si="130"/>
        <v>&gt;betaL-g1296_SLB-1%ATGCTCAGCTTACCTAGCTATAGTCATGAAGTAGAGCCCACATCGACAACAATCCAATCAGTAACATCCAGCCTTGAAGGCCAATTAAGTATTTCCAAGCTTGCCGATGGCGTGTACTTACATCACTCCTATAAAAATGTCAGTAATTTCGGTTTAGTCGAAGCCAACGGCCTTGTAGTGATTAAGGATAAACAAGCATTTATTATTGATACCCCGTGGACCGACAACGATACCCAAAAATTAGTTGACTGGATAACTCAGCAAGGTTTTATCCCCGTCGCCAGTATTTCAACCCATTCACATCAAGATCGGGCTGGCGGTATCGGTTACCTTAATCGCCAAGGTATTACGACTACAGTGTCCGAAACGACTCAACAAATTTTAACCGAAAATGATAAAACTACCGCTAAAAGTACTTTTACAGGCATGCAATACATTATGAAAACGGATTTAGTCGAAGTGTATGACTTAGGTGCAGGGCATACCAAAGACAACCTAGTGGTATGGCTGCCGACACAGCAAATCTTATTTGGTGGGTGTTTAATAAAATCGCTTAACTCAAGCACATTAGGTTACACAGGTGAAGCGGACTTACAGCAGTGGCCCTTAACTATCGCCAAGGTACAAGCCCAATTTCCTCAAGTAAAAATAGTCGTACCCGGTCATGGACAGGTTGGCGATAAAGCGCTACTTGAGCATACTATCGAGTTACTAATACCAAAAAATGAAACAGTTAATAGCAGCAGTTAG</v>
      </c>
      <c r="O1158" s="26">
        <f t="shared" si="128"/>
        <v>750</v>
      </c>
      <c r="P1158" s="26"/>
      <c r="Q1158" s="26">
        <f t="shared" si="127"/>
        <v>1</v>
      </c>
      <c r="R1158" s="26">
        <f t="shared" si="129"/>
        <v>1</v>
      </c>
      <c r="S1158" s="26">
        <f t="shared" si="131"/>
        <v>2</v>
      </c>
      <c r="T1158" s="26"/>
    </row>
    <row r="1159" spans="1:20" x14ac:dyDescent="0.25">
      <c r="A1159">
        <v>1210</v>
      </c>
      <c r="B1159" s="2" t="s">
        <v>8734</v>
      </c>
      <c r="C1159" s="3" t="s">
        <v>2874</v>
      </c>
      <c r="D1159" s="4" t="s">
        <v>2875</v>
      </c>
      <c r="E1159" s="4" t="s">
        <v>2875</v>
      </c>
      <c r="F1159" s="4" t="s">
        <v>2876</v>
      </c>
      <c r="G1159" s="4" t="s">
        <v>2877</v>
      </c>
      <c r="H1159" s="4"/>
      <c r="I1159" s="4" t="s">
        <v>10936</v>
      </c>
      <c r="J1159" s="3"/>
      <c r="K1159" s="3" t="s">
        <v>8735</v>
      </c>
      <c r="L1159" s="5" t="s">
        <v>15</v>
      </c>
      <c r="M1159" s="2" t="str">
        <f t="shared" si="130"/>
        <v>&gt;betaL-g1297_SMB-1%ATGAAAATCATCGCTTCCCTGATCCTGGCGGCGTTTGCGTCTGTTGCGCAGGCGCAGGATCGTGATTGGAGCTCGCCGCAGCAGCCATTCACCATCTACGGCAATACCCATTACGTCGGCACCGGCGGCATCAGTGCGGTGCTGCTGTCCTCACCGCAAGGCCATATCCTGGTCGATGGCACCACCGAGAAGGGCGCGCAGGTTGTGGCTGCCAATATCCGTGCCATGGGCTTCAAGCTGTCGGACGTGAAGTACATCCTCAGCACCCATTCGCATGAGGACCATGCGGGCGGCATCTCGGCCATGCAGAAGCTGACCGGCGCTACGGTGCTGGCGGGGGCTGCGAATGTGGATACCTTGCGCACCGGTGTCTCGCCCAAGAGCGATCCGCAATTCGGCTCGCTGTCGAACTTCCCCGGCTCGGCAAAAGTGCGCGCGGTGGCTGATGGGGAGCTGGTGAAACTGGGGCCGCTGGCTGTCAAGGCCCATGCCACGCCGGGGCATACCGAGGGCGGCATCACCTGGACCTGGCAGTCCTGCGAACAGGGCAAGTGCAAGGACGTGGTCTTCGCGGACAGCCTGACTGCAGTTTCCGCCGACAGCTATCGTTTCTCCGATCATCCGGAAGTGGTGGCGTCGCTGCGCGGCAGCTTTGAGGCGGTGGAGAAGCTGTCCTGCGATATCGCGATTGCCGCCCATCCGGAAGTGAACGATATGTGGACGCGCCAGCAGCGCGCGGCAAAAGAGGGGAATTCGGCTTACGTGGATAACGGCGCTTGCCGCGCCATCGCGGCAGCCGGCCGCAAACGGCTTGAAACCCGCCTGGCCAGCGAGAAACGCTGA</v>
      </c>
      <c r="O1159" s="26">
        <f t="shared" si="128"/>
        <v>843</v>
      </c>
      <c r="P1159" s="26"/>
      <c r="Q1159" s="26">
        <f t="shared" si="127"/>
        <v>1</v>
      </c>
      <c r="R1159" s="26">
        <f t="shared" si="129"/>
        <v>1</v>
      </c>
      <c r="S1159" s="26">
        <f t="shared" si="131"/>
        <v>2</v>
      </c>
      <c r="T1159" s="26"/>
    </row>
    <row r="1160" spans="1:20" x14ac:dyDescent="0.25">
      <c r="A1160">
        <v>1211</v>
      </c>
      <c r="B1160" s="2" t="s">
        <v>8736</v>
      </c>
      <c r="C1160" s="3" t="s">
        <v>2878</v>
      </c>
      <c r="D1160" s="4" t="s">
        <v>2879</v>
      </c>
      <c r="E1160" s="4" t="s">
        <v>2879</v>
      </c>
      <c r="F1160" s="4" t="s">
        <v>2880</v>
      </c>
      <c r="G1160" s="4" t="s">
        <v>2881</v>
      </c>
      <c r="H1160" s="4"/>
      <c r="I1160" s="4" t="s">
        <v>10936</v>
      </c>
      <c r="J1160" s="3"/>
      <c r="K1160" s="3" t="s">
        <v>8737</v>
      </c>
      <c r="L1160" s="5" t="s">
        <v>15</v>
      </c>
      <c r="M1160" s="2" t="str">
        <f t="shared" si="130"/>
        <v>&gt;betaL-g1298_SME-1%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TATAGGTACTGCGAATGATTATGCCGTCATTTGGCCTAAAAATAGAGCACCATTAATTGTCTCTATATATACAACACGAAAATCGAAAGATGATAAGCACAGTGATAAAACTATTGCGGAAGCATCACGTATTGCAATTCAGGCAATTGATTAA</v>
      </c>
      <c r="O1160" s="26">
        <f t="shared" si="128"/>
        <v>885</v>
      </c>
      <c r="P1160" s="26"/>
      <c r="Q1160" s="26">
        <f t="shared" si="127"/>
        <v>1</v>
      </c>
      <c r="R1160" s="26">
        <f t="shared" si="129"/>
        <v>1</v>
      </c>
      <c r="S1160" s="26">
        <f t="shared" si="131"/>
        <v>2</v>
      </c>
      <c r="T1160" s="26"/>
    </row>
    <row r="1161" spans="1:20" x14ac:dyDescent="0.25">
      <c r="A1161">
        <v>1212</v>
      </c>
      <c r="B1161" s="2" t="s">
        <v>8738</v>
      </c>
      <c r="C1161" s="3" t="s">
        <v>2878</v>
      </c>
      <c r="D1161" s="4" t="s">
        <v>2882</v>
      </c>
      <c r="E1161" s="4" t="s">
        <v>2882</v>
      </c>
      <c r="F1161" s="4" t="s">
        <v>2883</v>
      </c>
      <c r="G1161" s="4" t="s">
        <v>2884</v>
      </c>
      <c r="H1161" s="4"/>
      <c r="I1161" s="4" t="s">
        <v>10936</v>
      </c>
      <c r="J1161" s="3"/>
      <c r="K1161" s="3" t="s">
        <v>8739</v>
      </c>
      <c r="L1161" s="5" t="s">
        <v>15</v>
      </c>
      <c r="M1161" s="2" t="str">
        <f t="shared" si="130"/>
        <v>&gt;betaL-g1299_SME-2%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GACTGGGAGCTGTGGGGCATATGGTACTGCGAATGATTATGCCGTCATTTGGCCTAAAAATAGAGCACCATTAATTGTCTCTATATATACAACACGAAAATCGAAAGATGATAAGCACAGTGATAAAACTATTGCGGAAGCATCACGTATTGCAATTCAGGCAATTGATTAA</v>
      </c>
      <c r="O1161" s="26">
        <f t="shared" si="128"/>
        <v>885</v>
      </c>
      <c r="P1161" s="26"/>
      <c r="Q1161" s="26">
        <f t="shared" si="127"/>
        <v>1</v>
      </c>
      <c r="R1161" s="26">
        <f t="shared" si="129"/>
        <v>1</v>
      </c>
      <c r="S1161" s="26">
        <f t="shared" si="131"/>
        <v>2</v>
      </c>
      <c r="T1161" s="26"/>
    </row>
    <row r="1162" spans="1:20" x14ac:dyDescent="0.25">
      <c r="A1162">
        <v>1213</v>
      </c>
      <c r="B1162" s="2" t="s">
        <v>8740</v>
      </c>
      <c r="C1162" s="3" t="s">
        <v>2878</v>
      </c>
      <c r="D1162" s="4" t="s">
        <v>2885</v>
      </c>
      <c r="E1162" s="4" t="s">
        <v>2885</v>
      </c>
      <c r="F1162" s="4" t="s">
        <v>2886</v>
      </c>
      <c r="G1162" s="4" t="s">
        <v>2887</v>
      </c>
      <c r="H1162" s="4"/>
      <c r="I1162" s="4" t="s">
        <v>10936</v>
      </c>
      <c r="J1162" s="3"/>
      <c r="K1162" s="3" t="s">
        <v>8741</v>
      </c>
      <c r="L1162" s="5" t="s">
        <v>15</v>
      </c>
      <c r="M1162" s="2" t="str">
        <f t="shared" si="130"/>
        <v>&gt;betaL-g1300_SME-3%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T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v>
      </c>
      <c r="O1162" s="26">
        <f t="shared" si="128"/>
        <v>885</v>
      </c>
      <c r="P1162" s="26"/>
      <c r="Q1162" s="26">
        <f t="shared" si="127"/>
        <v>1</v>
      </c>
      <c r="R1162" s="26">
        <f t="shared" si="129"/>
        <v>1</v>
      </c>
      <c r="S1162" s="26">
        <f t="shared" si="131"/>
        <v>2</v>
      </c>
      <c r="T1162" s="26"/>
    </row>
    <row r="1163" spans="1:20" x14ac:dyDescent="0.25">
      <c r="A1163">
        <v>1214</v>
      </c>
      <c r="B1163" s="2" t="s">
        <v>8742</v>
      </c>
      <c r="C1163" s="3" t="s">
        <v>2878</v>
      </c>
      <c r="D1163" s="4" t="s">
        <v>2888</v>
      </c>
      <c r="E1163" s="4" t="s">
        <v>2888</v>
      </c>
      <c r="F1163" s="4" t="s">
        <v>2889</v>
      </c>
      <c r="G1163" s="4" t="s">
        <v>2890</v>
      </c>
      <c r="H1163" s="4"/>
      <c r="I1163" s="4" t="s">
        <v>10936</v>
      </c>
      <c r="J1163" s="3"/>
      <c r="K1163" s="3" t="s">
        <v>8743</v>
      </c>
      <c r="L1163" s="5" t="s">
        <v>15</v>
      </c>
      <c r="M1163" s="2" t="str">
        <f t="shared" si="130"/>
        <v>&gt;betaL-g1301_SME-4%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A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v>
      </c>
      <c r="O1163" s="26">
        <f t="shared" si="128"/>
        <v>885</v>
      </c>
      <c r="P1163" s="26"/>
      <c r="Q1163" s="26">
        <f t="shared" si="127"/>
        <v>1</v>
      </c>
      <c r="R1163" s="26">
        <f t="shared" si="129"/>
        <v>1</v>
      </c>
      <c r="S1163" s="26">
        <f t="shared" si="131"/>
        <v>2</v>
      </c>
      <c r="T1163" s="26"/>
    </row>
    <row r="1164" spans="1:20" x14ac:dyDescent="0.25">
      <c r="A1164">
        <v>1217</v>
      </c>
      <c r="B1164" s="2" t="s">
        <v>8744</v>
      </c>
      <c r="C1164" s="3" t="s">
        <v>2891</v>
      </c>
      <c r="D1164" s="4" t="s">
        <v>2892</v>
      </c>
      <c r="E1164" s="4" t="s">
        <v>2892</v>
      </c>
      <c r="F1164" s="4" t="s">
        <v>2893</v>
      </c>
      <c r="G1164" s="4" t="s">
        <v>2894</v>
      </c>
      <c r="H1164" s="4"/>
      <c r="I1164" s="4" t="s">
        <v>10936</v>
      </c>
      <c r="J1164" s="3"/>
      <c r="K1164" s="3" t="s">
        <v>8745</v>
      </c>
      <c r="L1164" s="5" t="s">
        <v>15</v>
      </c>
      <c r="M1164" s="2" t="str">
        <f t="shared" si="130"/>
        <v>&gt;betaL-g1303_SPU-1%ATGAAAAAATATTTTTCTTTTTGTCTTTTGGGGATTTTTATTTTTTGTTTTTCTCAACAAAATTTAAAAAGAGATATCACAAAGATTATACAAGGCAAGAATGCCCTTGTGGCGGTATCTGTGATGAACTCAAAAGGGAAAACAGAAGTAAATATTAACGGAAACAAAAAAGTTCCGATGCTTAGTGTGTTCAAATTTCACATTGCATTGGCAGTTTTGGATTTGGTGGACAGAGGTATTTTGGATTTGGAACAAAATATTTTTGTCAAGAAATCAGAACTTTTGGAGAATACTTGGAGCCCCATTCGTGATAAATATCCGAATGGCAATGTGAATATCCCTTTGAGAGAAATCATAGAACACACTGTTTCTCAGAGTGATAACAATGGTTGTGACATTCTGCTGAGGTTGATTGGAGGAGTTGATACTGTCCAGAAATTCATCGAGAGCAAGGGTATCAAAGATTTTGCGATAAAATACAATGAAGAAGAAATGAATAAGAATGGGAAATCCATCTACTCAAACTATACAACCGCAAACGCCTCCAGCAGGCTTCTGCAAAAATTTTATAATGGTGAGATAATTTCCGAGTCTTCCAGAGATTTTCTATTCAGAATCATGTATGAGACTTCTACTGGAGCAGACAGGCTCATATCCCTGCTTCCTCCAGATGTTATCGTTGCCCATAAAACAGGGACTTCTGGCATTGTATCTGGAATTCAGGCTGCTACCAATGATGTGGGAATCATCATTTTACCTGATGACGAATACTACACCATATCTGTTTTTGTGATAAATTCCAAAGAAAATACATCAACTAACGAAAAAATAATTGCTGATATATCAAAAACAGTGTGGGATTATTATTTTCAAAATAAATAA</v>
      </c>
      <c r="O1164" s="26">
        <f t="shared" si="128"/>
        <v>882</v>
      </c>
      <c r="P1164" s="26"/>
      <c r="Q1164" s="26">
        <f t="shared" si="127"/>
        <v>1</v>
      </c>
      <c r="R1164" s="26">
        <f t="shared" si="129"/>
        <v>1</v>
      </c>
      <c r="S1164" s="26">
        <f t="shared" si="131"/>
        <v>2</v>
      </c>
      <c r="T1164" s="26"/>
    </row>
    <row r="1165" spans="1:20" x14ac:dyDescent="0.25">
      <c r="A1165">
        <v>1218</v>
      </c>
      <c r="B1165" s="2" t="s">
        <v>8746</v>
      </c>
      <c r="C1165" s="3" t="s">
        <v>2895</v>
      </c>
      <c r="D1165" s="4" t="s">
        <v>2896</v>
      </c>
      <c r="E1165" s="4" t="s">
        <v>2896</v>
      </c>
      <c r="F1165" s="4" t="s">
        <v>2897</v>
      </c>
      <c r="G1165" s="4" t="s">
        <v>2898</v>
      </c>
      <c r="H1165" s="4"/>
      <c r="I1165" s="4" t="s">
        <v>10936</v>
      </c>
      <c r="J1165" s="3"/>
      <c r="K1165" s="3" t="s">
        <v>8747</v>
      </c>
      <c r="L1165" s="5" t="s">
        <v>15</v>
      </c>
      <c r="M1165" s="2" t="str">
        <f t="shared" si="130"/>
        <v>&gt;betaL-g1304_SRT-1%ATGACGAAAATGAACCGCCTGGCGGCCGCGCTGATCGCCGCACTGATCTTGCCGACCGCGCAGGCCGCGCAGCAGCAGGATATCGACGCCGTTATTCAGCCGCTGATGAAAAAATATGGCGTACCGGGCATGGCGATCGCCGTGTCGGTCGACGGCAAACAGCAGATTTACCCGTATGGCGTCGCCTCGAAGCAGACCGGCAAACCGATCACCGAGCAGACGCTGTTCGAAGTGGGCTCGCTGAGCAAAACCTTTACCGCGACGCTGGCGGTCTATGCGCAGCAGCAGGGCAAGCTGTCGTTCAACGATCCGGCCAGCCGCTATCTGCCCGAGCTGCGCGGCAGCGCCTTCGACGGCGTCAGCCTGCTGAATCTGGCGACGCATACCTCCGGCCTGCCGCTGTTCGTGCCGGACGACGTCACCAACGACGCCCAGCTGATGGCCTACTACCGGGCCTGGCAGCCGAAACACCCGGCGGGCAGCTACCGCGTCTATTCCAACCTCGGCATCGTCATGCTGGGCATGATCGCCGCCAAGAGCCTCGACCAGCCGTTTATCCAGGCGATGGAACAGGGGATGCTGCCGGCGCTGGGCATGAGCCACACCTACGTTCAGGTGCCGGCGGCGCAGATGGCTAACTATGCGCAGGGTTACAGCAAGGACGATAAGCCGGTGCGGGTCAATCCCGGCCCGCTGGACGCCAAATCTTACGGCATCAAGTCCAACGCTCGCGATCTGATTCGCTATCTGGACGCCAACCTGCAGCAGGTGAAGGTGGCGCACGCGTGGCGCGACGCGCTGGCCGCGACGCACGTCGGGTATTACAAGGCGGGCGCGTTCACGCAGGATCTGATGTGGGAGAACTACCCGTATCCGGTGAAACTGTCGCGTTTGATTGAAGGCAACAACGCCGGGATGATCATGAACGGCACGCCGGCCACCGCCATCACGCCACCGCAGCCGGAATTGCGCGCCGGCTGGTATAACAAAACCGGCTCCACCGGCGGCTTCTCCACCTACGCGGTATTTATCCCGGCGAAAAATATCGCCGTGGTGATGCTGGCCAACAAGTGGTTCCCGAACGACGATCGCGTCGAGGCGGCTTACCACATCGTCCAGGCGCTGGAGAAGCGCTGA</v>
      </c>
      <c r="O1165" s="26">
        <f t="shared" si="128"/>
        <v>1137</v>
      </c>
      <c r="P1165" s="26"/>
      <c r="Q1165" s="26">
        <f t="shared" si="127"/>
        <v>1</v>
      </c>
      <c r="R1165" s="26">
        <f t="shared" si="129"/>
        <v>1</v>
      </c>
      <c r="S1165" s="26">
        <f t="shared" si="131"/>
        <v>1</v>
      </c>
      <c r="T1165" s="26"/>
    </row>
    <row r="1166" spans="1:20" x14ac:dyDescent="0.25">
      <c r="A1166">
        <v>1219</v>
      </c>
      <c r="B1166" s="2" t="s">
        <v>8748</v>
      </c>
      <c r="C1166" s="3" t="s">
        <v>2899</v>
      </c>
      <c r="D1166" s="4" t="s">
        <v>2900</v>
      </c>
      <c r="E1166" s="4" t="s">
        <v>2900</v>
      </c>
      <c r="F1166" s="4" t="s">
        <v>2901</v>
      </c>
      <c r="G1166" s="4" t="s">
        <v>2902</v>
      </c>
      <c r="H1166" s="4"/>
      <c r="I1166" s="4" t="s">
        <v>10936</v>
      </c>
      <c r="J1166" s="3"/>
      <c r="K1166" s="3" t="s">
        <v>8749</v>
      </c>
      <c r="L1166" s="5" t="s">
        <v>15</v>
      </c>
      <c r="M1166" s="2" t="str">
        <f t="shared" si="130"/>
        <v>&gt;betaL-g1305_SST-1%ATGACGAAAATGAACCGCCTGGCGGCCGCGCTGATCGCCGCACTGATCTTGCCGACCGCGCACGCCGCGCAGCAGCAGGATATCGACGCCGTTATTCAGCCGCTGATGAAAAAATATGGCGTGCCGGGCATGGCGATCGCCGTGTCGGTCGACGGCAAACAGCAGATTTACCCGTATGGCGTCGCCTCGAAGCAGACCGGCAAACCGATCACCGAGCAGACGCTGTTCGAAGTGGGCTCGCTGAGCAAAACCTTCACCGCGACGCTGGCGGTCTATGCGCAGCAGCAGGGCAAGCTGTCGTTCAACGATCCGGCCAGCCGCTACCTGCCCGAGCTGCGCGGCAGCGCCTTCGACGGCGTCAGCCTGCTGAATCTGGCGACGCATACCTCCGGCCTGCCGCTGTTCGTGCCGGACGACGTGACCGACAACGCCCAACTGATGGCCTACTACCGGGCCTGGCAGCCGAAACATCCGGCGGGCAGCTACCGCGTCTATTCCAACCTCGGCATCGGCATGCTGGGCATGATCGCCGCCAAGAGCCTCGACCAGCCGTTTACCCAGGCGATGGAGCAGGGGATGCTGCCGGCGTTGGGCATGCGCCACACCTACGTTCAGGTGCCGGCGGCGCAGATGGCCAACTATGCGCAGGGCTACAACAAGGACGATAAGCCGGTGCGGGTCAATCCCGGCCCGCTGGACGCCGAGTCTTACGGCATCAAGTCCAACGCTCGCGATCTGATTCGCTATCTGGACGCCAACCTGCAGCAGGTGAAGGTCGCGCACGCGTGGCGCGAGGCGCTGACCGCGACGCACGTCGGTTATTACAAGGCGGGCGCGTTCACGCAGGATCTGATGTGGGAGAACTACCCGTACCCGGTGAAATTGTCTCGTTTGATCGAGGGCAACAACGCCGGGATGATCATGAACGGCACGCCGGCTACCGCCATCACGCCGCCGCAGCCGGAATTGCGCGCCGGCTGGTATAACAAAACCGGCTCTACCGGCGGTTTCTCCACCTACGCGGTGTTTATCCCGGCGAAGAATATCGCCGTGGTGATGCTGGCCAACAAATGGTTCCCGAACGACGATCGGGTCGAGGCGGCTTACCGCATCGTGCAAGCGTTGGATAAGCGCTGA</v>
      </c>
      <c r="O1166" s="26">
        <f t="shared" si="128"/>
        <v>1137</v>
      </c>
      <c r="P1166" s="26"/>
      <c r="Q1166" s="26">
        <f t="shared" si="127"/>
        <v>1</v>
      </c>
      <c r="R1166" s="26">
        <f t="shared" si="129"/>
        <v>1</v>
      </c>
      <c r="S1166" s="26">
        <f t="shared" si="131"/>
        <v>1</v>
      </c>
      <c r="T1166" s="26"/>
    </row>
    <row r="1167" spans="1:20" x14ac:dyDescent="0.25">
      <c r="A1167">
        <v>1220</v>
      </c>
      <c r="B1167" s="2" t="s">
        <v>8750</v>
      </c>
      <c r="C1167" s="3" t="s">
        <v>2903</v>
      </c>
      <c r="D1167" s="8" t="s">
        <v>2904</v>
      </c>
      <c r="E1167" s="8" t="s">
        <v>2904</v>
      </c>
      <c r="F1167" s="8" t="s">
        <v>2905</v>
      </c>
      <c r="G1167" s="4" t="s">
        <v>2906</v>
      </c>
      <c r="H1167" s="4"/>
      <c r="I1167" s="4" t="s">
        <v>10936</v>
      </c>
      <c r="J1167" s="3"/>
      <c r="K1167" s="3" t="s">
        <v>8751</v>
      </c>
      <c r="L1167" s="5" t="s">
        <v>15</v>
      </c>
      <c r="M1167" s="2" t="str">
        <f t="shared" si="130"/>
        <v>&gt;betaL-g1306_TEM-1%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67" s="26">
        <f t="shared" si="128"/>
        <v>861</v>
      </c>
      <c r="P1167" s="26" t="s">
        <v>10494</v>
      </c>
      <c r="Q1167" s="26">
        <f t="shared" si="127"/>
        <v>1</v>
      </c>
      <c r="R1167" s="26">
        <f t="shared" si="129"/>
        <v>1</v>
      </c>
      <c r="S1167" s="26">
        <f t="shared" si="131"/>
        <v>2</v>
      </c>
      <c r="T1167" s="26"/>
    </row>
    <row r="1168" spans="1:20" x14ac:dyDescent="0.25">
      <c r="A1168">
        <v>1229</v>
      </c>
      <c r="B1168" s="2" t="s">
        <v>8764</v>
      </c>
      <c r="C1168" s="3" t="s">
        <v>2903</v>
      </c>
      <c r="D1168" s="8" t="s">
        <v>2925</v>
      </c>
      <c r="E1168" s="8" t="s">
        <v>2925</v>
      </c>
      <c r="F1168" s="8" t="s">
        <v>2926</v>
      </c>
      <c r="G1168" s="4" t="s">
        <v>2927</v>
      </c>
      <c r="H1168" s="4"/>
      <c r="I1168" s="4" t="s">
        <v>10936</v>
      </c>
      <c r="J1168" s="3"/>
      <c r="K1168" s="3" t="s">
        <v>8765</v>
      </c>
      <c r="L1168" s="5" t="s">
        <v>15</v>
      </c>
      <c r="M1168" s="2" t="str">
        <f t="shared" si="130"/>
        <v>&gt;betaL-g1307_TEM-10%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168" s="26">
        <f t="shared" si="128"/>
        <v>861</v>
      </c>
      <c r="P1168" s="26"/>
      <c r="Q1168" s="26">
        <f t="shared" si="127"/>
        <v>1</v>
      </c>
      <c r="R1168" s="26">
        <f t="shared" si="129"/>
        <v>1</v>
      </c>
      <c r="S1168" s="26">
        <f t="shared" si="131"/>
        <v>2</v>
      </c>
      <c r="T1168" s="26"/>
    </row>
    <row r="1169" spans="1:20" x14ac:dyDescent="0.25">
      <c r="A1169">
        <v>1313</v>
      </c>
      <c r="B1169" s="2" t="s">
        <v>8880</v>
      </c>
      <c r="C1169" s="3" t="s">
        <v>2903</v>
      </c>
      <c r="D1169" s="8" t="s">
        <v>3096</v>
      </c>
      <c r="E1169" s="8" t="s">
        <v>3096</v>
      </c>
      <c r="F1169" s="8" t="s">
        <v>3097</v>
      </c>
      <c r="G1169" s="4" t="s">
        <v>3098</v>
      </c>
      <c r="H1169" s="4"/>
      <c r="I1169" s="4" t="s">
        <v>10936</v>
      </c>
      <c r="J1169" s="3"/>
      <c r="K1169" s="3" t="s">
        <v>8881</v>
      </c>
      <c r="L1169" s="5" t="s">
        <v>15</v>
      </c>
      <c r="M1169" s="2" t="str">
        <f t="shared" si="130"/>
        <v>&gt;betaL-g1308_TEM-101%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TCGAGATAGGTGCCTCACTGATTAAGCATTGGTAA</v>
      </c>
      <c r="O1169" s="26">
        <f t="shared" si="128"/>
        <v>861</v>
      </c>
      <c r="P1169" s="26"/>
      <c r="Q1169" s="26">
        <f t="shared" si="127"/>
        <v>1</v>
      </c>
      <c r="R1169" s="26">
        <f t="shared" si="129"/>
        <v>1</v>
      </c>
      <c r="S1169" s="26">
        <f t="shared" si="131"/>
        <v>2</v>
      </c>
      <c r="T1169" s="26"/>
    </row>
    <row r="1170" spans="1:20" x14ac:dyDescent="0.25">
      <c r="A1170">
        <v>1316</v>
      </c>
      <c r="B1170" s="2" t="s">
        <v>8882</v>
      </c>
      <c r="C1170" s="3" t="s">
        <v>2903</v>
      </c>
      <c r="D1170" s="8" t="s">
        <v>3099</v>
      </c>
      <c r="E1170" s="8" t="s">
        <v>3099</v>
      </c>
      <c r="F1170" s="8" t="s">
        <v>3100</v>
      </c>
      <c r="G1170" s="4" t="s">
        <v>3101</v>
      </c>
      <c r="H1170" s="4"/>
      <c r="I1170" s="4" t="s">
        <v>10936</v>
      </c>
      <c r="J1170" s="3"/>
      <c r="K1170" s="3" t="s">
        <v>8883</v>
      </c>
      <c r="L1170" s="5" t="s">
        <v>15</v>
      </c>
      <c r="M1170" s="2" t="str">
        <f t="shared" si="130"/>
        <v>&gt;betaL-g1311_TEM-104%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TCGAGATAGGTGCCTCACTGATTAAGCATTGGTAA</v>
      </c>
      <c r="O1170" s="26">
        <f t="shared" si="128"/>
        <v>861</v>
      </c>
      <c r="P1170" s="26"/>
      <c r="Q1170" s="26">
        <f t="shared" si="127"/>
        <v>1</v>
      </c>
      <c r="R1170" s="26">
        <f t="shared" si="129"/>
        <v>1</v>
      </c>
      <c r="S1170" s="26">
        <f t="shared" si="131"/>
        <v>2</v>
      </c>
      <c r="T1170" s="26"/>
    </row>
    <row r="1171" spans="1:20" x14ac:dyDescent="0.25">
      <c r="A1171">
        <v>1317</v>
      </c>
      <c r="B1171" s="2" t="s">
        <v>8884</v>
      </c>
      <c r="C1171" s="3" t="s">
        <v>2903</v>
      </c>
      <c r="D1171" s="8" t="s">
        <v>3102</v>
      </c>
      <c r="E1171" s="8" t="s">
        <v>3102</v>
      </c>
      <c r="F1171" s="8" t="s">
        <v>3103</v>
      </c>
      <c r="G1171" s="4" t="s">
        <v>3104</v>
      </c>
      <c r="H1171" s="4"/>
      <c r="I1171" s="4" t="s">
        <v>10936</v>
      </c>
      <c r="J1171" s="3"/>
      <c r="K1171" s="3" t="s">
        <v>8885</v>
      </c>
      <c r="L1171" s="5" t="s">
        <v>15</v>
      </c>
      <c r="M1171" s="2" t="str">
        <f t="shared" si="130"/>
        <v>&gt;betaL-g1312_TEM-105%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A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71" s="26">
        <f t="shared" si="128"/>
        <v>861</v>
      </c>
      <c r="P1171" s="26"/>
      <c r="Q1171" s="26">
        <f t="shared" si="127"/>
        <v>1</v>
      </c>
      <c r="R1171" s="26">
        <f t="shared" si="129"/>
        <v>1</v>
      </c>
      <c r="S1171" s="26">
        <f t="shared" si="131"/>
        <v>2</v>
      </c>
      <c r="T1171" s="26"/>
    </row>
    <row r="1172" spans="1:20" x14ac:dyDescent="0.25">
      <c r="A1172">
        <v>1318</v>
      </c>
      <c r="B1172" s="2" t="s">
        <v>8886</v>
      </c>
      <c r="C1172" s="3" t="s">
        <v>2903</v>
      </c>
      <c r="D1172" s="8" t="s">
        <v>3105</v>
      </c>
      <c r="E1172" s="8" t="s">
        <v>3105</v>
      </c>
      <c r="F1172" s="8" t="s">
        <v>3106</v>
      </c>
      <c r="G1172" s="4" t="s">
        <v>3107</v>
      </c>
      <c r="H1172" s="4"/>
      <c r="I1172" s="4" t="s">
        <v>10936</v>
      </c>
      <c r="J1172" s="3"/>
      <c r="K1172" s="3" t="s">
        <v>8887</v>
      </c>
      <c r="L1172" s="5" t="s">
        <v>15</v>
      </c>
      <c r="M1172" s="2" t="str">
        <f t="shared" si="130"/>
        <v>&gt;betaL-g1313_TEM-106%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72" s="26">
        <f t="shared" si="128"/>
        <v>861</v>
      </c>
      <c r="P1172" s="26"/>
      <c r="Q1172" s="26">
        <f t="shared" si="127"/>
        <v>1</v>
      </c>
      <c r="R1172" s="26">
        <f t="shared" si="129"/>
        <v>1</v>
      </c>
      <c r="S1172" s="26">
        <f t="shared" si="131"/>
        <v>2</v>
      </c>
      <c r="T1172" s="26"/>
    </row>
    <row r="1173" spans="1:20" x14ac:dyDescent="0.25">
      <c r="A1173">
        <v>1319</v>
      </c>
      <c r="B1173" s="2" t="s">
        <v>8888</v>
      </c>
      <c r="C1173" s="3" t="s">
        <v>2903</v>
      </c>
      <c r="D1173" s="8" t="s">
        <v>3108</v>
      </c>
      <c r="E1173" s="8" t="s">
        <v>3108</v>
      </c>
      <c r="F1173" s="8" t="s">
        <v>3109</v>
      </c>
      <c r="G1173" s="4" t="s">
        <v>3110</v>
      </c>
      <c r="H1173" s="4"/>
      <c r="I1173" s="4" t="s">
        <v>10936</v>
      </c>
      <c r="J1173" s="3"/>
      <c r="K1173" s="3" t="s">
        <v>8889</v>
      </c>
      <c r="L1173" s="5" t="s">
        <v>15</v>
      </c>
      <c r="M1173" s="2" t="str">
        <f t="shared" si="130"/>
        <v>&gt;betaL-g1314_TEM-107%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A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173" s="26">
        <f t="shared" si="128"/>
        <v>861</v>
      </c>
      <c r="P1173" s="26"/>
      <c r="Q1173" s="26">
        <f t="shared" si="127"/>
        <v>1</v>
      </c>
      <c r="R1173" s="26">
        <f t="shared" si="129"/>
        <v>1</v>
      </c>
      <c r="S1173" s="26">
        <f t="shared" si="131"/>
        <v>2</v>
      </c>
      <c r="T1173" s="26"/>
    </row>
    <row r="1174" spans="1:20" x14ac:dyDescent="0.25">
      <c r="A1174">
        <v>1320</v>
      </c>
      <c r="B1174" s="2" t="s">
        <v>8890</v>
      </c>
      <c r="C1174" s="3" t="s">
        <v>2903</v>
      </c>
      <c r="D1174" s="8" t="s">
        <v>3111</v>
      </c>
      <c r="E1174" s="8" t="s">
        <v>3111</v>
      </c>
      <c r="F1174" s="8" t="s">
        <v>3112</v>
      </c>
      <c r="G1174" s="4" t="s">
        <v>3113</v>
      </c>
      <c r="H1174" s="4"/>
      <c r="I1174" s="4" t="s">
        <v>10936</v>
      </c>
      <c r="J1174" s="3"/>
      <c r="K1174" s="3" t="s">
        <v>8891</v>
      </c>
      <c r="L1174" s="5" t="s">
        <v>15</v>
      </c>
      <c r="M1174" s="2" t="str">
        <f t="shared" si="130"/>
        <v>&gt;betaL-g1315_TEM-108%ATGGATCCTCAACATTTCCGTGTCGCCCTTATTCCCTTTTTTGCGGCATTTTGCCTTCCTGTTTTTGCTCACCCAGAAACGCTGGTGAAAGTAAAAGATGCTGAAGATCAGTTGGGTGCACGAGTGGGTTACATCGAACTGGATCTCAACAGCGGTAAGATCCTTGAGAGTTTTCGCCCCGAAGAACGTTTTCCAATGATGAGCACTTTTAAAGTTCTGCTATGTGGTGCGGA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AGCGAACTACTTACTCTAGCTTCCCGGCAACAATTAATAGACTGGATGGAGGCGGATAAAGTTGCAGGACCACTTCTGCGCTCGGCCCTTCCGGCTGGCTGGTTTATTGCTGATAAATCAGGAGCCGGTGAGCGTGGGTCTCGCGGTATCATTGCAGCACTGGGGCCAGATGGTAAGCCCTCCCGTATCGTAGTTATCTACACGACGGGGAGTCAGGCAACTATGGATGAACGAAGTAGACAGATCGCTGAGATAGGTGCCTCACTGATTAAGCATTGGTAA</v>
      </c>
      <c r="O1174" s="26">
        <f t="shared" si="128"/>
        <v>861</v>
      </c>
      <c r="P1174" s="26"/>
      <c r="Q1174" s="26">
        <f t="shared" si="127"/>
        <v>1</v>
      </c>
      <c r="R1174" s="26">
        <f t="shared" si="129"/>
        <v>1</v>
      </c>
      <c r="S1174" s="26">
        <f t="shared" si="131"/>
        <v>2</v>
      </c>
      <c r="T1174" s="26"/>
    </row>
    <row r="1175" spans="1:20" x14ac:dyDescent="0.25">
      <c r="A1175">
        <v>1321</v>
      </c>
      <c r="B1175" s="2" t="s">
        <v>8892</v>
      </c>
      <c r="C1175" s="3" t="s">
        <v>2903</v>
      </c>
      <c r="D1175" s="8" t="s">
        <v>3114</v>
      </c>
      <c r="E1175" s="8" t="s">
        <v>3114</v>
      </c>
      <c r="F1175" s="8" t="s">
        <v>3115</v>
      </c>
      <c r="G1175" s="4" t="s">
        <v>3116</v>
      </c>
      <c r="H1175" s="4"/>
      <c r="I1175" s="4" t="s">
        <v>10936</v>
      </c>
      <c r="J1175" s="3"/>
      <c r="K1175" s="3" t="s">
        <v>8893</v>
      </c>
      <c r="L1175" s="5" t="s">
        <v>15</v>
      </c>
      <c r="M1175" s="2" t="str">
        <f t="shared" si="130"/>
        <v>&gt;betaL-g1316_TEM-109%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75" s="26">
        <f t="shared" si="128"/>
        <v>861</v>
      </c>
      <c r="P1175" s="26"/>
      <c r="Q1175" s="26">
        <f t="shared" si="127"/>
        <v>1</v>
      </c>
      <c r="R1175" s="26">
        <f t="shared" si="129"/>
        <v>1</v>
      </c>
      <c r="S1175" s="26">
        <f t="shared" si="131"/>
        <v>2</v>
      </c>
      <c r="T1175" s="26"/>
    </row>
    <row r="1176" spans="1:20" x14ac:dyDescent="0.25">
      <c r="A1176">
        <v>1230</v>
      </c>
      <c r="B1176" s="2" t="s">
        <v>8766</v>
      </c>
      <c r="C1176" s="3" t="s">
        <v>2903</v>
      </c>
      <c r="D1176" s="8" t="s">
        <v>2928</v>
      </c>
      <c r="E1176" s="8" t="s">
        <v>2928</v>
      </c>
      <c r="F1176" s="8" t="s">
        <v>2929</v>
      </c>
      <c r="G1176" s="4" t="s">
        <v>2930</v>
      </c>
      <c r="H1176" s="4"/>
      <c r="I1176" s="4" t="s">
        <v>10936</v>
      </c>
      <c r="J1176" s="3"/>
      <c r="K1176" s="3" t="s">
        <v>8767</v>
      </c>
      <c r="L1176" s="5" t="s">
        <v>15</v>
      </c>
      <c r="M1176" s="2" t="str">
        <f t="shared" si="130"/>
        <v>&gt;betaL-g1317_TEM-11%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176" s="26">
        <f t="shared" si="128"/>
        <v>861</v>
      </c>
      <c r="P1176" s="26"/>
      <c r="Q1176" s="26">
        <f t="shared" si="127"/>
        <v>1</v>
      </c>
      <c r="R1176" s="26">
        <f t="shared" si="129"/>
        <v>1</v>
      </c>
      <c r="S1176" s="26">
        <f t="shared" si="131"/>
        <v>2</v>
      </c>
      <c r="T1176" s="26"/>
    </row>
    <row r="1177" spans="1:20" x14ac:dyDescent="0.25">
      <c r="A1177">
        <v>1322</v>
      </c>
      <c r="B1177" s="2" t="s">
        <v>8894</v>
      </c>
      <c r="C1177" s="3" t="s">
        <v>2903</v>
      </c>
      <c r="D1177" s="8" t="s">
        <v>3117</v>
      </c>
      <c r="E1177" s="8" t="s">
        <v>3117</v>
      </c>
      <c r="F1177" s="8" t="s">
        <v>3118</v>
      </c>
      <c r="G1177" s="4" t="s">
        <v>3119</v>
      </c>
      <c r="H1177" s="4"/>
      <c r="I1177" s="4" t="s">
        <v>10936</v>
      </c>
      <c r="J1177" s="3"/>
      <c r="K1177" s="3" t="s">
        <v>8895</v>
      </c>
      <c r="L1177" s="5" t="s">
        <v>15</v>
      </c>
      <c r="M1177" s="2" t="str">
        <f t="shared" si="130"/>
        <v>&gt;betaL-g1318_TEM-110%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TGACGGGGAGTCAGGCAACTATGGATGAACGAAATAGACAGATCGCTGAGATAGGTGCCTCACTGATTAAGCATTGGTAA</v>
      </c>
      <c r="O1177" s="26">
        <f t="shared" si="128"/>
        <v>861</v>
      </c>
      <c r="P1177" s="26"/>
      <c r="Q1177" s="26">
        <f t="shared" si="127"/>
        <v>1</v>
      </c>
      <c r="R1177" s="26">
        <f t="shared" si="129"/>
        <v>1</v>
      </c>
      <c r="S1177" s="26">
        <f t="shared" si="131"/>
        <v>2</v>
      </c>
      <c r="T1177" s="26"/>
    </row>
    <row r="1178" spans="1:20" x14ac:dyDescent="0.25">
      <c r="A1178">
        <v>1323</v>
      </c>
      <c r="B1178" s="2" t="s">
        <v>8896</v>
      </c>
      <c r="C1178" s="3" t="s">
        <v>2903</v>
      </c>
      <c r="D1178" s="8" t="s">
        <v>3120</v>
      </c>
      <c r="E1178" s="8" t="s">
        <v>3120</v>
      </c>
      <c r="F1178" s="8" t="s">
        <v>3121</v>
      </c>
      <c r="G1178" s="4" t="s">
        <v>3122</v>
      </c>
      <c r="H1178" s="4"/>
      <c r="I1178" s="4" t="s">
        <v>10936</v>
      </c>
      <c r="J1178" s="3"/>
      <c r="K1178" s="3" t="s">
        <v>8897</v>
      </c>
      <c r="L1178" s="5" t="s">
        <v>15</v>
      </c>
      <c r="M1178" s="2" t="str">
        <f t="shared" si="130"/>
        <v>&gt;betaL-g1319_TEM-111%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ATGAGCGTGGATCTCGCGGTATCATTGCAGCACTGGGGCCAGATGGTAAGCCCTCCCGTATCGTAGTTATCTACATGACGGGGAGTCAGGCAACTATGGATGAACGAAATAGACAGATCGCTGAGATAGGTGCCTCACTGATTAAGCATTGGTAA</v>
      </c>
      <c r="O1178" s="26">
        <f t="shared" si="128"/>
        <v>861</v>
      </c>
      <c r="P1178" s="26"/>
      <c r="Q1178" s="26">
        <f t="shared" si="127"/>
        <v>1</v>
      </c>
      <c r="R1178" s="26">
        <f t="shared" si="129"/>
        <v>1</v>
      </c>
      <c r="S1178" s="26">
        <f t="shared" si="131"/>
        <v>2</v>
      </c>
      <c r="T1178" s="26"/>
    </row>
    <row r="1179" spans="1:20" x14ac:dyDescent="0.25">
      <c r="A1179">
        <v>1324</v>
      </c>
      <c r="B1179" s="2" t="s">
        <v>8898</v>
      </c>
      <c r="C1179" s="3" t="s">
        <v>2903</v>
      </c>
      <c r="D1179" s="8" t="s">
        <v>3123</v>
      </c>
      <c r="E1179" s="8" t="s">
        <v>3123</v>
      </c>
      <c r="F1179" s="8" t="s">
        <v>3124</v>
      </c>
      <c r="G1179" s="4" t="s">
        <v>3125</v>
      </c>
      <c r="H1179" s="4"/>
      <c r="I1179" s="4" t="s">
        <v>10936</v>
      </c>
      <c r="J1179" s="3"/>
      <c r="K1179" s="3" t="s">
        <v>8899</v>
      </c>
      <c r="L1179" s="5" t="s">
        <v>15</v>
      </c>
      <c r="M1179" s="2" t="str">
        <f t="shared" si="130"/>
        <v>&gt;betaL-g1320_TEM-112%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GCAACATGGGGGATCATGTAACT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179" s="26">
        <f t="shared" si="128"/>
        <v>861</v>
      </c>
      <c r="P1179" s="26"/>
      <c r="Q1179" s="26">
        <f t="shared" si="127"/>
        <v>1</v>
      </c>
      <c r="R1179" s="26">
        <f t="shared" si="129"/>
        <v>1</v>
      </c>
      <c r="S1179" s="26">
        <f t="shared" si="131"/>
        <v>2</v>
      </c>
      <c r="T1179" s="26"/>
    </row>
    <row r="1180" spans="1:20" x14ac:dyDescent="0.25">
      <c r="A1180">
        <v>1325</v>
      </c>
      <c r="B1180" s="2" t="s">
        <v>8900</v>
      </c>
      <c r="C1180" s="3" t="s">
        <v>2903</v>
      </c>
      <c r="D1180" s="8" t="s">
        <v>3126</v>
      </c>
      <c r="E1180" s="8" t="s">
        <v>3126</v>
      </c>
      <c r="F1180" s="8" t="s">
        <v>3127</v>
      </c>
      <c r="G1180" s="4" t="s">
        <v>3128</v>
      </c>
      <c r="H1180" s="4"/>
      <c r="I1180" s="4" t="s">
        <v>10936</v>
      </c>
      <c r="J1180" s="3"/>
      <c r="K1180" s="3" t="s">
        <v>8901</v>
      </c>
      <c r="L1180" s="5" t="s">
        <v>15</v>
      </c>
      <c r="M1180" s="2" t="str">
        <f t="shared" si="130"/>
        <v>&gt;betaL-g1321_TEM-113%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GATGGATGAACGAAATAGACAGATCGCTGAGATAGGTGCCTCACTGATTAAGCATTGGTAA</v>
      </c>
      <c r="O1180" s="26">
        <f t="shared" si="128"/>
        <v>861</v>
      </c>
      <c r="P1180" s="26"/>
      <c r="Q1180" s="26">
        <f t="shared" si="127"/>
        <v>1</v>
      </c>
      <c r="R1180" s="26">
        <f t="shared" si="129"/>
        <v>1</v>
      </c>
      <c r="S1180" s="26">
        <f t="shared" si="131"/>
        <v>2</v>
      </c>
      <c r="T1180" s="26"/>
    </row>
    <row r="1181" spans="1:20" x14ac:dyDescent="0.25">
      <c r="A1181">
        <v>1326</v>
      </c>
      <c r="B1181" s="2" t="s">
        <v>8902</v>
      </c>
      <c r="C1181" s="3" t="s">
        <v>2903</v>
      </c>
      <c r="D1181" s="8" t="s">
        <v>3129</v>
      </c>
      <c r="E1181" s="8" t="s">
        <v>3129</v>
      </c>
      <c r="F1181" s="8" t="s">
        <v>3130</v>
      </c>
      <c r="G1181" s="4" t="s">
        <v>3131</v>
      </c>
      <c r="H1181" s="4"/>
      <c r="I1181" s="4" t="s">
        <v>10936</v>
      </c>
      <c r="J1181" s="3"/>
      <c r="K1181" s="3" t="s">
        <v>8903</v>
      </c>
      <c r="L1181" s="5" t="s">
        <v>15</v>
      </c>
      <c r="M1181" s="2" t="str">
        <f t="shared" si="130"/>
        <v>&gt;betaL-g1322_TEM-114%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ATCTCGCGGTATCATTGCAGCACTGGGGCCAGATGGTAAGCCCTCCCGTATCGTAGTTATCTACACGACGGGGAGTCAGGCAACTATGGATGAACGAAATAGACAGATCGCTGAGATAGGTGCCTCACTGATTAAGCATTGGTAA</v>
      </c>
      <c r="O1181" s="26">
        <f t="shared" si="128"/>
        <v>861</v>
      </c>
      <c r="P1181" s="26"/>
      <c r="Q1181" s="26">
        <f t="shared" si="127"/>
        <v>1</v>
      </c>
      <c r="R1181" s="26">
        <f t="shared" si="129"/>
        <v>1</v>
      </c>
      <c r="S1181" s="26">
        <f t="shared" si="131"/>
        <v>2</v>
      </c>
      <c r="T1181" s="26"/>
    </row>
    <row r="1182" spans="1:20" x14ac:dyDescent="0.25">
      <c r="A1182">
        <v>1327</v>
      </c>
      <c r="B1182" s="2" t="s">
        <v>8904</v>
      </c>
      <c r="C1182" s="3" t="s">
        <v>2903</v>
      </c>
      <c r="D1182" s="8" t="s">
        <v>3132</v>
      </c>
      <c r="E1182" s="8" t="s">
        <v>3132</v>
      </c>
      <c r="F1182" s="8" t="s">
        <v>3133</v>
      </c>
      <c r="G1182" s="4" t="s">
        <v>3134</v>
      </c>
      <c r="H1182" s="4"/>
      <c r="I1182" s="4" t="s">
        <v>10936</v>
      </c>
      <c r="J1182" s="3"/>
      <c r="K1182" s="3" t="s">
        <v>8905</v>
      </c>
      <c r="L1182" s="5" t="s">
        <v>15</v>
      </c>
      <c r="M1182" s="2" t="str">
        <f t="shared" si="130"/>
        <v>&gt;betaL-g1323_TEM-115%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82" s="26">
        <f t="shared" si="128"/>
        <v>861</v>
      </c>
      <c r="P1182" s="26"/>
      <c r="Q1182" s="26">
        <f t="shared" si="127"/>
        <v>1</v>
      </c>
      <c r="R1182" s="26">
        <f t="shared" si="129"/>
        <v>1</v>
      </c>
      <c r="S1182" s="26">
        <f t="shared" si="131"/>
        <v>2</v>
      </c>
      <c r="T1182" s="26"/>
    </row>
    <row r="1183" spans="1:20" x14ac:dyDescent="0.25">
      <c r="A1183">
        <v>1328</v>
      </c>
      <c r="B1183" s="2" t="s">
        <v>8906</v>
      </c>
      <c r="C1183" s="3" t="s">
        <v>2903</v>
      </c>
      <c r="D1183" s="8" t="s">
        <v>3135</v>
      </c>
      <c r="E1183" s="8" t="s">
        <v>3135</v>
      </c>
      <c r="F1183" s="44" t="s">
        <v>3136</v>
      </c>
      <c r="G1183" s="4" t="s">
        <v>3137</v>
      </c>
      <c r="H1183" s="4"/>
      <c r="I1183" s="4" t="s">
        <v>10936</v>
      </c>
      <c r="J1183" s="3"/>
      <c r="K1183" s="3" t="s">
        <v>8907</v>
      </c>
      <c r="L1183" s="5" t="s">
        <v>15</v>
      </c>
      <c r="M1183" s="2" t="str">
        <f t="shared" si="130"/>
        <v>&gt;betaL-g1324_TEM-116%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83" s="26">
        <f t="shared" si="128"/>
        <v>861</v>
      </c>
      <c r="P1183" s="26"/>
      <c r="Q1183" s="26">
        <f t="shared" si="127"/>
        <v>1</v>
      </c>
      <c r="R1183" s="26">
        <f t="shared" si="129"/>
        <v>1</v>
      </c>
      <c r="S1183" s="26">
        <f t="shared" si="131"/>
        <v>2</v>
      </c>
      <c r="T1183" s="26"/>
    </row>
    <row r="1184" spans="1:20" x14ac:dyDescent="0.25">
      <c r="A1184">
        <v>1329</v>
      </c>
      <c r="B1184" s="2" t="s">
        <v>8908</v>
      </c>
      <c r="C1184" s="3" t="s">
        <v>2903</v>
      </c>
      <c r="D1184" s="8" t="s">
        <v>3138</v>
      </c>
      <c r="E1184" s="8" t="s">
        <v>3138</v>
      </c>
      <c r="F1184" s="8" t="s">
        <v>3139</v>
      </c>
      <c r="G1184" s="4" t="s">
        <v>10755</v>
      </c>
      <c r="H1184" s="4"/>
      <c r="I1184" s="4" t="s">
        <v>10936</v>
      </c>
      <c r="J1184" s="3"/>
      <c r="K1184" s="3" t="s">
        <v>8909</v>
      </c>
      <c r="L1184" s="5" t="s">
        <v>15</v>
      </c>
      <c r="M1184" s="2" t="str">
        <f t="shared" si="130"/>
        <v>&gt;betaL-g1325_TEM-117%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</v>
      </c>
      <c r="O1184" s="26">
        <f t="shared" si="128"/>
        <v>764</v>
      </c>
      <c r="P1184" s="26" t="s">
        <v>10756</v>
      </c>
      <c r="Q1184" s="26" t="str">
        <f t="shared" ref="Q1184" si="132">IF(OR(LEFT(G1184,3)="ATG",LEFT(G1184,3)="GTG"),1,"bad")</f>
        <v>bad</v>
      </c>
      <c r="R1184" s="26" t="str">
        <f t="shared" si="129"/>
        <v>bad</v>
      </c>
      <c r="S1184" s="26">
        <f t="shared" si="131"/>
        <v>2</v>
      </c>
      <c r="T1184" s="26"/>
    </row>
    <row r="1185" spans="1:20" x14ac:dyDescent="0.25">
      <c r="A1185">
        <v>1231</v>
      </c>
      <c r="B1185" s="2" t="s">
        <v>8768</v>
      </c>
      <c r="C1185" s="3" t="s">
        <v>2903</v>
      </c>
      <c r="D1185" s="8" t="s">
        <v>2931</v>
      </c>
      <c r="E1185" s="8" t="s">
        <v>2931</v>
      </c>
      <c r="F1185" s="8" t="s">
        <v>2932</v>
      </c>
      <c r="G1185" s="4" t="s">
        <v>2933</v>
      </c>
      <c r="H1185" s="4"/>
      <c r="I1185" s="4" t="s">
        <v>10936</v>
      </c>
      <c r="J1185" s="3"/>
      <c r="K1185" s="3" t="s">
        <v>8769</v>
      </c>
      <c r="L1185" s="5" t="s">
        <v>15</v>
      </c>
      <c r="M1185" s="2" t="str">
        <f t="shared" si="130"/>
        <v>&gt;betaL-g1327_TEM-12%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185" s="26">
        <f t="shared" si="128"/>
        <v>861</v>
      </c>
      <c r="P1185" s="26"/>
      <c r="Q1185" s="26">
        <f t="shared" ref="Q1185:Q1233" si="133">IF(OR(LEFT(G1185,3)="ATG",LEFT(G1185,3)="GTG",LEFT(G1185,3)="TTG"),1,"bad")</f>
        <v>1</v>
      </c>
      <c r="R1185" s="26">
        <f t="shared" si="129"/>
        <v>1</v>
      </c>
      <c r="S1185" s="26">
        <f t="shared" si="131"/>
        <v>2</v>
      </c>
      <c r="T1185" s="26"/>
    </row>
    <row r="1186" spans="1:20" x14ac:dyDescent="0.25">
      <c r="A1186">
        <v>1331</v>
      </c>
      <c r="B1186" s="2" t="s">
        <v>8910</v>
      </c>
      <c r="C1186" s="3" t="s">
        <v>2903</v>
      </c>
      <c r="D1186" s="8" t="s">
        <v>3140</v>
      </c>
      <c r="E1186" s="8" t="s">
        <v>3140</v>
      </c>
      <c r="F1186" s="8" t="s">
        <v>3141</v>
      </c>
      <c r="G1186" s="4" t="s">
        <v>3142</v>
      </c>
      <c r="H1186" s="4"/>
      <c r="I1186" s="4" t="s">
        <v>10936</v>
      </c>
      <c r="J1186" s="3"/>
      <c r="K1186" s="3" t="s">
        <v>8911</v>
      </c>
      <c r="L1186" s="5" t="s">
        <v>15</v>
      </c>
      <c r="M1186" s="2" t="str">
        <f t="shared" si="130"/>
        <v>&gt;betaL-g1328_TEM-120%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186" s="26">
        <f t="shared" si="128"/>
        <v>861</v>
      </c>
      <c r="P1186" s="26"/>
      <c r="Q1186" s="26">
        <f t="shared" si="133"/>
        <v>1</v>
      </c>
      <c r="R1186" s="26">
        <f t="shared" si="129"/>
        <v>1</v>
      </c>
      <c r="S1186" s="26">
        <f t="shared" si="131"/>
        <v>2</v>
      </c>
      <c r="T1186" s="26"/>
    </row>
    <row r="1187" spans="1:20" x14ac:dyDescent="0.25">
      <c r="A1187">
        <v>1332</v>
      </c>
      <c r="B1187" s="2" t="s">
        <v>8912</v>
      </c>
      <c r="C1187" s="3" t="s">
        <v>2903</v>
      </c>
      <c r="D1187" s="8" t="s">
        <v>3143</v>
      </c>
      <c r="E1187" s="8" t="s">
        <v>3143</v>
      </c>
      <c r="F1187" s="8" t="s">
        <v>3144</v>
      </c>
      <c r="G1187" s="4" t="s">
        <v>3145</v>
      </c>
      <c r="H1187" s="4"/>
      <c r="I1187" s="4" t="s">
        <v>10936</v>
      </c>
      <c r="J1187" s="3"/>
      <c r="K1187" s="3" t="s">
        <v>8913</v>
      </c>
      <c r="L1187" s="5" t="s">
        <v>15</v>
      </c>
      <c r="M1187" s="2" t="str">
        <f t="shared" si="130"/>
        <v>&gt;betaL-g1329_TEM-121%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GTCTAGCGGTATCATTGCAGCACTGGGGCCAGATGGTAAGCCCTCCCGTATCGTAGTTATCTACACGACGGGGAGTCAGGCAACTATGGATGAACGAAATAGACAGATCGCTGAGATAGGTGCCTCACTGATTAAGCATTGGTAA</v>
      </c>
      <c r="O1187" s="26">
        <f t="shared" si="128"/>
        <v>861</v>
      </c>
      <c r="P1187" s="26"/>
      <c r="Q1187" s="26">
        <f t="shared" si="133"/>
        <v>1</v>
      </c>
      <c r="R1187" s="26">
        <f t="shared" si="129"/>
        <v>1</v>
      </c>
      <c r="S1187" s="26">
        <f t="shared" si="131"/>
        <v>2</v>
      </c>
      <c r="T1187" s="26"/>
    </row>
    <row r="1188" spans="1:20" x14ac:dyDescent="0.25">
      <c r="A1188">
        <v>1333</v>
      </c>
      <c r="B1188" s="2" t="s">
        <v>8914</v>
      </c>
      <c r="C1188" s="3" t="s">
        <v>2903</v>
      </c>
      <c r="D1188" s="8" t="s">
        <v>3146</v>
      </c>
      <c r="E1188" s="8" t="s">
        <v>3146</v>
      </c>
      <c r="F1188" s="8" t="s">
        <v>3147</v>
      </c>
      <c r="G1188" s="4" t="s">
        <v>3148</v>
      </c>
      <c r="H1188" s="4"/>
      <c r="I1188" s="4" t="s">
        <v>10936</v>
      </c>
      <c r="J1188" s="3"/>
      <c r="K1188" s="3" t="s">
        <v>8915</v>
      </c>
      <c r="L1188" s="5" t="s">
        <v>15</v>
      </c>
      <c r="M1188" s="2" t="str">
        <f t="shared" si="130"/>
        <v>&gt;betaL-g1330_TEM-122%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ATTGGTAA</v>
      </c>
      <c r="O1188" s="26">
        <f t="shared" si="128"/>
        <v>861</v>
      </c>
      <c r="P1188" s="26"/>
      <c r="Q1188" s="26">
        <f t="shared" si="133"/>
        <v>1</v>
      </c>
      <c r="R1188" s="26">
        <f t="shared" si="129"/>
        <v>1</v>
      </c>
      <c r="S1188" s="26">
        <f t="shared" si="131"/>
        <v>2</v>
      </c>
      <c r="T1188" s="26"/>
    </row>
    <row r="1189" spans="1:20" x14ac:dyDescent="0.25">
      <c r="A1189">
        <v>1334</v>
      </c>
      <c r="B1189" s="2" t="s">
        <v>8916</v>
      </c>
      <c r="C1189" s="3" t="s">
        <v>2903</v>
      </c>
      <c r="D1189" s="8" t="s">
        <v>3149</v>
      </c>
      <c r="E1189" s="8" t="s">
        <v>3149</v>
      </c>
      <c r="F1189" s="8" t="s">
        <v>3150</v>
      </c>
      <c r="G1189" s="4" t="s">
        <v>3151</v>
      </c>
      <c r="H1189" s="4"/>
      <c r="I1189" s="4" t="s">
        <v>10936</v>
      </c>
      <c r="J1189" s="3"/>
      <c r="K1189" s="3" t="s">
        <v>8917</v>
      </c>
      <c r="L1189" s="5" t="s">
        <v>15</v>
      </c>
      <c r="M1189" s="2" t="str">
        <f t="shared" si="130"/>
        <v>&gt;betaL-g1331_TEM-123%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AGTGAGCGTGGATCTCGCGGTATCATTGCACTGGGGCCAGATGGTAAGCCCTCCCGTATCGTAGTTATCTACACGACGGGGAGTCAGGCAACTATGGATGAAGCAAATAGACAGATCGCTGAGATAGGTGCCTCACTGATTAAGCATTGGTAA</v>
      </c>
      <c r="O1189" s="26">
        <f t="shared" si="128"/>
        <v>858</v>
      </c>
      <c r="P1189" s="26"/>
      <c r="Q1189" s="26">
        <f t="shared" si="133"/>
        <v>1</v>
      </c>
      <c r="R1189" s="26">
        <f t="shared" si="129"/>
        <v>1</v>
      </c>
      <c r="S1189" s="26">
        <f t="shared" si="131"/>
        <v>2</v>
      </c>
      <c r="T1189" s="26"/>
    </row>
    <row r="1190" spans="1:20" x14ac:dyDescent="0.25">
      <c r="A1190">
        <v>1335</v>
      </c>
      <c r="B1190" s="2" t="s">
        <v>8918</v>
      </c>
      <c r="C1190" s="3" t="s">
        <v>2903</v>
      </c>
      <c r="D1190" s="8" t="s">
        <v>3152</v>
      </c>
      <c r="E1190" s="8" t="s">
        <v>3152</v>
      </c>
      <c r="F1190" s="8" t="s">
        <v>3153</v>
      </c>
      <c r="G1190" s="4" t="s">
        <v>3154</v>
      </c>
      <c r="H1190" s="4"/>
      <c r="I1190" s="4" t="s">
        <v>10936</v>
      </c>
      <c r="J1190" s="3"/>
      <c r="K1190" s="3" t="s">
        <v>8919</v>
      </c>
      <c r="L1190" s="5" t="s">
        <v>15</v>
      </c>
      <c r="M1190" s="2" t="str">
        <f t="shared" si="130"/>
        <v>&gt;betaL-g1332_TEM-124%ATGAGTATTA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CTGGGGCCAGATGGTAAGCCCTCCCGTATCGTAGTTATCTACACGACGGGGAGTCAGGCAACTATGGATGAAGCAAATAGACAGATCGCTGAGATAGGTGCCTCACTGATTAAGCATTGGTAA</v>
      </c>
      <c r="O1190" s="26">
        <f t="shared" si="128"/>
        <v>858</v>
      </c>
      <c r="P1190" s="26"/>
      <c r="Q1190" s="26">
        <f t="shared" si="133"/>
        <v>1</v>
      </c>
      <c r="R1190" s="26">
        <f t="shared" si="129"/>
        <v>1</v>
      </c>
      <c r="S1190" s="26">
        <f t="shared" si="131"/>
        <v>2</v>
      </c>
      <c r="T1190" s="26"/>
    </row>
    <row r="1191" spans="1:20" x14ac:dyDescent="0.25">
      <c r="A1191" s="3">
        <v>1336</v>
      </c>
      <c r="B1191" s="2" t="s">
        <v>10316</v>
      </c>
      <c r="C1191" s="3" t="s">
        <v>2903</v>
      </c>
      <c r="D1191" s="8" t="s">
        <v>5687</v>
      </c>
      <c r="E1191" s="8" t="s">
        <v>5687</v>
      </c>
      <c r="F1191" s="8" t="s">
        <v>5688</v>
      </c>
      <c r="G1191" s="4" t="s">
        <v>5689</v>
      </c>
      <c r="H1191" s="4"/>
      <c r="I1191" s="4" t="s">
        <v>10936</v>
      </c>
      <c r="J1191" s="3"/>
      <c r="K1191" s="3" t="s">
        <v>5690</v>
      </c>
      <c r="L1191" s="16" t="s">
        <v>5646</v>
      </c>
      <c r="M1191" s="2" t="str">
        <f t="shared" si="130"/>
        <v>&gt;betaL-g1333a_TEM-125%ATGAGTATTCAACATTTCCGTGTCGCCCTTATTCCCTTTCTTGCGGCATTTTGCCTTCCTGTTTTTGCTCACCCAGAAACGCTGGTGAAAGTAAAAGATGCTGAAGATCAGTTGGGTGCACGAGTGGGTTACATCGAGCTGGATCTCAACAGCGGTAAGATCCTTGAGAGTTTTCGCCCCGAAGAACGTTTTCCAATGCTAAGCACTTTTAAAGTTCTGCTATGTGGTGCGGTATTATCCCGTGTTGACGCCGGGCAAGAACAACTCGGTCGCCGCATACACTATTCTCAGAATGACTTGGTTGAGTACTCACCAGTCACAGAAAAGCATCTTACGGATGGCATGACAGTAAGAGAATTATGCAGTGCTGCCATAACCATGAGTGATAACACTGCGGCCAACTTACTTCTGACAACGATCGGAGGACCGAAGGAGCTAACCGCTTTTTTGCACAACATGGGGGATCATGTAACCCGCCTTGATAGTC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v>
      </c>
      <c r="O1191" s="26">
        <f t="shared" si="128"/>
        <v>861</v>
      </c>
      <c r="P1191" s="26"/>
      <c r="Q1191" s="26">
        <f t="shared" si="133"/>
        <v>1</v>
      </c>
      <c r="R1191" s="26">
        <f t="shared" si="129"/>
        <v>1</v>
      </c>
      <c r="S1191" s="26">
        <f t="shared" si="131"/>
        <v>2</v>
      </c>
      <c r="T1191" s="26"/>
    </row>
    <row r="1192" spans="1:20" x14ac:dyDescent="0.25">
      <c r="A1192">
        <v>1337</v>
      </c>
      <c r="B1192" s="2" t="s">
        <v>8920</v>
      </c>
      <c r="C1192" s="3" t="s">
        <v>2903</v>
      </c>
      <c r="D1192" s="8" t="s">
        <v>3155</v>
      </c>
      <c r="E1192" s="8" t="s">
        <v>3155</v>
      </c>
      <c r="F1192" s="8" t="s">
        <v>3156</v>
      </c>
      <c r="G1192" s="4" t="s">
        <v>3157</v>
      </c>
      <c r="H1192" s="4"/>
      <c r="I1192" s="4" t="s">
        <v>10936</v>
      </c>
      <c r="J1192" s="3"/>
      <c r="K1192" s="3" t="s">
        <v>8921</v>
      </c>
      <c r="L1192" s="5" t="s">
        <v>15</v>
      </c>
      <c r="M1192" s="2" t="str">
        <f t="shared" si="130"/>
        <v>&gt;betaL-g1334_TEM-126%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A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92" s="26">
        <f t="shared" si="128"/>
        <v>861</v>
      </c>
      <c r="P1192" s="26"/>
      <c r="Q1192" s="26">
        <f t="shared" si="133"/>
        <v>1</v>
      </c>
      <c r="R1192" s="26">
        <f t="shared" si="129"/>
        <v>1</v>
      </c>
      <c r="S1192" s="26">
        <f t="shared" si="131"/>
        <v>2</v>
      </c>
      <c r="T1192" s="26"/>
    </row>
    <row r="1193" spans="1:20" x14ac:dyDescent="0.25">
      <c r="A1193">
        <v>1338</v>
      </c>
      <c r="B1193" s="2" t="s">
        <v>8922</v>
      </c>
      <c r="C1193" s="3" t="s">
        <v>2903</v>
      </c>
      <c r="D1193" s="8" t="s">
        <v>3158</v>
      </c>
      <c r="E1193" s="8" t="s">
        <v>3158</v>
      </c>
      <c r="F1193" s="8" t="s">
        <v>3159</v>
      </c>
      <c r="G1193" s="4" t="s">
        <v>3160</v>
      </c>
      <c r="H1193" s="4"/>
      <c r="I1193" s="4" t="s">
        <v>10936</v>
      </c>
      <c r="J1193" s="3"/>
      <c r="K1193" s="3" t="s">
        <v>8923</v>
      </c>
      <c r="L1193" s="5" t="s">
        <v>15</v>
      </c>
      <c r="M1193" s="2" t="str">
        <f t="shared" si="130"/>
        <v>&gt;betaL-g1335_TEM-127%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A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93" s="26">
        <f t="shared" si="128"/>
        <v>861</v>
      </c>
      <c r="P1193" s="26"/>
      <c r="Q1193" s="26">
        <f t="shared" si="133"/>
        <v>1</v>
      </c>
      <c r="R1193" s="26">
        <f t="shared" si="129"/>
        <v>1</v>
      </c>
      <c r="S1193" s="26">
        <f t="shared" si="131"/>
        <v>2</v>
      </c>
      <c r="T1193" s="26"/>
    </row>
    <row r="1194" spans="1:20" x14ac:dyDescent="0.25">
      <c r="A1194">
        <v>1339</v>
      </c>
      <c r="B1194" s="2" t="s">
        <v>8924</v>
      </c>
      <c r="C1194" s="3" t="s">
        <v>2903</v>
      </c>
      <c r="D1194" s="8" t="s">
        <v>3161</v>
      </c>
      <c r="E1194" s="8" t="s">
        <v>3161</v>
      </c>
      <c r="F1194" s="8" t="s">
        <v>3162</v>
      </c>
      <c r="G1194" s="4" t="s">
        <v>3163</v>
      </c>
      <c r="H1194" s="4"/>
      <c r="I1194" s="4" t="s">
        <v>10936</v>
      </c>
      <c r="J1194" s="3"/>
      <c r="K1194" s="3" t="s">
        <v>8925</v>
      </c>
      <c r="L1194" s="5" t="s">
        <v>15</v>
      </c>
      <c r="M1194" s="2" t="str">
        <f t="shared" si="130"/>
        <v>&gt;betaL-g1336_TEM-128%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G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94" s="26">
        <f t="shared" si="128"/>
        <v>861</v>
      </c>
      <c r="P1194" s="26"/>
      <c r="Q1194" s="26">
        <f t="shared" si="133"/>
        <v>1</v>
      </c>
      <c r="R1194" s="26">
        <f t="shared" si="129"/>
        <v>1</v>
      </c>
      <c r="S1194" s="26">
        <f t="shared" si="131"/>
        <v>2</v>
      </c>
      <c r="T1194" s="26"/>
    </row>
    <row r="1195" spans="1:20" x14ac:dyDescent="0.25">
      <c r="A1195">
        <v>1340</v>
      </c>
      <c r="B1195" s="2" t="s">
        <v>8926</v>
      </c>
      <c r="C1195" s="3" t="s">
        <v>2903</v>
      </c>
      <c r="D1195" s="8" t="s">
        <v>3164</v>
      </c>
      <c r="E1195" s="8" t="s">
        <v>3164</v>
      </c>
      <c r="F1195" s="8" t="s">
        <v>3165</v>
      </c>
      <c r="G1195" s="4" t="s">
        <v>3166</v>
      </c>
      <c r="H1195" s="4"/>
      <c r="I1195" s="4" t="s">
        <v>10936</v>
      </c>
      <c r="J1195" s="3"/>
      <c r="K1195" s="3" t="s">
        <v>8927</v>
      </c>
      <c r="L1195" s="5" t="s">
        <v>15</v>
      </c>
      <c r="M1195" s="2" t="str">
        <f t="shared" si="130"/>
        <v>&gt;betaL-g1337_TEM-129%ATGAGTATTCAACATTTT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195" s="26">
        <f t="shared" si="128"/>
        <v>861</v>
      </c>
      <c r="P1195" s="26"/>
      <c r="Q1195" s="26">
        <f t="shared" si="133"/>
        <v>1</v>
      </c>
      <c r="R1195" s="26">
        <f t="shared" si="129"/>
        <v>1</v>
      </c>
      <c r="S1195" s="26">
        <f t="shared" si="131"/>
        <v>2</v>
      </c>
      <c r="T1195" s="26"/>
    </row>
    <row r="1196" spans="1:20" x14ac:dyDescent="0.25">
      <c r="A1196">
        <v>1341</v>
      </c>
      <c r="B1196" s="2" t="s">
        <v>8928</v>
      </c>
      <c r="C1196" s="3" t="s">
        <v>2903</v>
      </c>
      <c r="D1196" s="8" t="s">
        <v>3167</v>
      </c>
      <c r="E1196" s="8" t="s">
        <v>3167</v>
      </c>
      <c r="F1196" s="8" t="s">
        <v>3168</v>
      </c>
      <c r="G1196" s="4" t="s">
        <v>3169</v>
      </c>
      <c r="H1196" s="4"/>
      <c r="I1196" s="4" t="s">
        <v>10936</v>
      </c>
      <c r="J1196" s="3"/>
      <c r="K1196" s="3" t="s">
        <v>8929</v>
      </c>
      <c r="L1196" s="5" t="s">
        <v>15</v>
      </c>
      <c r="M1196" s="2" t="str">
        <f t="shared" si="130"/>
        <v>&gt;betaL-g1339_TEM-130%ATGAGTATTCAACATTTTCGTGTCGCCCTTATTCCCTTTTTTGCGGCATTTTGCCTTCCTGTTTTTGCTCACCCAGAAACGCTGGTGAAAGTAAAACC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GAGCGTGGGTCTCGCGGTATCATTGCAGCACTGGGGCCAGATGGTAAGCCCTCCCGTATCGTAGTTATCTACACGACGGGGAGTCAGGCAACTATGGATGAACGAAATAGACAGATCGCTGAGATAGGTGCCTCACTGATTAAGCATTGGTAA</v>
      </c>
      <c r="O1196" s="26">
        <f t="shared" si="128"/>
        <v>861</v>
      </c>
      <c r="P1196" s="26"/>
      <c r="Q1196" s="26">
        <f t="shared" si="133"/>
        <v>1</v>
      </c>
      <c r="R1196" s="26">
        <f t="shared" si="129"/>
        <v>1</v>
      </c>
      <c r="S1196" s="26">
        <f t="shared" si="131"/>
        <v>2</v>
      </c>
      <c r="T1196" s="26"/>
    </row>
    <row r="1197" spans="1:20" x14ac:dyDescent="0.25">
      <c r="A1197">
        <v>1342</v>
      </c>
      <c r="B1197" s="2" t="s">
        <v>8930</v>
      </c>
      <c r="C1197" s="3" t="s">
        <v>2903</v>
      </c>
      <c r="D1197" s="8" t="s">
        <v>3170</v>
      </c>
      <c r="E1197" s="8" t="s">
        <v>3170</v>
      </c>
      <c r="F1197" s="8" t="s">
        <v>3171</v>
      </c>
      <c r="G1197" s="4" t="s">
        <v>3172</v>
      </c>
      <c r="H1197" s="4"/>
      <c r="I1197" s="4" t="s">
        <v>10936</v>
      </c>
      <c r="J1197" s="3"/>
      <c r="K1197" s="3" t="s">
        <v>8931</v>
      </c>
      <c r="L1197" s="5" t="s">
        <v>15</v>
      </c>
      <c r="M1197" s="2" t="str">
        <f t="shared" si="130"/>
        <v>&gt;betaL-g1340_TEM-131%ATGAGTATTCAACATTTCCGTGTCGCCCTTATTCCCTTTTTTGCGGCATTTTGCTTTCCTGTTTTTGCTCACCCAGAAACGCTGGTGAAAGTAAAAGATGCTGAAGATCAGTTGGGTGCACGAGTGGGTTACATCGAGCTGGATCTCAACAGCGGTAAGATCCTTGAGAGTTTTCGCCCCGAAGAACGTTTTCCAATGATGAGCACTTTTAAR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ACCGGTGAGCGTGGGTCTCGCGGTATCATTGCAGCACTGGGGCCAGATGGTAAGCCCTCCCGTATCGTAGTTATCTACACGACGGGGAGTCAGGCAACTATGGATGAACGAAATAGACAGATCGCTGAGATAGGTGCCTCACTGATTAAGCATTGGTAA</v>
      </c>
      <c r="O1197" s="26">
        <f t="shared" si="128"/>
        <v>861</v>
      </c>
      <c r="P1197" s="26"/>
      <c r="Q1197" s="26">
        <f t="shared" si="133"/>
        <v>1</v>
      </c>
      <c r="R1197" s="26">
        <f t="shared" si="129"/>
        <v>1</v>
      </c>
      <c r="S1197" s="26">
        <f t="shared" si="131"/>
        <v>2</v>
      </c>
      <c r="T1197" s="26"/>
    </row>
    <row r="1198" spans="1:20" x14ac:dyDescent="0.25">
      <c r="A1198">
        <v>1343</v>
      </c>
      <c r="B1198" s="2" t="s">
        <v>8932</v>
      </c>
      <c r="C1198" s="3" t="s">
        <v>2903</v>
      </c>
      <c r="D1198" s="8" t="s">
        <v>3173</v>
      </c>
      <c r="E1198" s="8" t="s">
        <v>3173</v>
      </c>
      <c r="F1198" s="8" t="s">
        <v>3174</v>
      </c>
      <c r="G1198" s="4" t="s">
        <v>3175</v>
      </c>
      <c r="H1198" s="4"/>
      <c r="I1198" s="4" t="s">
        <v>10936</v>
      </c>
      <c r="J1198" s="3"/>
      <c r="K1198" s="3" t="s">
        <v>8933</v>
      </c>
      <c r="L1198" s="5" t="s">
        <v>15</v>
      </c>
      <c r="M1198" s="2" t="str">
        <f t="shared" si="130"/>
        <v>&gt;betaL-g1341_TEM-132%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G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198" s="26">
        <f t="shared" si="128"/>
        <v>861</v>
      </c>
      <c r="P1198" s="26"/>
      <c r="Q1198" s="26">
        <f t="shared" si="133"/>
        <v>1</v>
      </c>
      <c r="R1198" s="26">
        <f t="shared" si="129"/>
        <v>1</v>
      </c>
      <c r="S1198" s="26">
        <f t="shared" si="131"/>
        <v>2</v>
      </c>
      <c r="T1198" s="26"/>
    </row>
    <row r="1199" spans="1:20" x14ac:dyDescent="0.25">
      <c r="A1199">
        <v>1344</v>
      </c>
      <c r="B1199" s="2" t="s">
        <v>8934</v>
      </c>
      <c r="C1199" s="3" t="s">
        <v>2903</v>
      </c>
      <c r="D1199" s="8" t="s">
        <v>3176</v>
      </c>
      <c r="E1199" s="8" t="s">
        <v>3176</v>
      </c>
      <c r="F1199" s="8" t="s">
        <v>3177</v>
      </c>
      <c r="G1199" s="4" t="s">
        <v>3178</v>
      </c>
      <c r="H1199" s="4"/>
      <c r="I1199" s="4" t="s">
        <v>10936</v>
      </c>
      <c r="J1199" s="3"/>
      <c r="K1199" s="3" t="s">
        <v>8935</v>
      </c>
      <c r="L1199" s="5" t="s">
        <v>15</v>
      </c>
      <c r="M1199" s="2" t="str">
        <f t="shared" si="130"/>
        <v>&gt;betaL-g1342_TEM-133%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199" s="26">
        <f t="shared" si="128"/>
        <v>861</v>
      </c>
      <c r="P1199" s="26"/>
      <c r="Q1199" s="26">
        <f t="shared" si="133"/>
        <v>1</v>
      </c>
      <c r="R1199" s="26">
        <f t="shared" si="129"/>
        <v>1</v>
      </c>
      <c r="S1199" s="26">
        <f t="shared" si="131"/>
        <v>2</v>
      </c>
      <c r="T1199" s="26"/>
    </row>
    <row r="1200" spans="1:20" x14ac:dyDescent="0.25">
      <c r="A1200">
        <v>1345</v>
      </c>
      <c r="B1200" s="2" t="s">
        <v>8936</v>
      </c>
      <c r="C1200" s="3" t="s">
        <v>2903</v>
      </c>
      <c r="D1200" s="8" t="s">
        <v>3179</v>
      </c>
      <c r="E1200" s="8" t="s">
        <v>3179</v>
      </c>
      <c r="F1200" s="8" t="s">
        <v>3180</v>
      </c>
      <c r="G1200" s="4" t="s">
        <v>3181</v>
      </c>
      <c r="H1200" s="4"/>
      <c r="I1200" s="4" t="s">
        <v>10936</v>
      </c>
      <c r="J1200" s="3"/>
      <c r="K1200" s="3" t="s">
        <v>8937</v>
      </c>
      <c r="L1200" s="5" t="s">
        <v>15</v>
      </c>
      <c r="M1200" s="2" t="str">
        <f t="shared" si="130"/>
        <v>&gt;betaL-g1343_TEM-134%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200" s="26">
        <f t="shared" si="128"/>
        <v>861</v>
      </c>
      <c r="P1200" s="26"/>
      <c r="Q1200" s="26">
        <f t="shared" si="133"/>
        <v>1</v>
      </c>
      <c r="R1200" s="26">
        <f t="shared" si="129"/>
        <v>1</v>
      </c>
      <c r="S1200" s="26">
        <f t="shared" si="131"/>
        <v>2</v>
      </c>
      <c r="T1200" s="26"/>
    </row>
    <row r="1201" spans="1:20" x14ac:dyDescent="0.25">
      <c r="A1201" s="3">
        <v>1346</v>
      </c>
      <c r="B1201" s="2" t="s">
        <v>10272</v>
      </c>
      <c r="C1201" s="3" t="s">
        <v>2903</v>
      </c>
      <c r="D1201" s="8" t="s">
        <v>5499</v>
      </c>
      <c r="E1201" s="8" t="s">
        <v>5499</v>
      </c>
      <c r="F1201" s="8" t="s">
        <v>5500</v>
      </c>
      <c r="G1201" s="4" t="s">
        <v>5501</v>
      </c>
      <c r="H1201" s="4"/>
      <c r="I1201" s="4" t="s">
        <v>10936</v>
      </c>
      <c r="J1201" s="3"/>
      <c r="K1201" s="3" t="s">
        <v>5502</v>
      </c>
      <c r="L1201" s="13" t="s">
        <v>5493</v>
      </c>
      <c r="M1201" s="2" t="str">
        <f t="shared" si="130"/>
        <v>&gt;betaL-g1344_TEM-135%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01" s="26">
        <f t="shared" si="128"/>
        <v>861</v>
      </c>
      <c r="P1201" s="26" t="s">
        <v>10485</v>
      </c>
      <c r="Q1201" s="26">
        <f t="shared" si="133"/>
        <v>1</v>
      </c>
      <c r="R1201" s="26">
        <f t="shared" si="129"/>
        <v>1</v>
      </c>
      <c r="S1201" s="26">
        <f t="shared" si="131"/>
        <v>2</v>
      </c>
      <c r="T1201" s="26"/>
    </row>
    <row r="1202" spans="1:20" x14ac:dyDescent="0.25">
      <c r="A1202">
        <v>1347</v>
      </c>
      <c r="B1202" s="2" t="s">
        <v>8938</v>
      </c>
      <c r="C1202" s="3" t="s">
        <v>2903</v>
      </c>
      <c r="D1202" s="8" t="s">
        <v>3182</v>
      </c>
      <c r="E1202" s="8" t="s">
        <v>3182</v>
      </c>
      <c r="F1202" s="8" t="s">
        <v>3183</v>
      </c>
      <c r="G1202" s="4" t="s">
        <v>3184</v>
      </c>
      <c r="H1202" s="4"/>
      <c r="I1202" s="4" t="s">
        <v>10936</v>
      </c>
      <c r="J1202" s="3"/>
      <c r="K1202" s="3" t="s">
        <v>8939</v>
      </c>
      <c r="L1202" s="5" t="s">
        <v>15</v>
      </c>
      <c r="M1202" s="2" t="str">
        <f t="shared" si="130"/>
        <v>&gt;betaL-g1345_TEM-136%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ACCGGTAAGCGTGGGTCTCGCGGTATCATTGCAGCACTGGGGCCAGATGGTAAGCCCTCCCGTATCGTAGTTATCTACACGACGGGGGGTCAGGCAACTATGGATGAACGAAATAGACAGATCGCTGAGATAGGTGCCTCACTGATTAAGCATTGGTAA</v>
      </c>
      <c r="O1202" s="26">
        <f t="shared" si="128"/>
        <v>861</v>
      </c>
      <c r="P1202" s="26"/>
      <c r="Q1202" s="26">
        <f t="shared" si="133"/>
        <v>1</v>
      </c>
      <c r="R1202" s="26">
        <f t="shared" si="129"/>
        <v>1</v>
      </c>
      <c r="S1202" s="26">
        <f t="shared" si="131"/>
        <v>2</v>
      </c>
      <c r="T1202" s="26"/>
    </row>
    <row r="1203" spans="1:20" x14ac:dyDescent="0.25">
      <c r="A1203">
        <v>1348</v>
      </c>
      <c r="B1203" s="2" t="s">
        <v>8940</v>
      </c>
      <c r="C1203" s="3" t="s">
        <v>2903</v>
      </c>
      <c r="D1203" s="8" t="s">
        <v>3185</v>
      </c>
      <c r="E1203" s="8" t="s">
        <v>3185</v>
      </c>
      <c r="F1203" s="8" t="s">
        <v>3186</v>
      </c>
      <c r="G1203" s="4" t="s">
        <v>3187</v>
      </c>
      <c r="H1203" s="4"/>
      <c r="I1203" s="4" t="s">
        <v>10936</v>
      </c>
      <c r="J1203" s="3"/>
      <c r="K1203" s="3" t="s">
        <v>8941</v>
      </c>
      <c r="L1203" s="5" t="s">
        <v>15</v>
      </c>
      <c r="M1203" s="2" t="str">
        <f t="shared" si="130"/>
        <v>&gt;betaL-g1346_TEM-137%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AGGCGTGGATCTCGCGGTATCATTGCAGCACTGGGGCCAGATGGTAAGCCCTCCCGTATCGTAGTTATCTACACGACGGGGAGTCAGGCAACTATGGATGAACGAAATAGACAGATCGCTGAGATAGGTGCCTCACTGATTAAGCATTGGTAA</v>
      </c>
      <c r="O1203" s="26">
        <f t="shared" si="128"/>
        <v>861</v>
      </c>
      <c r="P1203" s="26"/>
      <c r="Q1203" s="26">
        <f t="shared" si="133"/>
        <v>1</v>
      </c>
      <c r="R1203" s="26">
        <f t="shared" si="129"/>
        <v>1</v>
      </c>
      <c r="S1203" s="26">
        <f t="shared" si="131"/>
        <v>2</v>
      </c>
      <c r="T1203" s="26"/>
    </row>
    <row r="1204" spans="1:20" x14ac:dyDescent="0.25">
      <c r="A1204">
        <v>1349</v>
      </c>
      <c r="B1204" s="2" t="s">
        <v>8942</v>
      </c>
      <c r="C1204" s="3" t="s">
        <v>2903</v>
      </c>
      <c r="D1204" s="8" t="s">
        <v>3188</v>
      </c>
      <c r="E1204" s="8" t="s">
        <v>3188</v>
      </c>
      <c r="F1204" s="8" t="s">
        <v>3189</v>
      </c>
      <c r="G1204" s="4" t="s">
        <v>3190</v>
      </c>
      <c r="H1204" s="4"/>
      <c r="I1204" s="4" t="s">
        <v>10936</v>
      </c>
      <c r="J1204" s="3"/>
      <c r="K1204" s="3" t="s">
        <v>8943</v>
      </c>
      <c r="L1204" s="5" t="s">
        <v>15</v>
      </c>
      <c r="M1204" s="2" t="str">
        <f t="shared" si="130"/>
        <v>&gt;betaL-g1347_TEM-138%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T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204" s="26">
        <f t="shared" si="128"/>
        <v>861</v>
      </c>
      <c r="P1204" s="26"/>
      <c r="Q1204" s="26">
        <f t="shared" si="133"/>
        <v>1</v>
      </c>
      <c r="R1204" s="26">
        <f t="shared" si="129"/>
        <v>1</v>
      </c>
      <c r="S1204" s="26">
        <f t="shared" si="131"/>
        <v>2</v>
      </c>
      <c r="T1204" s="26"/>
    </row>
    <row r="1205" spans="1:20" x14ac:dyDescent="0.25">
      <c r="A1205">
        <v>1350</v>
      </c>
      <c r="B1205" s="2" t="s">
        <v>8944</v>
      </c>
      <c r="C1205" s="3" t="s">
        <v>2903</v>
      </c>
      <c r="D1205" s="8" t="s">
        <v>3191</v>
      </c>
      <c r="E1205" s="8" t="s">
        <v>3191</v>
      </c>
      <c r="F1205" s="8" t="s">
        <v>3192</v>
      </c>
      <c r="G1205" s="4" t="s">
        <v>3193</v>
      </c>
      <c r="H1205" s="4"/>
      <c r="I1205" s="4" t="s">
        <v>10936</v>
      </c>
      <c r="J1205" s="3"/>
      <c r="K1205" s="3" t="s">
        <v>8945</v>
      </c>
      <c r="L1205" s="5" t="s">
        <v>15</v>
      </c>
      <c r="M1205" s="2" t="str">
        <f t="shared" si="130"/>
        <v>&gt;betaL-g1348_TEM-139%ATGAGTATTCAACATTTTCGTGTCGCCCTTATTCCCTTTTTTGCGGCATTTTGCCTTCCTGTTTTTGCTCACCCAGAAACGCTGGTGAAAGTAAAAGATGCTGAAGATAAGTTGGGTGCACGAGTGGGTTACATCGAGA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205" s="26">
        <f t="shared" si="128"/>
        <v>861</v>
      </c>
      <c r="P1205" s="26"/>
      <c r="Q1205" s="26">
        <f t="shared" si="133"/>
        <v>1</v>
      </c>
      <c r="R1205" s="26">
        <f t="shared" si="129"/>
        <v>1</v>
      </c>
      <c r="S1205" s="26">
        <f t="shared" si="131"/>
        <v>2</v>
      </c>
      <c r="T1205" s="26"/>
    </row>
    <row r="1206" spans="1:20" x14ac:dyDescent="0.25">
      <c r="A1206">
        <v>1351</v>
      </c>
      <c r="B1206" s="2" t="s">
        <v>8946</v>
      </c>
      <c r="C1206" s="3" t="s">
        <v>2903</v>
      </c>
      <c r="D1206" s="8" t="s">
        <v>3194</v>
      </c>
      <c r="E1206" s="8" t="s">
        <v>3194</v>
      </c>
      <c r="F1206" s="8" t="s">
        <v>3195</v>
      </c>
      <c r="G1206" s="4" t="s">
        <v>3196</v>
      </c>
      <c r="H1206" s="4"/>
      <c r="I1206" s="4" t="s">
        <v>10936</v>
      </c>
      <c r="J1206" s="3"/>
      <c r="K1206" s="3" t="s">
        <v>8947</v>
      </c>
      <c r="L1206" s="5" t="s">
        <v>15</v>
      </c>
      <c r="M1206" s="2" t="str">
        <f t="shared" si="130"/>
        <v>&gt;betaL-g1349_TEM-141%ATGAGTATTCAACATTTCCGTGTCGCCCTTATTCCCTTTTTTGCGGCATTTTGCCTTCCTGTTTTTGCTCACCCAGAAACGCTGGTGAAAGTAG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06" s="26">
        <f t="shared" si="128"/>
        <v>861</v>
      </c>
      <c r="P1206" s="26"/>
      <c r="Q1206" s="26">
        <f t="shared" si="133"/>
        <v>1</v>
      </c>
      <c r="R1206" s="26">
        <f t="shared" si="129"/>
        <v>1</v>
      </c>
      <c r="S1206" s="26">
        <f t="shared" si="131"/>
        <v>2</v>
      </c>
      <c r="T1206" s="26"/>
    </row>
    <row r="1207" spans="1:20" x14ac:dyDescent="0.25">
      <c r="A1207">
        <v>1352</v>
      </c>
      <c r="B1207" s="2" t="s">
        <v>8948</v>
      </c>
      <c r="C1207" s="3" t="s">
        <v>2903</v>
      </c>
      <c r="D1207" s="8" t="s">
        <v>3197</v>
      </c>
      <c r="E1207" s="8" t="s">
        <v>3197</v>
      </c>
      <c r="F1207" s="8" t="s">
        <v>3198</v>
      </c>
      <c r="G1207" s="4" t="s">
        <v>3199</v>
      </c>
      <c r="H1207" s="4"/>
      <c r="I1207" s="4" t="s">
        <v>10936</v>
      </c>
      <c r="J1207" s="3"/>
      <c r="K1207" s="3" t="s">
        <v>8949</v>
      </c>
      <c r="L1207" s="5" t="s">
        <v>15</v>
      </c>
      <c r="M1207" s="2" t="str">
        <f t="shared" si="130"/>
        <v>&gt;betaL-g1350_TEM-142%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ATGAGCGTGGATCTCGCGGTATCATTGCAGCACTGGGGCCAGATGGTAAGCCCTCCCGTATCGTAGTTATCTACATGACGGGGAGTCAGGCAACTATGGATGAACGAAATAGACAGATCGCTGAGATAGGTGCCTCACTGATTAAGCATTGGTAA</v>
      </c>
      <c r="O1207" s="26">
        <f t="shared" si="128"/>
        <v>861</v>
      </c>
      <c r="P1207" s="26"/>
      <c r="Q1207" s="26">
        <f t="shared" si="133"/>
        <v>1</v>
      </c>
      <c r="R1207" s="26">
        <f t="shared" si="129"/>
        <v>1</v>
      </c>
      <c r="S1207" s="26">
        <f t="shared" si="131"/>
        <v>2</v>
      </c>
      <c r="T1207" s="26"/>
    </row>
    <row r="1208" spans="1:20" x14ac:dyDescent="0.25">
      <c r="A1208">
        <v>1353</v>
      </c>
      <c r="B1208" s="2" t="s">
        <v>8950</v>
      </c>
      <c r="C1208" s="3" t="s">
        <v>2903</v>
      </c>
      <c r="D1208" s="8" t="s">
        <v>3200</v>
      </c>
      <c r="E1208" s="8" t="s">
        <v>3200</v>
      </c>
      <c r="F1208" s="8" t="s">
        <v>3201</v>
      </c>
      <c r="G1208" s="4" t="s">
        <v>3202</v>
      </c>
      <c r="H1208" s="4"/>
      <c r="I1208" s="4" t="s">
        <v>10936</v>
      </c>
      <c r="J1208" s="3"/>
      <c r="K1208" s="3" t="s">
        <v>8951</v>
      </c>
      <c r="L1208" s="5" t="s">
        <v>15</v>
      </c>
      <c r="M1208" s="2" t="str">
        <f t="shared" si="130"/>
        <v>&gt;betaL-g1351_TEM-143%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T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08" s="26">
        <f t="shared" si="128"/>
        <v>861</v>
      </c>
      <c r="P1208" s="26"/>
      <c r="Q1208" s="26">
        <f t="shared" si="133"/>
        <v>1</v>
      </c>
      <c r="R1208" s="26">
        <f t="shared" si="129"/>
        <v>1</v>
      </c>
      <c r="S1208" s="26">
        <f t="shared" si="131"/>
        <v>2</v>
      </c>
      <c r="T1208" s="26"/>
    </row>
    <row r="1209" spans="1:20" x14ac:dyDescent="0.25">
      <c r="A1209">
        <v>1354</v>
      </c>
      <c r="B1209" s="2" t="s">
        <v>8952</v>
      </c>
      <c r="C1209" s="3" t="s">
        <v>2903</v>
      </c>
      <c r="D1209" s="8" t="s">
        <v>3203</v>
      </c>
      <c r="E1209" s="8" t="s">
        <v>3203</v>
      </c>
      <c r="F1209" s="8" t="s">
        <v>3204</v>
      </c>
      <c r="G1209" s="4" t="s">
        <v>3205</v>
      </c>
      <c r="H1209" s="4"/>
      <c r="I1209" s="4" t="s">
        <v>10936</v>
      </c>
      <c r="J1209" s="3"/>
      <c r="K1209" s="3" t="s">
        <v>8953</v>
      </c>
      <c r="L1209" s="5" t="s">
        <v>15</v>
      </c>
      <c r="M1209" s="2" t="str">
        <f t="shared" si="130"/>
        <v>&gt;betaL-g1352_TEM-144%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T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209" s="26">
        <f t="shared" si="128"/>
        <v>861</v>
      </c>
      <c r="P1209" s="26"/>
      <c r="Q1209" s="26">
        <f t="shared" si="133"/>
        <v>1</v>
      </c>
      <c r="R1209" s="26">
        <f t="shared" si="129"/>
        <v>1</v>
      </c>
      <c r="S1209" s="26">
        <f t="shared" si="131"/>
        <v>2</v>
      </c>
      <c r="T1209" s="26"/>
    </row>
    <row r="1210" spans="1:20" x14ac:dyDescent="0.25">
      <c r="A1210">
        <v>1355</v>
      </c>
      <c r="B1210" s="2" t="s">
        <v>8954</v>
      </c>
      <c r="C1210" s="3" t="s">
        <v>2903</v>
      </c>
      <c r="D1210" s="8" t="s">
        <v>3206</v>
      </c>
      <c r="E1210" s="8" t="s">
        <v>3206</v>
      </c>
      <c r="F1210" s="8" t="s">
        <v>3207</v>
      </c>
      <c r="G1210" s="4" t="s">
        <v>3208</v>
      </c>
      <c r="H1210" s="4"/>
      <c r="I1210" s="4" t="s">
        <v>10936</v>
      </c>
      <c r="J1210" s="3"/>
      <c r="K1210" s="3" t="s">
        <v>8955</v>
      </c>
      <c r="L1210" s="5" t="s">
        <v>15</v>
      </c>
      <c r="M1210" s="2" t="str">
        <f t="shared" si="130"/>
        <v>&gt;betaL-g1353_TEM-145%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AGCCAACTTACTTCTGACAACGATCGGAGGACCGAAGGAGCTAACCGCTTTTTTGCACAACATGGGGGATCATGTAACTCGCCTTGATCGTTGGGAACCGGAGCTGAATGAAGCCATACCAAACGACGAGCGTGACACCACGATGCCTGCAGCAATGGCAACAACGTTGCGCAAACTATTAACTGGCGAACTACTTACTCTAGCTTCCCGGCAACAATTAATAGACTGGATGGAGGCGGATAAAGTTGCAGGACCACTTATGCGCTCGGCCCTTCCGGCTGGCTGGTTTATTGCTGATAAATCTGGAGCCGGTGAGCGTGGGTCTCACGGTATCATTGCAGCACTGGGGCCAGATGGTAAGCCCTCCCGTATCGTAGTTATCTACACGACGGGGAGTCAAGCAACTATGGATGAACGAAATAGACAGATCGCTGAGATAGGTGCCTCACTGATTAAGCATTGGTAA</v>
      </c>
      <c r="O1210" s="26">
        <f t="shared" si="128"/>
        <v>861</v>
      </c>
      <c r="P1210" s="26"/>
      <c r="Q1210" s="26">
        <f t="shared" si="133"/>
        <v>1</v>
      </c>
      <c r="R1210" s="26">
        <f t="shared" si="129"/>
        <v>1</v>
      </c>
      <c r="S1210" s="26">
        <f t="shared" si="131"/>
        <v>2</v>
      </c>
      <c r="T1210" s="26"/>
    </row>
    <row r="1211" spans="1:20" x14ac:dyDescent="0.25">
      <c r="A1211">
        <v>1356</v>
      </c>
      <c r="B1211" s="2" t="s">
        <v>8956</v>
      </c>
      <c r="C1211" s="3" t="s">
        <v>2903</v>
      </c>
      <c r="D1211" s="8" t="s">
        <v>3209</v>
      </c>
      <c r="E1211" s="8" t="s">
        <v>3209</v>
      </c>
      <c r="F1211" s="8" t="s">
        <v>3210</v>
      </c>
      <c r="G1211" s="4" t="s">
        <v>3211</v>
      </c>
      <c r="H1211" s="4"/>
      <c r="I1211" s="4" t="s">
        <v>10936</v>
      </c>
      <c r="J1211" s="3"/>
      <c r="K1211" s="3" t="s">
        <v>8957</v>
      </c>
      <c r="L1211" s="5" t="s">
        <v>15</v>
      </c>
      <c r="M1211" s="2" t="str">
        <f t="shared" si="130"/>
        <v>&gt;betaL-g1354_TEM-146%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C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ACGGTATCATTGCAGCACTGGGGCCAGATGGTAAGCCCTCCCGTATCGTAGTTATCTACACGACGGGGAGTCAGGCAACTATGGATGAACGAAATAGACAGATCGCTGAGATAGGTGCCTCACTGATTAAGCATTGGTAA</v>
      </c>
      <c r="O1211" s="26">
        <f t="shared" si="128"/>
        <v>861</v>
      </c>
      <c r="P1211" s="26"/>
      <c r="Q1211" s="26">
        <f t="shared" si="133"/>
        <v>1</v>
      </c>
      <c r="R1211" s="26">
        <f t="shared" si="129"/>
        <v>1</v>
      </c>
      <c r="S1211" s="26">
        <f t="shared" si="131"/>
        <v>2</v>
      </c>
      <c r="T1211" s="26"/>
    </row>
    <row r="1212" spans="1:20" x14ac:dyDescent="0.25">
      <c r="A1212">
        <v>1357</v>
      </c>
      <c r="B1212" s="2" t="s">
        <v>8958</v>
      </c>
      <c r="C1212" s="3" t="s">
        <v>2903</v>
      </c>
      <c r="D1212" s="8" t="s">
        <v>3212</v>
      </c>
      <c r="E1212" s="8" t="s">
        <v>3212</v>
      </c>
      <c r="F1212" s="8" t="s">
        <v>3213</v>
      </c>
      <c r="G1212" s="4" t="s">
        <v>3214</v>
      </c>
      <c r="H1212" s="4"/>
      <c r="I1212" s="4" t="s">
        <v>10936</v>
      </c>
      <c r="J1212" s="3"/>
      <c r="K1212" s="3" t="s">
        <v>8959</v>
      </c>
      <c r="L1212" s="5" t="s">
        <v>15</v>
      </c>
      <c r="M1212" s="2" t="str">
        <f t="shared" si="130"/>
        <v>&gt;betaL-g1355_TEM-147%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TCCTTCCGGCTGGCTGGTTTATTGCTGATAAATCTGGAGCCGGTGAGCGTGGGTCTCGCGGTATCATTGCAGCACTGGGGCCAGATGGTAAGCCCTCCCGTATCGTAGTTATCTACACGACGGGGAGTCAGGCAACTATGGATGAACGAAATAGACAGATCGCTGAGATAGGTGCCTCACTGATTAAGCATTGGTAA</v>
      </c>
      <c r="O1212" s="26">
        <f t="shared" si="128"/>
        <v>861</v>
      </c>
      <c r="P1212" s="26"/>
      <c r="Q1212" s="26">
        <f t="shared" si="133"/>
        <v>1</v>
      </c>
      <c r="R1212" s="26">
        <f t="shared" si="129"/>
        <v>1</v>
      </c>
      <c r="S1212" s="26">
        <f t="shared" si="131"/>
        <v>2</v>
      </c>
      <c r="T1212" s="26"/>
    </row>
    <row r="1213" spans="1:20" x14ac:dyDescent="0.25">
      <c r="A1213">
        <v>1358</v>
      </c>
      <c r="B1213" s="2" t="s">
        <v>8960</v>
      </c>
      <c r="C1213" s="3" t="s">
        <v>2903</v>
      </c>
      <c r="D1213" s="8" t="s">
        <v>3215</v>
      </c>
      <c r="E1213" s="8" t="s">
        <v>3215</v>
      </c>
      <c r="F1213" s="8" t="s">
        <v>3216</v>
      </c>
      <c r="G1213" s="4" t="s">
        <v>3217</v>
      </c>
      <c r="H1213" s="4"/>
      <c r="I1213" s="4" t="s">
        <v>10936</v>
      </c>
      <c r="J1213" s="3"/>
      <c r="K1213" s="3" t="s">
        <v>8961</v>
      </c>
      <c r="L1213" s="5" t="s">
        <v>15</v>
      </c>
      <c r="M1213" s="2" t="str">
        <f t="shared" si="130"/>
        <v>&gt;betaL-g1356_TEM-148%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A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13" s="26">
        <f t="shared" si="128"/>
        <v>861</v>
      </c>
      <c r="P1213" s="26"/>
      <c r="Q1213" s="26">
        <f t="shared" si="133"/>
        <v>1</v>
      </c>
      <c r="R1213" s="26">
        <f t="shared" si="129"/>
        <v>1</v>
      </c>
      <c r="S1213" s="26">
        <f t="shared" si="131"/>
        <v>2</v>
      </c>
      <c r="T1213" s="26"/>
    </row>
    <row r="1214" spans="1:20" x14ac:dyDescent="0.25">
      <c r="A1214">
        <v>1359</v>
      </c>
      <c r="B1214" s="2" t="s">
        <v>8962</v>
      </c>
      <c r="C1214" s="3" t="s">
        <v>2903</v>
      </c>
      <c r="D1214" s="8" t="s">
        <v>3218</v>
      </c>
      <c r="E1214" s="8" t="s">
        <v>3218</v>
      </c>
      <c r="F1214" s="8" t="s">
        <v>3219</v>
      </c>
      <c r="G1214" s="4" t="s">
        <v>3220</v>
      </c>
      <c r="H1214" s="4"/>
      <c r="I1214" s="4" t="s">
        <v>10936</v>
      </c>
      <c r="J1214" s="3"/>
      <c r="K1214" s="3" t="s">
        <v>8963</v>
      </c>
      <c r="L1214" s="5" t="s">
        <v>15</v>
      </c>
      <c r="M1214" s="2" t="str">
        <f t="shared" si="130"/>
        <v>&gt;betaL-g1357_TEM-149%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GCCGGTGTGCGTGGATCTCGCGGTATCATTGCAGCACTGGGGCCAGATGGTAAGCCCTCCCGTATCGTAGTTATCTACACGACGGGGAGTCAGGCAACTATGGATGAACGAAATAGACAGATCGCTGAGATAGGTGCCTCACTGATTAAGCATTGGTAA</v>
      </c>
      <c r="O1214" s="26">
        <f t="shared" si="128"/>
        <v>861</v>
      </c>
      <c r="P1214" s="26"/>
      <c r="Q1214" s="26">
        <f t="shared" si="133"/>
        <v>1</v>
      </c>
      <c r="R1214" s="26">
        <f t="shared" si="129"/>
        <v>1</v>
      </c>
      <c r="S1214" s="26">
        <f t="shared" si="131"/>
        <v>2</v>
      </c>
      <c r="T1214" s="26"/>
    </row>
    <row r="1215" spans="1:20" x14ac:dyDescent="0.25">
      <c r="A1215">
        <v>1233</v>
      </c>
      <c r="B1215" s="2" t="s">
        <v>8770</v>
      </c>
      <c r="C1215" s="3" t="s">
        <v>2903</v>
      </c>
      <c r="D1215" s="8" t="s">
        <v>2934</v>
      </c>
      <c r="E1215" s="8" t="s">
        <v>2934</v>
      </c>
      <c r="F1215" s="8" t="s">
        <v>2935</v>
      </c>
      <c r="G1215" s="4" t="s">
        <v>2936</v>
      </c>
      <c r="H1215" s="4"/>
      <c r="I1215" s="4" t="s">
        <v>10936</v>
      </c>
      <c r="J1215" s="3"/>
      <c r="K1215" s="3" t="s">
        <v>8771</v>
      </c>
      <c r="L1215" s="5" t="s">
        <v>15</v>
      </c>
      <c r="M1215" s="2" t="str">
        <f t="shared" si="130"/>
        <v>&gt;betaL-g1358_TEM-15%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215" s="26">
        <f t="shared" si="128"/>
        <v>861</v>
      </c>
      <c r="P1215" s="26"/>
      <c r="Q1215" s="26">
        <f t="shared" si="133"/>
        <v>1</v>
      </c>
      <c r="R1215" s="26">
        <f t="shared" si="129"/>
        <v>1</v>
      </c>
      <c r="S1215" s="26">
        <f t="shared" si="131"/>
        <v>2</v>
      </c>
      <c r="T1215" s="26"/>
    </row>
    <row r="1216" spans="1:20" x14ac:dyDescent="0.25">
      <c r="A1216">
        <v>1360</v>
      </c>
      <c r="B1216" s="2" t="s">
        <v>8964</v>
      </c>
      <c r="C1216" s="3" t="s">
        <v>2903</v>
      </c>
      <c r="D1216" s="8" t="s">
        <v>3221</v>
      </c>
      <c r="E1216" s="8" t="s">
        <v>3221</v>
      </c>
      <c r="F1216" s="8" t="s">
        <v>3222</v>
      </c>
      <c r="G1216" s="4" t="s">
        <v>3223</v>
      </c>
      <c r="H1216" s="4"/>
      <c r="I1216" s="4" t="s">
        <v>10936</v>
      </c>
      <c r="J1216" s="3"/>
      <c r="K1216" s="3" t="s">
        <v>8965</v>
      </c>
      <c r="L1216" s="5" t="s">
        <v>15</v>
      </c>
      <c r="M1216" s="2" t="str">
        <f t="shared" si="130"/>
        <v>&gt;betaL-g1359_TEM-150%ATGAGTATTCAACATTTCCGTGTCGCCCTTATTCCCTTTTTTGCGGCATTTTGCCTTCCTGTTTTTGCTCACCCAGAT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16" s="26">
        <f t="shared" si="128"/>
        <v>861</v>
      </c>
      <c r="P1216" s="26"/>
      <c r="Q1216" s="26">
        <f t="shared" si="133"/>
        <v>1</v>
      </c>
      <c r="R1216" s="26">
        <f t="shared" si="129"/>
        <v>1</v>
      </c>
      <c r="S1216" s="26">
        <f t="shared" si="131"/>
        <v>2</v>
      </c>
      <c r="T1216" s="26"/>
    </row>
    <row r="1217" spans="1:20" x14ac:dyDescent="0.25">
      <c r="A1217">
        <v>1361</v>
      </c>
      <c r="B1217" s="2" t="s">
        <v>8966</v>
      </c>
      <c r="C1217" s="3" t="s">
        <v>2903</v>
      </c>
      <c r="D1217" s="8" t="s">
        <v>3224</v>
      </c>
      <c r="E1217" s="8" t="s">
        <v>3224</v>
      </c>
      <c r="F1217" s="8" t="s">
        <v>3225</v>
      </c>
      <c r="G1217" s="4" t="s">
        <v>3226</v>
      </c>
      <c r="H1217" s="4"/>
      <c r="I1217" s="4" t="s">
        <v>10936</v>
      </c>
      <c r="J1217" s="3"/>
      <c r="K1217" s="3" t="s">
        <v>8967</v>
      </c>
      <c r="L1217" s="5" t="s">
        <v>15</v>
      </c>
      <c r="M1217" s="2" t="str">
        <f t="shared" si="130"/>
        <v>&gt;betaL-g1360_TEM-151%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GCTCACTGATTAAGCATTGGTAA</v>
      </c>
      <c r="O1217" s="26">
        <f t="shared" ref="O1217:O1280" si="134">LEN(G1217)</f>
        <v>861</v>
      </c>
      <c r="P1217" s="26"/>
      <c r="Q1217" s="26">
        <f t="shared" si="133"/>
        <v>1</v>
      </c>
      <c r="R1217" s="26">
        <f t="shared" ref="R1217:R1280" si="135">IF(OR(RIGHT(G1217,3)="TAG",RIGHT(G1217,3)="TAA",RIGHT(G1217,3)="TGA"),1,"bad")</f>
        <v>1</v>
      </c>
      <c r="S1217" s="26">
        <f t="shared" si="131"/>
        <v>2</v>
      </c>
      <c r="T1217" s="26"/>
    </row>
    <row r="1218" spans="1:20" x14ac:dyDescent="0.25">
      <c r="A1218">
        <v>1362</v>
      </c>
      <c r="B1218" s="2" t="s">
        <v>8968</v>
      </c>
      <c r="C1218" s="3" t="s">
        <v>2903</v>
      </c>
      <c r="D1218" s="8" t="s">
        <v>3227</v>
      </c>
      <c r="E1218" s="8" t="s">
        <v>3227</v>
      </c>
      <c r="F1218" s="8" t="s">
        <v>3228</v>
      </c>
      <c r="G1218" s="4" t="s">
        <v>3229</v>
      </c>
      <c r="H1218" s="4"/>
      <c r="I1218" s="4" t="s">
        <v>10936</v>
      </c>
      <c r="J1218" s="3"/>
      <c r="K1218" s="3" t="s">
        <v>8969</v>
      </c>
      <c r="L1218" s="5" t="s">
        <v>15</v>
      </c>
      <c r="M1218" s="2" t="str">
        <f t="shared" ref="M1218:M1281" si="136">"&gt;"&amp;K1218&amp;IF(J1218="yes","_Chr","")&amp;"%"&amp;G1218</f>
        <v>&gt;betaL-g1361_TEM-152%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AAGCGTGGATCTCGCGGTATCATTGCAGCACTGGGGCCAGATGGTAAGCCCTCCCGTATCGTAGTTATCTACACGACGGGGAGTCAGGCAACTATGGATGAACGAGATAGACAGATCGCTGAGATAGGTGCCTCACTGATTAAGCATTGGTAA</v>
      </c>
      <c r="O1218" s="26">
        <f t="shared" si="134"/>
        <v>861</v>
      </c>
      <c r="P1218" s="26"/>
      <c r="Q1218" s="26">
        <f t="shared" si="133"/>
        <v>1</v>
      </c>
      <c r="R1218" s="26">
        <f t="shared" si="135"/>
        <v>1</v>
      </c>
      <c r="S1218" s="26">
        <f t="shared" ref="S1218:S1281" si="137">IF(MID(G1218,10,3)="ATG",1,2)</f>
        <v>2</v>
      </c>
      <c r="T1218" s="26"/>
    </row>
    <row r="1219" spans="1:20" x14ac:dyDescent="0.25">
      <c r="A1219">
        <v>1363</v>
      </c>
      <c r="B1219" s="2" t="s">
        <v>8970</v>
      </c>
      <c r="C1219" s="3" t="s">
        <v>2903</v>
      </c>
      <c r="D1219" s="8" t="s">
        <v>3230</v>
      </c>
      <c r="E1219" s="8" t="s">
        <v>3230</v>
      </c>
      <c r="F1219" s="8" t="s">
        <v>3231</v>
      </c>
      <c r="G1219" s="4" t="s">
        <v>3232</v>
      </c>
      <c r="H1219" s="4"/>
      <c r="I1219" s="4" t="s">
        <v>10936</v>
      </c>
      <c r="J1219" s="3"/>
      <c r="K1219" s="3" t="s">
        <v>8971</v>
      </c>
      <c r="L1219" s="5" t="s">
        <v>15</v>
      </c>
      <c r="M1219" s="2" t="str">
        <f t="shared" si="136"/>
        <v>&gt;betaL-g1362_TEM-153%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TGAGTCAGGCAACTATGGATGAACGAAATAGACAGATCGCTGAGATAGGTGCCTCACTGATTAAGCATTGGTAA</v>
      </c>
      <c r="O1219" s="26">
        <f t="shared" si="134"/>
        <v>861</v>
      </c>
      <c r="P1219" s="26"/>
      <c r="Q1219" s="26">
        <f t="shared" si="133"/>
        <v>1</v>
      </c>
      <c r="R1219" s="26">
        <f t="shared" si="135"/>
        <v>1</v>
      </c>
      <c r="S1219" s="26">
        <f t="shared" si="137"/>
        <v>2</v>
      </c>
      <c r="T1219" s="26"/>
    </row>
    <row r="1220" spans="1:20" x14ac:dyDescent="0.25">
      <c r="A1220">
        <v>1364</v>
      </c>
      <c r="B1220" s="2" t="s">
        <v>8972</v>
      </c>
      <c r="C1220" s="3" t="s">
        <v>2903</v>
      </c>
      <c r="D1220" s="8" t="s">
        <v>3233</v>
      </c>
      <c r="E1220" s="8" t="s">
        <v>3233</v>
      </c>
      <c r="F1220" s="8" t="s">
        <v>3234</v>
      </c>
      <c r="G1220" s="4" t="s">
        <v>3235</v>
      </c>
      <c r="H1220" s="4"/>
      <c r="I1220" s="4" t="s">
        <v>10936</v>
      </c>
      <c r="J1220" s="3"/>
      <c r="K1220" s="3" t="s">
        <v>8973</v>
      </c>
      <c r="L1220" s="5" t="s">
        <v>15</v>
      </c>
      <c r="M1220" s="2" t="str">
        <f t="shared" si="136"/>
        <v>&gt;betaL-g1363_TEM-154%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20" s="26">
        <f t="shared" si="134"/>
        <v>861</v>
      </c>
      <c r="P1220" s="26"/>
      <c r="Q1220" s="26">
        <f t="shared" si="133"/>
        <v>1</v>
      </c>
      <c r="R1220" s="26">
        <f t="shared" si="135"/>
        <v>1</v>
      </c>
      <c r="S1220" s="26">
        <f t="shared" si="137"/>
        <v>2</v>
      </c>
      <c r="T1220" s="26"/>
    </row>
    <row r="1221" spans="1:20" x14ac:dyDescent="0.25">
      <c r="A1221">
        <v>1365</v>
      </c>
      <c r="B1221" s="2" t="s">
        <v>8974</v>
      </c>
      <c r="C1221" s="3" t="s">
        <v>2903</v>
      </c>
      <c r="D1221" s="8" t="s">
        <v>3236</v>
      </c>
      <c r="E1221" s="8" t="s">
        <v>3236</v>
      </c>
      <c r="F1221" s="8" t="s">
        <v>3237</v>
      </c>
      <c r="G1221" s="4" t="s">
        <v>3238</v>
      </c>
      <c r="H1221" s="4"/>
      <c r="I1221" s="4" t="s">
        <v>10936</v>
      </c>
      <c r="J1221" s="3"/>
      <c r="K1221" s="3" t="s">
        <v>8975</v>
      </c>
      <c r="L1221" s="5" t="s">
        <v>15</v>
      </c>
      <c r="M1221" s="2" t="str">
        <f t="shared" si="136"/>
        <v>&gt;betaL-g1364_TEM-155%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221" s="26">
        <f t="shared" si="134"/>
        <v>861</v>
      </c>
      <c r="P1221" s="26"/>
      <c r="Q1221" s="26">
        <f t="shared" si="133"/>
        <v>1</v>
      </c>
      <c r="R1221" s="26">
        <f t="shared" si="135"/>
        <v>1</v>
      </c>
      <c r="S1221" s="26">
        <f t="shared" si="137"/>
        <v>2</v>
      </c>
      <c r="T1221" s="26"/>
    </row>
    <row r="1222" spans="1:20" x14ac:dyDescent="0.25">
      <c r="A1222">
        <v>1366</v>
      </c>
      <c r="B1222" s="2" t="s">
        <v>8976</v>
      </c>
      <c r="C1222" s="3" t="s">
        <v>2903</v>
      </c>
      <c r="D1222" s="8" t="s">
        <v>3239</v>
      </c>
      <c r="E1222" s="8" t="s">
        <v>3239</v>
      </c>
      <c r="F1222" s="8" t="s">
        <v>3240</v>
      </c>
      <c r="G1222" s="4" t="s">
        <v>3241</v>
      </c>
      <c r="H1222" s="4"/>
      <c r="I1222" s="4" t="s">
        <v>10936</v>
      </c>
      <c r="J1222" s="3"/>
      <c r="K1222" s="3" t="s">
        <v>8977</v>
      </c>
      <c r="L1222" s="5" t="s">
        <v>15</v>
      </c>
      <c r="M1222" s="2" t="str">
        <f t="shared" si="136"/>
        <v>&gt;betaL-g1365_TEM-156%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A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22" s="26">
        <f t="shared" si="134"/>
        <v>861</v>
      </c>
      <c r="P1222" s="26"/>
      <c r="Q1222" s="26">
        <f t="shared" si="133"/>
        <v>1</v>
      </c>
      <c r="R1222" s="26">
        <f t="shared" si="135"/>
        <v>1</v>
      </c>
      <c r="S1222" s="26">
        <f t="shared" si="137"/>
        <v>2</v>
      </c>
      <c r="T1222" s="26"/>
    </row>
    <row r="1223" spans="1:20" x14ac:dyDescent="0.25">
      <c r="A1223">
        <v>1367</v>
      </c>
      <c r="B1223" s="2" t="s">
        <v>8978</v>
      </c>
      <c r="C1223" s="3" t="s">
        <v>2903</v>
      </c>
      <c r="D1223" s="8" t="s">
        <v>3242</v>
      </c>
      <c r="E1223" s="8" t="s">
        <v>3242</v>
      </c>
      <c r="F1223" s="8" t="s">
        <v>3243</v>
      </c>
      <c r="G1223" s="4" t="s">
        <v>3244</v>
      </c>
      <c r="H1223" s="4"/>
      <c r="I1223" s="4" t="s">
        <v>10936</v>
      </c>
      <c r="J1223" s="3"/>
      <c r="K1223" s="3" t="s">
        <v>8979</v>
      </c>
      <c r="L1223" s="5" t="s">
        <v>15</v>
      </c>
      <c r="M1223" s="2" t="str">
        <f t="shared" si="136"/>
        <v>&gt;betaL-g1366_TEM-157%ATGAGTATTCAACATTTCCGAGTCGCCCTTATTCCCTTTTTTGCGGCATTTTGCCTTCCTGTTTTTGCTCACCCAGAAACGCTGGTGAAAGTAAAAGATGCTGAAGATCAGTTGGGTGCACGAGTGGGTTACATCGAACTGGATCTCAACAGCGGTAAGATCCTTGAGAGTTTTCGCCCCGAAGAACGTTTTCCAATGATGAGCACTTTTAAAGTTCTGCTATGTGGCGCGGTATTATCCCGTATTGACGCCGGGCAAGAGCAACTCGGTCGCCGCATACACTATTCTCAGAG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23" s="26">
        <f t="shared" si="134"/>
        <v>861</v>
      </c>
      <c r="P1223" s="26"/>
      <c r="Q1223" s="26">
        <f t="shared" si="133"/>
        <v>1</v>
      </c>
      <c r="R1223" s="26">
        <f t="shared" si="135"/>
        <v>1</v>
      </c>
      <c r="S1223" s="26">
        <f t="shared" si="137"/>
        <v>2</v>
      </c>
      <c r="T1223" s="26"/>
    </row>
    <row r="1224" spans="1:20" x14ac:dyDescent="0.25">
      <c r="A1224">
        <v>1368</v>
      </c>
      <c r="B1224" s="2" t="s">
        <v>8980</v>
      </c>
      <c r="C1224" s="3" t="s">
        <v>2903</v>
      </c>
      <c r="D1224" s="8" t="s">
        <v>3245</v>
      </c>
      <c r="E1224" s="8" t="s">
        <v>3245</v>
      </c>
      <c r="F1224" s="8" t="s">
        <v>3246</v>
      </c>
      <c r="G1224" s="4" t="s">
        <v>3247</v>
      </c>
      <c r="H1224" s="4"/>
      <c r="I1224" s="4" t="s">
        <v>10936</v>
      </c>
      <c r="J1224" s="3"/>
      <c r="K1224" s="3" t="s">
        <v>8981</v>
      </c>
      <c r="L1224" s="5" t="s">
        <v>15</v>
      </c>
      <c r="M1224" s="2" t="str">
        <f t="shared" si="136"/>
        <v>&gt;betaL-g1367_TEM-158%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GATAGACAGATCGCTGAGATAGGTGCCTCACTGATTAAGCATTGGTAA</v>
      </c>
      <c r="O1224" s="26">
        <f t="shared" si="134"/>
        <v>861</v>
      </c>
      <c r="P1224" s="26"/>
      <c r="Q1224" s="26">
        <f t="shared" si="133"/>
        <v>1</v>
      </c>
      <c r="R1224" s="26">
        <f t="shared" si="135"/>
        <v>1</v>
      </c>
      <c r="S1224" s="26">
        <f t="shared" si="137"/>
        <v>2</v>
      </c>
      <c r="T1224" s="26"/>
    </row>
    <row r="1225" spans="1:20" x14ac:dyDescent="0.25">
      <c r="A1225">
        <v>1369</v>
      </c>
      <c r="B1225" s="2" t="s">
        <v>8982</v>
      </c>
      <c r="C1225" s="3" t="s">
        <v>2903</v>
      </c>
      <c r="D1225" s="8" t="s">
        <v>3248</v>
      </c>
      <c r="E1225" s="8" t="s">
        <v>3248</v>
      </c>
      <c r="F1225" s="8" t="s">
        <v>3249</v>
      </c>
      <c r="G1225" s="4" t="s">
        <v>3250</v>
      </c>
      <c r="H1225" s="4"/>
      <c r="I1225" s="4" t="s">
        <v>10936</v>
      </c>
      <c r="J1225" s="3"/>
      <c r="K1225" s="3" t="s">
        <v>8983</v>
      </c>
      <c r="L1225" s="5" t="s">
        <v>15</v>
      </c>
      <c r="M1225" s="2" t="str">
        <f t="shared" si="136"/>
        <v>&gt;betaL-g1368_TEM-159%ATGAGTATTCAACATTTCCGTGTCGCCCTTATTCCCTTTTTTGCGGCATTTTGCTTTCCTGTTTTTGCTCACCCAGAAACGCTGGTGAAAGTAAAAGATGCTGAAGATCAGTTGGGTGCACGAGTGGGTTACATCGAGCTGGATCTCAACAGCGGTAAGATCCTTGAGAGTTTTCGCCCCGAAGAACGTTTTCCAATGATT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25" s="26">
        <f t="shared" si="134"/>
        <v>861</v>
      </c>
      <c r="P1225" s="26"/>
      <c r="Q1225" s="26">
        <f t="shared" si="133"/>
        <v>1</v>
      </c>
      <c r="R1225" s="26">
        <f t="shared" si="135"/>
        <v>1</v>
      </c>
      <c r="S1225" s="26">
        <f t="shared" si="137"/>
        <v>2</v>
      </c>
      <c r="T1225" s="26"/>
    </row>
    <row r="1226" spans="1:20" x14ac:dyDescent="0.25">
      <c r="A1226">
        <v>1234</v>
      </c>
      <c r="B1226" s="2" t="s">
        <v>8772</v>
      </c>
      <c r="C1226" s="3" t="s">
        <v>2903</v>
      </c>
      <c r="D1226" s="8" t="s">
        <v>2937</v>
      </c>
      <c r="E1226" s="8" t="s">
        <v>2937</v>
      </c>
      <c r="F1226" s="8" t="s">
        <v>2938</v>
      </c>
      <c r="G1226" s="4" t="s">
        <v>2939</v>
      </c>
      <c r="H1226" s="4"/>
      <c r="I1226" s="4" t="s">
        <v>10936</v>
      </c>
      <c r="J1226" s="3"/>
      <c r="K1226" s="3" t="s">
        <v>8773</v>
      </c>
      <c r="L1226" s="5" t="s">
        <v>15</v>
      </c>
      <c r="M1226" s="2" t="str">
        <f t="shared" si="136"/>
        <v>&gt;betaL-g1369_TEM-16%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A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226" s="26">
        <f t="shared" si="134"/>
        <v>861</v>
      </c>
      <c r="P1226" s="26"/>
      <c r="Q1226" s="26">
        <f t="shared" si="133"/>
        <v>1</v>
      </c>
      <c r="R1226" s="26">
        <f t="shared" si="135"/>
        <v>1</v>
      </c>
      <c r="S1226" s="26">
        <f t="shared" si="137"/>
        <v>2</v>
      </c>
      <c r="T1226" s="26"/>
    </row>
    <row r="1227" spans="1:20" x14ac:dyDescent="0.25">
      <c r="A1227">
        <v>1370</v>
      </c>
      <c r="B1227" s="2" t="s">
        <v>8984</v>
      </c>
      <c r="C1227" s="3" t="s">
        <v>2903</v>
      </c>
      <c r="D1227" s="8" t="s">
        <v>3251</v>
      </c>
      <c r="E1227" s="8" t="s">
        <v>3251</v>
      </c>
      <c r="F1227" s="8" t="s">
        <v>3252</v>
      </c>
      <c r="G1227" s="4" t="s">
        <v>3253</v>
      </c>
      <c r="H1227" s="4"/>
      <c r="I1227" s="4" t="s">
        <v>10936</v>
      </c>
      <c r="J1227" s="3"/>
      <c r="K1227" s="3" t="s">
        <v>8985</v>
      </c>
      <c r="L1227" s="5" t="s">
        <v>15</v>
      </c>
      <c r="M1227" s="2" t="str">
        <f t="shared" si="136"/>
        <v>&gt;betaL-g1370_TEM-160%ATGAGTATTCAACATTTCCGTGTCGCCCTTATTCCCTTTTTTGCGGCATTTTGCCTTCCTGTTTTTGCTCACCCAGAAACGCTGGTGAAAGTAAAAGATGCTGAAGATA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227" s="26">
        <f t="shared" si="134"/>
        <v>861</v>
      </c>
      <c r="P1227" s="26"/>
      <c r="Q1227" s="26">
        <f t="shared" si="133"/>
        <v>1</v>
      </c>
      <c r="R1227" s="26">
        <f t="shared" si="135"/>
        <v>1</v>
      </c>
      <c r="S1227" s="26">
        <f t="shared" si="137"/>
        <v>2</v>
      </c>
      <c r="T1227" s="26"/>
    </row>
    <row r="1228" spans="1:20" x14ac:dyDescent="0.25">
      <c r="A1228">
        <v>1372</v>
      </c>
      <c r="B1228" s="2" t="s">
        <v>8986</v>
      </c>
      <c r="C1228" s="3" t="s">
        <v>2903</v>
      </c>
      <c r="D1228" s="8" t="s">
        <v>3254</v>
      </c>
      <c r="E1228" s="8" t="s">
        <v>3254</v>
      </c>
      <c r="F1228" s="8" t="s">
        <v>3255</v>
      </c>
      <c r="G1228" s="4" t="s">
        <v>3256</v>
      </c>
      <c r="H1228" s="4"/>
      <c r="I1228" s="4" t="s">
        <v>10936</v>
      </c>
      <c r="J1228" s="3"/>
      <c r="K1228" s="3" t="s">
        <v>8987</v>
      </c>
      <c r="L1228" s="5" t="s">
        <v>15</v>
      </c>
      <c r="M1228" s="2" t="str">
        <f t="shared" si="136"/>
        <v>&gt;betaL-g1372_TEM-162%ATGAGTATTCAACATTTCCGTGTCGCCCTTATTCCCTTTTTTGCGGCTTTTTGCCTTCCTGTTTTTGCTCACCCAAAAACGCTGGTGAAAGTAAAAGATGCTGAAAATCAGTTGGGTGCACGAGTGGGTTACATCGAACTGGATCTCAACAGCGGTAAGATCCTTGAGAGTTTTCGCCCCGAAAAACGTTTTCCAATGATGAGCACTTTTAAAGTTCTGCTATGTGGCGCGGTATTATCCCGTATTGACGCCGGGCAAGAGCAACTCGGTCGCCGCATACACTATTCTCAGAGTGACG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28" s="26">
        <f t="shared" si="134"/>
        <v>861</v>
      </c>
      <c r="P1228" s="26"/>
      <c r="Q1228" s="26">
        <f t="shared" si="133"/>
        <v>1</v>
      </c>
      <c r="R1228" s="26">
        <f t="shared" si="135"/>
        <v>1</v>
      </c>
      <c r="S1228" s="26">
        <f t="shared" si="137"/>
        <v>2</v>
      </c>
      <c r="T1228" s="26"/>
    </row>
    <row r="1229" spans="1:20" x14ac:dyDescent="0.25">
      <c r="A1229">
        <v>1373</v>
      </c>
      <c r="B1229" s="2" t="s">
        <v>8988</v>
      </c>
      <c r="C1229" s="3" t="s">
        <v>2903</v>
      </c>
      <c r="D1229" s="8" t="s">
        <v>3257</v>
      </c>
      <c r="E1229" s="8" t="s">
        <v>3257</v>
      </c>
      <c r="F1229" s="8" t="s">
        <v>3258</v>
      </c>
      <c r="G1229" s="4" t="s">
        <v>3259</v>
      </c>
      <c r="H1229" s="4"/>
      <c r="I1229" s="4" t="s">
        <v>10936</v>
      </c>
      <c r="J1229" s="3"/>
      <c r="K1229" s="3" t="s">
        <v>8989</v>
      </c>
      <c r="L1229" s="5" t="s">
        <v>15</v>
      </c>
      <c r="M1229" s="2" t="str">
        <f t="shared" si="136"/>
        <v>&gt;betaL-g1373_TEM-163%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TTTGGTAA</v>
      </c>
      <c r="O1229" s="26">
        <f t="shared" si="134"/>
        <v>861</v>
      </c>
      <c r="P1229" s="26"/>
      <c r="Q1229" s="26">
        <f t="shared" si="133"/>
        <v>1</v>
      </c>
      <c r="R1229" s="26">
        <f t="shared" si="135"/>
        <v>1</v>
      </c>
      <c r="S1229" s="26">
        <f t="shared" si="137"/>
        <v>2</v>
      </c>
      <c r="T1229" s="26"/>
    </row>
    <row r="1230" spans="1:20" x14ac:dyDescent="0.25">
      <c r="A1230">
        <v>1374</v>
      </c>
      <c r="B1230" s="2" t="s">
        <v>8990</v>
      </c>
      <c r="C1230" s="3" t="s">
        <v>2903</v>
      </c>
      <c r="D1230" s="8" t="s">
        <v>3260</v>
      </c>
      <c r="E1230" s="8" t="s">
        <v>3260</v>
      </c>
      <c r="F1230" s="8" t="s">
        <v>3261</v>
      </c>
      <c r="G1230" s="4" t="s">
        <v>3262</v>
      </c>
      <c r="H1230" s="4"/>
      <c r="I1230" s="4" t="s">
        <v>10936</v>
      </c>
      <c r="J1230" s="3"/>
      <c r="K1230" s="3" t="s">
        <v>8991</v>
      </c>
      <c r="L1230" s="5" t="s">
        <v>15</v>
      </c>
      <c r="M1230" s="2" t="str">
        <f t="shared" si="136"/>
        <v>&gt;betaL-g1374_TEM-164%ATGAGTATTCAACATTTTCGTGTCGCCCTTATTCCCTTTTTTGCGGCATTTTGCCTTCCTGTTTTTGCTCACCCAGAAACGCTGGTGAAAGTAAAAGATGCTGAAGATCAGG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CCGCTGAGATAGGTGCCTCACTGATTAAGCATTGGTAA</v>
      </c>
      <c r="O1230" s="26">
        <f t="shared" si="134"/>
        <v>861</v>
      </c>
      <c r="P1230" s="26"/>
      <c r="Q1230" s="26">
        <f t="shared" si="133"/>
        <v>1</v>
      </c>
      <c r="R1230" s="26">
        <f t="shared" si="135"/>
        <v>1</v>
      </c>
      <c r="S1230" s="26">
        <f t="shared" si="137"/>
        <v>2</v>
      </c>
      <c r="T1230" s="26"/>
    </row>
    <row r="1231" spans="1:20" x14ac:dyDescent="0.25">
      <c r="A1231">
        <v>1376</v>
      </c>
      <c r="B1231" s="2" t="s">
        <v>8992</v>
      </c>
      <c r="C1231" s="3" t="s">
        <v>2903</v>
      </c>
      <c r="D1231" s="8" t="s">
        <v>3263</v>
      </c>
      <c r="E1231" s="8" t="s">
        <v>3263</v>
      </c>
      <c r="F1231" s="8" t="s">
        <v>3264</v>
      </c>
      <c r="G1231" s="4" t="s">
        <v>3265</v>
      </c>
      <c r="H1231" s="4"/>
      <c r="I1231" s="4" t="s">
        <v>10936</v>
      </c>
      <c r="J1231" s="3"/>
      <c r="K1231" s="3" t="s">
        <v>8993</v>
      </c>
      <c r="L1231" s="5" t="s">
        <v>15</v>
      </c>
      <c r="M1231" s="2" t="str">
        <f t="shared" si="136"/>
        <v>&gt;betaL-g1376_TEM-166%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G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31" s="26">
        <f t="shared" si="134"/>
        <v>861</v>
      </c>
      <c r="P1231" s="26"/>
      <c r="Q1231" s="26">
        <f t="shared" si="133"/>
        <v>1</v>
      </c>
      <c r="R1231" s="26">
        <f t="shared" si="135"/>
        <v>1</v>
      </c>
      <c r="S1231" s="26">
        <f t="shared" si="137"/>
        <v>2</v>
      </c>
      <c r="T1231" s="26"/>
    </row>
    <row r="1232" spans="1:20" x14ac:dyDescent="0.25">
      <c r="A1232" s="3">
        <v>1377</v>
      </c>
      <c r="B1232" s="2" t="s">
        <v>10322</v>
      </c>
      <c r="C1232" s="3" t="s">
        <v>2903</v>
      </c>
      <c r="D1232" s="8" t="s">
        <v>5710</v>
      </c>
      <c r="E1232" s="8" t="s">
        <v>5710</v>
      </c>
      <c r="F1232" s="8" t="s">
        <v>5711</v>
      </c>
      <c r="G1232" s="4" t="s">
        <v>5712</v>
      </c>
      <c r="H1232" s="4"/>
      <c r="I1232" s="4" t="s">
        <v>10936</v>
      </c>
      <c r="J1232" s="3"/>
      <c r="K1232" s="3" t="s">
        <v>5713</v>
      </c>
      <c r="L1232" s="16" t="s">
        <v>5646</v>
      </c>
      <c r="M1232" s="2" t="str">
        <f t="shared" si="136"/>
        <v>&gt;betaL-g1377a_TEM-167%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TCCTTCCGGCTGGCTGGTTTATTGCTGATAAATCTGGAGCCAGTGAGCGTGGATCTCGCGGTATCATTGCAGCACTGGGGCCAGATGGTAAGCCCTCCCGTATCGTAGTTATCTACATGACGGGGAGTCAGGCAACTATGGATGAACGAAATAGACAGATCGCTGAGATAGGTGCCTCACTGATTAAGCATTGGTAA</v>
      </c>
      <c r="O1232" s="26">
        <f t="shared" si="134"/>
        <v>861</v>
      </c>
      <c r="P1232" s="26"/>
      <c r="Q1232" s="26">
        <f t="shared" si="133"/>
        <v>1</v>
      </c>
      <c r="R1232" s="26">
        <f t="shared" si="135"/>
        <v>1</v>
      </c>
      <c r="S1232" s="26">
        <f t="shared" si="137"/>
        <v>2</v>
      </c>
      <c r="T1232" s="26"/>
    </row>
    <row r="1233" spans="1:20" x14ac:dyDescent="0.25">
      <c r="A1233">
        <v>1378</v>
      </c>
      <c r="B1233" s="2" t="s">
        <v>8994</v>
      </c>
      <c r="C1233" s="3" t="s">
        <v>2903</v>
      </c>
      <c r="D1233" s="8" t="s">
        <v>3266</v>
      </c>
      <c r="E1233" s="8" t="s">
        <v>3266</v>
      </c>
      <c r="F1233" s="8" t="s">
        <v>3267</v>
      </c>
      <c r="G1233" s="4" t="s">
        <v>3268</v>
      </c>
      <c r="H1233" s="4"/>
      <c r="I1233" s="4" t="s">
        <v>10936</v>
      </c>
      <c r="J1233" s="3"/>
      <c r="K1233" s="3" t="s">
        <v>8995</v>
      </c>
      <c r="L1233" s="5" t="s">
        <v>15</v>
      </c>
      <c r="M1233" s="2" t="str">
        <f t="shared" si="136"/>
        <v>&gt;betaL-g1378_TEM-168%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TGACGGGGAGTCAGGCAACTATGGATGAACGAAATAGACAGATCGCTGAGATAGGTGCCTCACTGATTAAGCATTGGTAA</v>
      </c>
      <c r="O1233" s="26">
        <f t="shared" si="134"/>
        <v>861</v>
      </c>
      <c r="P1233" s="26"/>
      <c r="Q1233" s="26">
        <f t="shared" si="133"/>
        <v>1</v>
      </c>
      <c r="R1233" s="26">
        <f t="shared" si="135"/>
        <v>1</v>
      </c>
      <c r="S1233" s="26">
        <f t="shared" si="137"/>
        <v>2</v>
      </c>
      <c r="T1233" s="26"/>
    </row>
    <row r="1234" spans="1:20" x14ac:dyDescent="0.25">
      <c r="A1234">
        <v>1379</v>
      </c>
      <c r="B1234" s="2" t="s">
        <v>8996</v>
      </c>
      <c r="C1234" s="3" t="s">
        <v>2903</v>
      </c>
      <c r="D1234" s="8" t="s">
        <v>3269</v>
      </c>
      <c r="E1234" s="8" t="s">
        <v>3269</v>
      </c>
      <c r="F1234" s="8" t="s">
        <v>3270</v>
      </c>
      <c r="G1234" s="4" t="s">
        <v>10757</v>
      </c>
      <c r="H1234" s="4" t="s">
        <v>11011</v>
      </c>
      <c r="I1234" s="4" t="s">
        <v>10936</v>
      </c>
      <c r="J1234" s="3"/>
      <c r="K1234" s="3" t="s">
        <v>8997</v>
      </c>
      <c r="L1234" s="5" t="s">
        <v>15</v>
      </c>
      <c r="M1234" s="2" t="str">
        <f t="shared" si="136"/>
        <v>&gt;betaL-g1379_TEM-169%ATGAGTATTCAACATTTC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G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v>
      </c>
      <c r="O1234" s="26">
        <f t="shared" si="134"/>
        <v>858</v>
      </c>
      <c r="P1234" s="26" t="s">
        <v>11012</v>
      </c>
      <c r="Q1234" s="26">
        <f t="shared" ref="Q1234:Q1270" si="138">IF(OR(LEFT(G1234,3)="ATG",LEFT(G1234,3)="GTG"),1,"bad")</f>
        <v>1</v>
      </c>
      <c r="R1234" s="26" t="str">
        <f t="shared" si="135"/>
        <v>bad</v>
      </c>
      <c r="S1234" s="26">
        <f t="shared" si="137"/>
        <v>2</v>
      </c>
      <c r="T1234" s="26"/>
    </row>
    <row r="1235" spans="1:20" x14ac:dyDescent="0.25">
      <c r="A1235">
        <v>1235</v>
      </c>
      <c r="B1235" s="2" t="s">
        <v>8774</v>
      </c>
      <c r="C1235" s="3" t="s">
        <v>2903</v>
      </c>
      <c r="D1235" s="8" t="s">
        <v>2940</v>
      </c>
      <c r="E1235" s="8" t="s">
        <v>2940</v>
      </c>
      <c r="F1235" s="8" t="s">
        <v>2941</v>
      </c>
      <c r="G1235" s="4" t="s">
        <v>2942</v>
      </c>
      <c r="H1235" s="4"/>
      <c r="I1235" s="4" t="s">
        <v>10936</v>
      </c>
      <c r="J1235" s="3"/>
      <c r="K1235" s="3" t="s">
        <v>8775</v>
      </c>
      <c r="L1235" s="5" t="s">
        <v>15</v>
      </c>
      <c r="M1235" s="2" t="str">
        <f t="shared" si="136"/>
        <v>&gt;betaL-g1380_TEM-17%ATGAGTATTCAACATTTCCGTGTCGCCCTTATTCCCTTTTTTGCGGCATTTTGCCTTCCTGTTTTTGCTCACCCAGAAACGCTGGTGAAAGTAAAAGATGCTGAAGATCAGTTGGGTGCACGAGTGGGTTACATCGAACTGGATCTCAACAGCGGTAAGATCCTTGAGAGTTTTCGCCCCGAAGAACGTTTTCCAATGATGAGCACTTTTAAAGTTCTGCTATGTGGCGCGGTATTATCCCGTGTTGACGCCGGGCAAGAA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TTGCGCTCGGCCCTTCCGGCTGGCTGGTTTATTGCTGATAAATCTGGAGCCGGTGAGCGTGGGTCTCGCGGTATCATTGCAGCACTGGGGCCAGATGGTAAGCCCTCCCGTATCGTAGTTATTTACACGACGGGGAGTCAGGCAACTATGGATGAACGAAATAGACAGATCGCTGAGATAGGTGCCTCACTGATTAAGCATTGGTAA</v>
      </c>
      <c r="O1235" s="26">
        <f t="shared" si="134"/>
        <v>861</v>
      </c>
      <c r="P1235" s="26"/>
      <c r="Q1235" s="26">
        <f t="shared" ref="Q1235:Q1247" si="139">IF(OR(LEFT(G1235,3)="ATG",LEFT(G1235,3)="GTG",LEFT(G1235,3)="TTG"),1,"bad")</f>
        <v>1</v>
      </c>
      <c r="R1235" s="26">
        <f t="shared" si="135"/>
        <v>1</v>
      </c>
      <c r="S1235" s="26">
        <f t="shared" si="137"/>
        <v>2</v>
      </c>
      <c r="T1235" s="26"/>
    </row>
    <row r="1236" spans="1:20" x14ac:dyDescent="0.25">
      <c r="A1236">
        <v>1381</v>
      </c>
      <c r="B1236" s="2" t="s">
        <v>8998</v>
      </c>
      <c r="C1236" s="3" t="s">
        <v>2903</v>
      </c>
      <c r="D1236" s="8" t="s">
        <v>3271</v>
      </c>
      <c r="E1236" s="8" t="s">
        <v>3271</v>
      </c>
      <c r="F1236" s="8" t="s">
        <v>3272</v>
      </c>
      <c r="G1236" s="4" t="s">
        <v>3273</v>
      </c>
      <c r="H1236" s="4"/>
      <c r="I1236" s="4" t="s">
        <v>10936</v>
      </c>
      <c r="J1236" s="3"/>
      <c r="K1236" s="3" t="s">
        <v>8999</v>
      </c>
      <c r="L1236" s="5" t="s">
        <v>15</v>
      </c>
      <c r="M1236" s="2" t="str">
        <f t="shared" si="136"/>
        <v>&gt;betaL-g1382_TEM-171%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36" s="26">
        <f t="shared" si="134"/>
        <v>861</v>
      </c>
      <c r="P1236" s="26"/>
      <c r="Q1236" s="26">
        <f t="shared" si="139"/>
        <v>1</v>
      </c>
      <c r="R1236" s="26">
        <f t="shared" si="135"/>
        <v>1</v>
      </c>
      <c r="S1236" s="26">
        <f t="shared" si="137"/>
        <v>2</v>
      </c>
      <c r="T1236" s="26"/>
    </row>
    <row r="1237" spans="1:20" x14ac:dyDescent="0.25">
      <c r="A1237">
        <v>1385</v>
      </c>
      <c r="B1237" s="2" t="s">
        <v>9000</v>
      </c>
      <c r="C1237" s="3" t="s">
        <v>2903</v>
      </c>
      <c r="D1237" s="8" t="s">
        <v>3274</v>
      </c>
      <c r="E1237" s="8" t="s">
        <v>3274</v>
      </c>
      <c r="F1237" s="8" t="s">
        <v>3275</v>
      </c>
      <c r="G1237" s="4" t="s">
        <v>3276</v>
      </c>
      <c r="H1237" s="4"/>
      <c r="I1237" s="4" t="s">
        <v>10936</v>
      </c>
      <c r="J1237" s="3"/>
      <c r="K1237" s="3" t="s">
        <v>9001</v>
      </c>
      <c r="L1237" s="5" t="s">
        <v>15</v>
      </c>
      <c r="M1237" s="2" t="str">
        <f t="shared" si="136"/>
        <v>&gt;betaL-g1386_TEM-176%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TCCTTCCGGCTGGCTGGTTTATTGCTGATAAATCTGGAGCCGGTGAGCGTGGGTCTCGCGGTATCATTGCAGCACTGGGGCCAGATGGTAAGCCCTCCCGTATCGTAGTTATCTACACGACGGGGAGTCAGGCAACTATGGATGAACGAAATAGACAGATCGCTGAGATAGGTGCCTCACTGATTAAGCATTGGTAA</v>
      </c>
      <c r="O1237" s="26">
        <f t="shared" si="134"/>
        <v>861</v>
      </c>
      <c r="P1237" s="26"/>
      <c r="Q1237" s="26">
        <f t="shared" si="139"/>
        <v>1</v>
      </c>
      <c r="R1237" s="26">
        <f t="shared" si="135"/>
        <v>1</v>
      </c>
      <c r="S1237" s="26">
        <f t="shared" si="137"/>
        <v>2</v>
      </c>
      <c r="T1237" s="26"/>
    </row>
    <row r="1238" spans="1:20" x14ac:dyDescent="0.25">
      <c r="A1238">
        <v>1386</v>
      </c>
      <c r="B1238" s="2" t="s">
        <v>9002</v>
      </c>
      <c r="C1238" s="3" t="s">
        <v>2903</v>
      </c>
      <c r="D1238" s="8" t="s">
        <v>3277</v>
      </c>
      <c r="E1238" s="8" t="s">
        <v>3277</v>
      </c>
      <c r="F1238" s="8" t="s">
        <v>3278</v>
      </c>
      <c r="G1238" s="4" t="s">
        <v>3279</v>
      </c>
      <c r="H1238" s="4"/>
      <c r="I1238" s="4" t="s">
        <v>10936</v>
      </c>
      <c r="J1238" s="3"/>
      <c r="K1238" s="3" t="s">
        <v>9003</v>
      </c>
      <c r="L1238" s="5" t="s">
        <v>15</v>
      </c>
      <c r="M1238" s="2" t="str">
        <f t="shared" si="136"/>
        <v>&gt;betaL-g1387_TEM-177%ATGAGTATTA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ACCGGTAAGCGTGGGTCTCGCGGTATCATTGCAGCACTGGGGCCAGATGGTAAGCCCTCCCGTATCGTAGTTATCTACACGACGGGGAGTCAGGCAACTATGGATGAACGAAATAGACAGATCGCTGAGATAGGTGCCTCACTGATTAAGCATTGGTAA</v>
      </c>
      <c r="O1238" s="26">
        <f t="shared" si="134"/>
        <v>861</v>
      </c>
      <c r="P1238" s="26"/>
      <c r="Q1238" s="26">
        <f t="shared" si="139"/>
        <v>1</v>
      </c>
      <c r="R1238" s="26">
        <f t="shared" si="135"/>
        <v>1</v>
      </c>
      <c r="S1238" s="26">
        <f t="shared" si="137"/>
        <v>2</v>
      </c>
      <c r="T1238" s="26"/>
    </row>
    <row r="1239" spans="1:20" x14ac:dyDescent="0.25">
      <c r="A1239">
        <v>1387</v>
      </c>
      <c r="B1239" s="2" t="s">
        <v>9004</v>
      </c>
      <c r="C1239" s="3" t="s">
        <v>2903</v>
      </c>
      <c r="D1239" s="8" t="s">
        <v>3280</v>
      </c>
      <c r="E1239" s="8" t="s">
        <v>3280</v>
      </c>
      <c r="F1239" s="8" t="s">
        <v>3281</v>
      </c>
      <c r="G1239" s="4" t="s">
        <v>3282</v>
      </c>
      <c r="H1239" s="4"/>
      <c r="I1239" s="4" t="s">
        <v>10936</v>
      </c>
      <c r="J1239" s="3"/>
      <c r="K1239" s="3" t="s">
        <v>9005</v>
      </c>
      <c r="L1239" s="5" t="s">
        <v>15</v>
      </c>
      <c r="M1239" s="2" t="str">
        <f t="shared" si="136"/>
        <v>&gt;betaL-g1388_TEM-178%ATGAGTATTCAACATTTCCGTGTCGCCCTTATTCCCTTTTTTGCGGCATTTTGCCTTCCTGTTTTTGCTCACCCAGAAACGCTGGTGAAAGTAAAAGATGCTGAAGATCAGTTGGGTTCGACGAGT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TCGCAAGAGCTAACCGCTTTTTTGCACAACATGGGGGATCATGTAACCCGCCTTGATCGTTGGGAACCGGAGCTGAATGAAGCCATACCAAACGACGAGGCTGACACCACGATGCCTGCAGCAATGGCAACAACGTTGCGCAAACTATTAACTGGCGAACTACTTACTCTAGCTTCCCGGCAACAATTAATAGACTGGATGGCGGATAAAGTTGCAGGACCACTTCTGCGCTCGGCCCTTCCGGCTGGCTGGTTTATTGCTGATAAATCTGGAGCCCGTGAGCGTGGATCTCGCGGTATCATTGCAGCACTGGGGCCAGATGGTAAGCCCTCCCGTATCGTAGTTATCTACACGACGGGGAGTCAGGCAACTATGGATGAACGAAATAGACAGATCGCTGAGATCGGTGCTTCCCTTATCAAACATTGGTAA</v>
      </c>
      <c r="O1239" s="26">
        <f t="shared" si="134"/>
        <v>858</v>
      </c>
      <c r="P1239" s="26"/>
      <c r="Q1239" s="26">
        <f t="shared" si="139"/>
        <v>1</v>
      </c>
      <c r="R1239" s="26">
        <f t="shared" si="135"/>
        <v>1</v>
      </c>
      <c r="S1239" s="26">
        <f t="shared" si="137"/>
        <v>2</v>
      </c>
      <c r="T1239" s="26"/>
    </row>
    <row r="1240" spans="1:20" x14ac:dyDescent="0.25">
      <c r="A1240">
        <v>1390</v>
      </c>
      <c r="B1240" s="2" t="s">
        <v>9006</v>
      </c>
      <c r="C1240" s="3" t="s">
        <v>2903</v>
      </c>
      <c r="D1240" s="8" t="s">
        <v>3283</v>
      </c>
      <c r="E1240" s="8" t="s">
        <v>3283</v>
      </c>
      <c r="F1240" s="8" t="s">
        <v>3284</v>
      </c>
      <c r="G1240" s="4" t="s">
        <v>3285</v>
      </c>
      <c r="H1240" s="4"/>
      <c r="I1240" s="4" t="s">
        <v>10936</v>
      </c>
      <c r="J1240" s="3"/>
      <c r="K1240" s="3" t="s">
        <v>9007</v>
      </c>
      <c r="L1240" s="5" t="s">
        <v>15</v>
      </c>
      <c r="M1240" s="2" t="str">
        <f t="shared" si="136"/>
        <v>&gt;betaL-g1392_TEM-183%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CTTATTGCTGATAAATCTGGAGCCGGTGAGCGTGGGTCTCGCGGTATCATTGCAGCACTGGGGCCAGATGGTAAGCCCTCCCGTATCGTAGTTATCTACACGACGGGGAGTCAGGCAACTATGGATGAACGAAATAGACAGATCGCTGAGATAGGTGCCTCACTGATTAAGCATTGGTAA</v>
      </c>
      <c r="O1240" s="26">
        <f t="shared" si="134"/>
        <v>861</v>
      </c>
      <c r="P1240" s="26"/>
      <c r="Q1240" s="26">
        <f t="shared" si="139"/>
        <v>1</v>
      </c>
      <c r="R1240" s="26">
        <f t="shared" si="135"/>
        <v>1</v>
      </c>
      <c r="S1240" s="26">
        <f t="shared" si="137"/>
        <v>2</v>
      </c>
      <c r="T1240" s="26"/>
    </row>
    <row r="1241" spans="1:20" x14ac:dyDescent="0.25">
      <c r="A1241">
        <v>1391</v>
      </c>
      <c r="B1241" s="2" t="s">
        <v>9008</v>
      </c>
      <c r="C1241" s="3" t="s">
        <v>2903</v>
      </c>
      <c r="D1241" s="8" t="s">
        <v>3286</v>
      </c>
      <c r="E1241" s="8" t="s">
        <v>3286</v>
      </c>
      <c r="F1241" s="8" t="s">
        <v>3287</v>
      </c>
      <c r="G1241" s="4" t="s">
        <v>3288</v>
      </c>
      <c r="H1241" s="4"/>
      <c r="I1241" s="4" t="s">
        <v>10936</v>
      </c>
      <c r="J1241" s="3"/>
      <c r="K1241" s="3" t="s">
        <v>9009</v>
      </c>
      <c r="L1241" s="5" t="s">
        <v>15</v>
      </c>
      <c r="M1241" s="2" t="str">
        <f t="shared" si="136"/>
        <v>&gt;betaL-g1393_TEM-184%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GTAACCATGAGTGATAACACTGCGGCCAACTTACTTCTGACAACGATCGGAGGACCGAAGGAGCTAACCGCTTTTTTGCACAACATGGGGGATCATGTAACCCGCCTTGATA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41" s="26">
        <f t="shared" si="134"/>
        <v>861</v>
      </c>
      <c r="P1241" s="26"/>
      <c r="Q1241" s="26">
        <f t="shared" si="139"/>
        <v>1</v>
      </c>
      <c r="R1241" s="26">
        <f t="shared" si="135"/>
        <v>1</v>
      </c>
      <c r="S1241" s="26">
        <f t="shared" si="137"/>
        <v>2</v>
      </c>
      <c r="T1241" s="26"/>
    </row>
    <row r="1242" spans="1:20" x14ac:dyDescent="0.25">
      <c r="A1242">
        <v>1392</v>
      </c>
      <c r="B1242" s="2" t="s">
        <v>9010</v>
      </c>
      <c r="C1242" s="3" t="s">
        <v>2903</v>
      </c>
      <c r="D1242" s="8" t="s">
        <v>3289</v>
      </c>
      <c r="E1242" s="8" t="s">
        <v>3289</v>
      </c>
      <c r="F1242" s="8" t="s">
        <v>3290</v>
      </c>
      <c r="G1242" s="4" t="s">
        <v>3291</v>
      </c>
      <c r="H1242" s="4"/>
      <c r="I1242" s="4" t="s">
        <v>10936</v>
      </c>
      <c r="J1242" s="3"/>
      <c r="K1242" s="3" t="s">
        <v>9011</v>
      </c>
      <c r="L1242" s="5" t="s">
        <v>15</v>
      </c>
      <c r="M1242" s="2" t="str">
        <f t="shared" si="136"/>
        <v>&gt;betaL-g1394_TEM-185%ATGAGTATTCAACATTTCCGTGTCGCCCTTATTCCCTTTTTTGCGGCATTTTGCCTTCCTGTTTTTGCTCACCCAGAAACGCTGGTGAAAGTAAAAGATGCTGAAGATCAGTTGGGTGCACGAGTGGGTTACATCGAGCTGGATCTCAACAGCGGTAAGATCCTTGAGAGTTTTCGCCCCGAAGAACGTTTTCCAATGC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C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42" s="26">
        <f t="shared" si="134"/>
        <v>861</v>
      </c>
      <c r="P1242" s="26"/>
      <c r="Q1242" s="26">
        <f t="shared" si="139"/>
        <v>1</v>
      </c>
      <c r="R1242" s="26">
        <f t="shared" si="135"/>
        <v>1</v>
      </c>
      <c r="S1242" s="26">
        <f t="shared" si="137"/>
        <v>2</v>
      </c>
      <c r="T1242" s="26"/>
    </row>
    <row r="1243" spans="1:20" x14ac:dyDescent="0.25">
      <c r="A1243">
        <v>1393</v>
      </c>
      <c r="B1243" s="2" t="s">
        <v>9012</v>
      </c>
      <c r="C1243" s="3" t="s">
        <v>2903</v>
      </c>
      <c r="D1243" s="8" t="s">
        <v>3292</v>
      </c>
      <c r="E1243" s="8" t="s">
        <v>3292</v>
      </c>
      <c r="F1243" s="8" t="s">
        <v>3293</v>
      </c>
      <c r="G1243" s="4" t="s">
        <v>3294</v>
      </c>
      <c r="H1243" s="4"/>
      <c r="I1243" s="4" t="s">
        <v>10936</v>
      </c>
      <c r="J1243" s="3"/>
      <c r="K1243" s="3" t="s">
        <v>9013</v>
      </c>
      <c r="L1243" s="5" t="s">
        <v>15</v>
      </c>
      <c r="M1243" s="2" t="str">
        <f t="shared" si="136"/>
        <v>&gt;betaL-g1395_TEM-186%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A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43" s="26">
        <f t="shared" si="134"/>
        <v>861</v>
      </c>
      <c r="P1243" s="26"/>
      <c r="Q1243" s="26">
        <f t="shared" si="139"/>
        <v>1</v>
      </c>
      <c r="R1243" s="26">
        <f t="shared" si="135"/>
        <v>1</v>
      </c>
      <c r="S1243" s="26">
        <f t="shared" si="137"/>
        <v>2</v>
      </c>
      <c r="T1243" s="26"/>
    </row>
    <row r="1244" spans="1:20" x14ac:dyDescent="0.25">
      <c r="A1244">
        <v>1228</v>
      </c>
      <c r="B1244" s="2" t="s">
        <v>8762</v>
      </c>
      <c r="C1244" s="3" t="s">
        <v>2903</v>
      </c>
      <c r="D1244" s="8" t="s">
        <v>2922</v>
      </c>
      <c r="E1244" s="8" t="s">
        <v>2922</v>
      </c>
      <c r="F1244" s="8" t="s">
        <v>2923</v>
      </c>
      <c r="G1244" s="4" t="s">
        <v>2924</v>
      </c>
      <c r="H1244" s="4"/>
      <c r="I1244" s="4" t="s">
        <v>10936</v>
      </c>
      <c r="J1244" s="3"/>
      <c r="K1244" s="3" t="s">
        <v>8763</v>
      </c>
      <c r="L1244" s="5" t="s">
        <v>15</v>
      </c>
      <c r="M1244" s="2" t="str">
        <f t="shared" si="136"/>
        <v>&gt;betaL-g1396_TEM-187%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ATTGGGAACCGGAGCTGAATGAAGCCATACCAAACGACGAGCGTGACACCACGATGCCTGTAGCAATGGCAACAACGTTGCGCAAACTATTAACTGGCGAACTACTTACTCTAGCTTCCCGGCAACAATTAATAGACTGGATGGAGGCGGATAAAGTTGCAGGACCACTTCTGCGCTCGGCCCTTCCGGCTGGCTGGTTTATTGCTGATAAATCTGGAGCCGGTGAGCGTGGATCTCGCGGTATCATTGCAGCACTGGGGCCAGATGGTAAGCCCTCCCGTATCGTAGTTATCTACATGACGGGGAGTCAGGCAACTATGGATGAACGAAATAGACAGATCGCTGAGATAGGTGCCTCACTGATTAAGCATTGA</v>
      </c>
      <c r="O1244" s="26">
        <f t="shared" si="134"/>
        <v>858</v>
      </c>
      <c r="P1244" s="26"/>
      <c r="Q1244" s="26">
        <f t="shared" si="139"/>
        <v>1</v>
      </c>
      <c r="R1244" s="26">
        <f t="shared" si="135"/>
        <v>1</v>
      </c>
      <c r="S1244" s="26">
        <f t="shared" si="137"/>
        <v>2</v>
      </c>
      <c r="T1244" s="26"/>
    </row>
    <row r="1245" spans="1:20" x14ac:dyDescent="0.25">
      <c r="A1245" s="26">
        <v>1394</v>
      </c>
      <c r="B1245" s="2" t="s">
        <v>9014</v>
      </c>
      <c r="C1245" s="3" t="s">
        <v>2903</v>
      </c>
      <c r="D1245" s="8" t="s">
        <v>3295</v>
      </c>
      <c r="E1245" s="8" t="s">
        <v>3295</v>
      </c>
      <c r="F1245" s="8" t="s">
        <v>3296</v>
      </c>
      <c r="G1245" s="4" t="s">
        <v>3297</v>
      </c>
      <c r="H1245" s="4"/>
      <c r="I1245" s="4" t="s">
        <v>10936</v>
      </c>
      <c r="J1245" s="3"/>
      <c r="K1245" s="3" t="s">
        <v>9015</v>
      </c>
      <c r="L1245" s="5" t="s">
        <v>15</v>
      </c>
      <c r="M1245" s="2" t="str">
        <f t="shared" si="136"/>
        <v>&gt;betaL-g1397_TEM-188%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v>
      </c>
      <c r="O1245" s="26">
        <f t="shared" si="134"/>
        <v>861</v>
      </c>
      <c r="P1245" s="26"/>
      <c r="Q1245" s="26">
        <f t="shared" si="139"/>
        <v>1</v>
      </c>
      <c r="R1245" s="26">
        <f t="shared" si="135"/>
        <v>1</v>
      </c>
      <c r="S1245" s="26">
        <f t="shared" si="137"/>
        <v>2</v>
      </c>
      <c r="T1245" s="26"/>
    </row>
    <row r="1246" spans="1:20" x14ac:dyDescent="0.25">
      <c r="A1246">
        <v>1395</v>
      </c>
      <c r="B1246" s="2" t="s">
        <v>9016</v>
      </c>
      <c r="C1246" s="3" t="s">
        <v>2903</v>
      </c>
      <c r="D1246" s="8" t="s">
        <v>3298</v>
      </c>
      <c r="E1246" s="8" t="s">
        <v>3298</v>
      </c>
      <c r="F1246" s="8" t="s">
        <v>3299</v>
      </c>
      <c r="G1246" s="4" t="s">
        <v>3300</v>
      </c>
      <c r="H1246" s="4"/>
      <c r="I1246" s="4" t="s">
        <v>10936</v>
      </c>
      <c r="J1246" s="3"/>
      <c r="K1246" s="3" t="s">
        <v>9017</v>
      </c>
      <c r="L1246" s="5" t="s">
        <v>15</v>
      </c>
      <c r="M1246" s="2" t="str">
        <f t="shared" si="136"/>
        <v>&gt;betaL-g1398_TEM-189%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246" s="26">
        <f t="shared" si="134"/>
        <v>861</v>
      </c>
      <c r="P1246" s="26"/>
      <c r="Q1246" s="26">
        <f t="shared" si="139"/>
        <v>1</v>
      </c>
      <c r="R1246" s="26">
        <f t="shared" si="135"/>
        <v>1</v>
      </c>
      <c r="S1246" s="26">
        <f t="shared" si="137"/>
        <v>2</v>
      </c>
      <c r="T1246" s="26"/>
    </row>
    <row r="1247" spans="1:20" x14ac:dyDescent="0.25">
      <c r="A1247">
        <v>1396</v>
      </c>
      <c r="B1247" s="2" t="s">
        <v>9018</v>
      </c>
      <c r="C1247" s="3" t="s">
        <v>2903</v>
      </c>
      <c r="D1247" s="8" t="s">
        <v>3301</v>
      </c>
      <c r="E1247" s="8" t="s">
        <v>3301</v>
      </c>
      <c r="F1247" s="8" t="s">
        <v>3302</v>
      </c>
      <c r="G1247" s="4" t="s">
        <v>3303</v>
      </c>
      <c r="H1247" s="4"/>
      <c r="I1247" s="4" t="s">
        <v>10936</v>
      </c>
      <c r="J1247" s="3"/>
      <c r="K1247" s="3" t="s">
        <v>9019</v>
      </c>
      <c r="L1247" s="5" t="s">
        <v>15</v>
      </c>
      <c r="M1247" s="2" t="str">
        <f t="shared" si="136"/>
        <v>&gt;betaL-g1400_TEM-190%ATGAGTATTCAACATTTCCGTGTCGCCCTTATTCCCTTTTTTGCGGCATTTTGCCTTCCTGTTTTTGCTCACCCAGAAACGCTGGTGAAAGTAAAAGATGCTGAAGATCAGTTGGGTGCACGAGTGGGTTACATCGAGCTGGATCTCAACAGCGGTAAGATCCTTGAGAGTTTTCGCCCCGAAGAACGTTTTCCAATGC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G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v>
      </c>
      <c r="O1247" s="26">
        <f t="shared" si="134"/>
        <v>861</v>
      </c>
      <c r="P1247" s="26"/>
      <c r="Q1247" s="26">
        <f t="shared" si="139"/>
        <v>1</v>
      </c>
      <c r="R1247" s="26">
        <f t="shared" si="135"/>
        <v>1</v>
      </c>
      <c r="S1247" s="26">
        <f t="shared" si="137"/>
        <v>2</v>
      </c>
      <c r="T1247" s="26"/>
    </row>
    <row r="1248" spans="1:20" x14ac:dyDescent="0.25">
      <c r="A1248">
        <v>1397</v>
      </c>
      <c r="B1248" s="2" t="s">
        <v>9020</v>
      </c>
      <c r="C1248" s="3" t="s">
        <v>2903</v>
      </c>
      <c r="D1248" s="8" t="s">
        <v>3304</v>
      </c>
      <c r="E1248" s="8" t="s">
        <v>3304</v>
      </c>
      <c r="F1248" s="8" t="s">
        <v>3305</v>
      </c>
      <c r="G1248" s="3" t="s">
        <v>3306</v>
      </c>
      <c r="H1248" s="3"/>
      <c r="I1248" s="4" t="s">
        <v>10936</v>
      </c>
      <c r="J1248" s="3"/>
      <c r="K1248" s="3" t="s">
        <v>9021</v>
      </c>
      <c r="L1248" s="5" t="s">
        <v>15</v>
      </c>
      <c r="M1248" s="2" t="str">
        <f t="shared" si="136"/>
        <v>&gt;betaL-g1401_TEM-191%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</v>
      </c>
      <c r="O1248" s="26">
        <f t="shared" si="134"/>
        <v>757</v>
      </c>
      <c r="P1248" s="26" t="s">
        <v>11080</v>
      </c>
      <c r="Q1248" s="26" t="str">
        <f t="shared" si="138"/>
        <v>bad</v>
      </c>
      <c r="R1248" s="26" t="str">
        <f t="shared" si="135"/>
        <v>bad</v>
      </c>
      <c r="S1248" s="26">
        <f t="shared" si="137"/>
        <v>2</v>
      </c>
      <c r="T1248" s="26"/>
    </row>
    <row r="1249" spans="1:20" x14ac:dyDescent="0.25">
      <c r="A1249">
        <v>1398</v>
      </c>
      <c r="B1249" s="2" t="s">
        <v>9022</v>
      </c>
      <c r="C1249" s="3" t="s">
        <v>2903</v>
      </c>
      <c r="D1249" s="8" t="s">
        <v>3307</v>
      </c>
      <c r="E1249" s="8" t="s">
        <v>3307</v>
      </c>
      <c r="F1249" s="8" t="s">
        <v>3308</v>
      </c>
      <c r="G1249" s="4" t="s">
        <v>3309</v>
      </c>
      <c r="H1249" s="4"/>
      <c r="I1249" s="4" t="s">
        <v>10936</v>
      </c>
      <c r="J1249" s="3"/>
      <c r="K1249" s="3" t="s">
        <v>9023</v>
      </c>
      <c r="L1249" s="5" t="s">
        <v>15</v>
      </c>
      <c r="M1249" s="2" t="str">
        <f t="shared" si="136"/>
        <v>&gt;betaL-g1402_TEM-192%ATTCCCTTTTTTGCGGCATTTTGCCTTCCTGTTTTTGCTCACCCAGAAACGCTGGTGAAAGTAAAAGATGCTGAAGATCAGTTGGGTGCACGAGTGGGTTACATCGAACTGGATCTCAACAGCGGTAAGATCCTTGAGAGTTTTCGCCCCGAAGAACGTTTTCCAATA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</v>
      </c>
      <c r="O1249" s="26">
        <f t="shared" si="134"/>
        <v>754</v>
      </c>
      <c r="P1249" s="26" t="s">
        <v>11079</v>
      </c>
      <c r="Q1249" s="26" t="str">
        <f t="shared" si="138"/>
        <v>bad</v>
      </c>
      <c r="R1249" s="26" t="str">
        <f t="shared" si="135"/>
        <v>bad</v>
      </c>
      <c r="S1249" s="26">
        <f t="shared" si="137"/>
        <v>2</v>
      </c>
      <c r="T1249" s="26"/>
    </row>
    <row r="1250" spans="1:20" x14ac:dyDescent="0.25">
      <c r="A1250">
        <v>1399</v>
      </c>
      <c r="B1250" s="2" t="s">
        <v>9024</v>
      </c>
      <c r="C1250" s="3" t="s">
        <v>2903</v>
      </c>
      <c r="D1250" s="8" t="s">
        <v>3310</v>
      </c>
      <c r="E1250" s="8" t="s">
        <v>3310</v>
      </c>
      <c r="F1250" s="8" t="s">
        <v>3311</v>
      </c>
      <c r="G1250" s="4" t="s">
        <v>3312</v>
      </c>
      <c r="H1250" s="4"/>
      <c r="I1250" s="4" t="s">
        <v>10936</v>
      </c>
      <c r="J1250" s="3"/>
      <c r="K1250" s="3" t="s">
        <v>9025</v>
      </c>
      <c r="L1250" s="5" t="s">
        <v>15</v>
      </c>
      <c r="M1250" s="2" t="str">
        <f t="shared" si="136"/>
        <v>&gt;betaL-g1403_TEM-193%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CACTTATTTCTGACAACGATCGGAGGACCGAAGGAGCTCACCGCTTTTTTGCACAACATGGGGGATCATGTCACCCGCCTTGATTGTTGGGGACCGAAGCTGACTGAGGCCATACCACACGACGAGCGTGACACCACGATGCCTGCAGCAGTGGCCAACACGTTGCGCAAACTATTAACTGGCGAACTACTTACTCTAGCTTCCCGGCAACAATTAATAGACTGGATGGAGGCGGATAAAGTTGCAGGACCAATTCTGCGCTCGGCCCTTCCGGCTGGCTGGTTTATTGCTGATAAATCTGGAGCCGGTGAGCGTGGATCTCGCGGTATCATTGCAGCACTGGGGCCAGATGGTAAGCCCTCCCGTATCGTAGTTATCTACACGACGGGGAGTCAGGCAACTATGGATGAACGAAATAGACAGATCGCTGAGATAGGTGCCTCACTGATTAAGCATTGGTAA</v>
      </c>
      <c r="O1250" s="26">
        <f t="shared" si="134"/>
        <v>861</v>
      </c>
      <c r="P1250" s="26"/>
      <c r="Q1250" s="26">
        <f t="shared" ref="Q1250:Q1256" si="140">IF(OR(LEFT(G1250,3)="ATG",LEFT(G1250,3)="GTG",LEFT(G1250,3)="TTG"),1,"bad")</f>
        <v>1</v>
      </c>
      <c r="R1250" s="26">
        <f t="shared" si="135"/>
        <v>1</v>
      </c>
      <c r="S1250" s="26">
        <f t="shared" si="137"/>
        <v>2</v>
      </c>
      <c r="T1250" s="26"/>
    </row>
    <row r="1251" spans="1:20" x14ac:dyDescent="0.25">
      <c r="A1251">
        <v>1400</v>
      </c>
      <c r="B1251" s="2" t="s">
        <v>9026</v>
      </c>
      <c r="C1251" s="3" t="s">
        <v>2903</v>
      </c>
      <c r="D1251" s="8" t="s">
        <v>3313</v>
      </c>
      <c r="E1251" s="8" t="s">
        <v>3313</v>
      </c>
      <c r="F1251" s="8" t="s">
        <v>3314</v>
      </c>
      <c r="G1251" s="4" t="s">
        <v>3315</v>
      </c>
      <c r="H1251" s="4"/>
      <c r="I1251" s="4" t="s">
        <v>10936</v>
      </c>
      <c r="J1251" s="3"/>
      <c r="K1251" s="3" t="s">
        <v>9027</v>
      </c>
      <c r="L1251" s="5" t="s">
        <v>15</v>
      </c>
      <c r="M1251" s="2" t="str">
        <f t="shared" si="136"/>
        <v>&gt;betaL-g1404_TEM-194%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GGAATGACTTGGTTGAGTACTCACCAGTCACAGAAAAGCATCTTACGGATGGCATGACAGTAAGAGAATTATGCAGTGCTGCCATAACCATGAGTGATAACACTGCGGCCAACATACTTCTGACAACGATCGGAGGACCGAAGGAGCTCACCGCTTTTTTGCACAACATGAGAGATCATGTCACCCGCCTTGATCGTTGGGAACCGGAGCTGAATGAAGCCATACCACACGACGAGCGTGACACCACGATGCCTGCTCCAGTGGCCACAACGTTGCGCACACTATTAACTGTCGAACTACTTACTCTAGCTTCCCGGCCACGATTAATAGACTGGATGGAGGCGGATAAAGTGGCAGGACCAATTCTGCGCTCGGCCCTTCCGGCCGGCTGGTTTATTGCTGATAAATCTGGAGCCGGTGAGCGTGGATCTCGCGGTATCATTGCAGCACTGGGGCCAGATGGTAAGCCCTCCCGTATCGTAGTTATCTACACGACGGGGAGTCAGGCAACTATGGATGAACGAAATAGACAGATCGCTGAGATAGGTGCCTCACTGATTAAGCATTGGTAA</v>
      </c>
      <c r="O1251" s="26">
        <f t="shared" si="134"/>
        <v>861</v>
      </c>
      <c r="P1251" s="26"/>
      <c r="Q1251" s="26">
        <f t="shared" si="140"/>
        <v>1</v>
      </c>
      <c r="R1251" s="26">
        <f t="shared" si="135"/>
        <v>1</v>
      </c>
      <c r="S1251" s="26">
        <f t="shared" si="137"/>
        <v>2</v>
      </c>
      <c r="T1251" s="26"/>
    </row>
    <row r="1252" spans="1:20" x14ac:dyDescent="0.25">
      <c r="A1252">
        <v>1401</v>
      </c>
      <c r="B1252" s="2" t="s">
        <v>9028</v>
      </c>
      <c r="C1252" s="3" t="s">
        <v>2903</v>
      </c>
      <c r="D1252" s="8" t="s">
        <v>3316</v>
      </c>
      <c r="E1252" s="8" t="s">
        <v>3316</v>
      </c>
      <c r="F1252" s="8" t="s">
        <v>3317</v>
      </c>
      <c r="G1252" s="4" t="s">
        <v>3318</v>
      </c>
      <c r="H1252" s="4"/>
      <c r="I1252" s="4" t="s">
        <v>10936</v>
      </c>
      <c r="J1252" s="3"/>
      <c r="K1252" s="3" t="s">
        <v>9029</v>
      </c>
      <c r="L1252" s="5" t="s">
        <v>15</v>
      </c>
      <c r="M1252" s="2" t="str">
        <f t="shared" si="136"/>
        <v>&gt;betaL-g1405_TEM-195%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GGAATGACTTGGTTGAGTACTCACCAGTCACAGAAAAGCATCTTACGGATGGCATGACAGTAAGAGAATTATGCAGTGCTGCCATAACCATGAGTGATAACACTGCGGCCAACTTACTTCTGACAACGATCGGAGGACCGAAGGAGCTCACCGCTTTTTTGCACAACATGGGGGATCATGTCACCCGCCTTGATTGTTGGGAACCGGAGCTGAATGAAGCCATACCACACGACGAGCGTGACACCACGATGCCTGCTGCAGTGGCCACC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252" s="26">
        <f t="shared" si="134"/>
        <v>861</v>
      </c>
      <c r="P1252" s="26"/>
      <c r="Q1252" s="26">
        <f t="shared" si="140"/>
        <v>1</v>
      </c>
      <c r="R1252" s="26">
        <f t="shared" si="135"/>
        <v>1</v>
      </c>
      <c r="S1252" s="26">
        <f t="shared" si="137"/>
        <v>2</v>
      </c>
      <c r="T1252" s="26"/>
    </row>
    <row r="1253" spans="1:20" x14ac:dyDescent="0.25">
      <c r="A1253">
        <v>1402</v>
      </c>
      <c r="B1253" s="2" t="s">
        <v>9030</v>
      </c>
      <c r="C1253" s="3" t="s">
        <v>2903</v>
      </c>
      <c r="D1253" s="8" t="s">
        <v>3319</v>
      </c>
      <c r="E1253" s="8" t="s">
        <v>3319</v>
      </c>
      <c r="F1253" s="8" t="s">
        <v>3320</v>
      </c>
      <c r="G1253" s="4" t="s">
        <v>3321</v>
      </c>
      <c r="H1253" s="4"/>
      <c r="I1253" s="4" t="s">
        <v>10936</v>
      </c>
      <c r="J1253" s="3"/>
      <c r="K1253" s="3" t="s">
        <v>9031</v>
      </c>
      <c r="L1253" s="5" t="s">
        <v>15</v>
      </c>
      <c r="M1253" s="2" t="str">
        <f t="shared" si="136"/>
        <v>&gt;betaL-g1406_TEM-197%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253" s="26">
        <f t="shared" si="134"/>
        <v>861</v>
      </c>
      <c r="P1253" s="26"/>
      <c r="Q1253" s="26">
        <f t="shared" si="140"/>
        <v>1</v>
      </c>
      <c r="R1253" s="26">
        <f t="shared" si="135"/>
        <v>1</v>
      </c>
      <c r="S1253" s="26">
        <f t="shared" si="137"/>
        <v>2</v>
      </c>
      <c r="T1253" s="26"/>
    </row>
    <row r="1254" spans="1:20" x14ac:dyDescent="0.25">
      <c r="A1254">
        <v>1403</v>
      </c>
      <c r="B1254" s="2" t="s">
        <v>9032</v>
      </c>
      <c r="C1254" s="3" t="s">
        <v>2903</v>
      </c>
      <c r="D1254" s="8" t="s">
        <v>3322</v>
      </c>
      <c r="E1254" s="8" t="s">
        <v>3322</v>
      </c>
      <c r="F1254" s="8" t="s">
        <v>3323</v>
      </c>
      <c r="G1254" s="4" t="s">
        <v>3324</v>
      </c>
      <c r="H1254" s="4"/>
      <c r="I1254" s="4" t="s">
        <v>10936</v>
      </c>
      <c r="J1254" s="3"/>
      <c r="K1254" s="3" t="s">
        <v>9033</v>
      </c>
      <c r="L1254" s="5" t="s">
        <v>15</v>
      </c>
      <c r="M1254" s="2" t="str">
        <f t="shared" si="136"/>
        <v>&gt;betaL-g1407_TEM-198%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TTATGGATGAACGAAATAGACAGATCGCTGAGATAGGTGCCTCACTGATTAAGCATTGGTAA</v>
      </c>
      <c r="O1254" s="26">
        <f t="shared" si="134"/>
        <v>861</v>
      </c>
      <c r="P1254" s="26"/>
      <c r="Q1254" s="26">
        <f t="shared" si="140"/>
        <v>1</v>
      </c>
      <c r="R1254" s="26">
        <f t="shared" si="135"/>
        <v>1</v>
      </c>
      <c r="S1254" s="26">
        <f t="shared" si="137"/>
        <v>2</v>
      </c>
      <c r="T1254" s="26"/>
    </row>
    <row r="1255" spans="1:20" x14ac:dyDescent="0.25">
      <c r="A1255">
        <v>1404</v>
      </c>
      <c r="B1255" s="2" t="s">
        <v>9034</v>
      </c>
      <c r="C1255" s="3" t="s">
        <v>2903</v>
      </c>
      <c r="D1255" s="8" t="s">
        <v>3325</v>
      </c>
      <c r="E1255" s="8" t="s">
        <v>3325</v>
      </c>
      <c r="F1255" s="8" t="s">
        <v>3326</v>
      </c>
      <c r="G1255" s="4" t="s">
        <v>3327</v>
      </c>
      <c r="H1255" s="4"/>
      <c r="I1255" s="4" t="s">
        <v>10936</v>
      </c>
      <c r="J1255" s="3"/>
      <c r="K1255" s="3" t="s">
        <v>9035</v>
      </c>
      <c r="L1255" s="5" t="s">
        <v>15</v>
      </c>
      <c r="M1255" s="2" t="str">
        <f t="shared" si="136"/>
        <v>&gt;betaL-g1408_TEM-199%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T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255" s="26">
        <f t="shared" si="134"/>
        <v>853</v>
      </c>
      <c r="P1255" s="26" t="s">
        <v>10985</v>
      </c>
      <c r="Q1255" s="26">
        <v>1</v>
      </c>
      <c r="R1255" s="26">
        <f t="shared" si="135"/>
        <v>1</v>
      </c>
      <c r="S1255" s="26">
        <f t="shared" si="137"/>
        <v>2</v>
      </c>
      <c r="T1255" s="26"/>
    </row>
    <row r="1256" spans="1:20" x14ac:dyDescent="0.25">
      <c r="A1256">
        <v>1221</v>
      </c>
      <c r="B1256" s="2" t="s">
        <v>8752</v>
      </c>
      <c r="C1256" s="3" t="s">
        <v>2903</v>
      </c>
      <c r="D1256" s="8" t="s">
        <v>2907</v>
      </c>
      <c r="E1256" s="8" t="s">
        <v>2907</v>
      </c>
      <c r="F1256" s="8" t="s">
        <v>2908</v>
      </c>
      <c r="G1256" s="4" t="s">
        <v>2909</v>
      </c>
      <c r="H1256" s="4"/>
      <c r="I1256" s="4" t="s">
        <v>10936</v>
      </c>
      <c r="J1256" s="3"/>
      <c r="K1256" s="3" t="s">
        <v>8753</v>
      </c>
      <c r="L1256" s="5" t="s">
        <v>15</v>
      </c>
      <c r="M1256" s="2" t="str">
        <f t="shared" si="136"/>
        <v>&gt;betaL-g1409_TEM-2%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256" s="26">
        <f t="shared" si="134"/>
        <v>861</v>
      </c>
      <c r="P1256" s="26"/>
      <c r="Q1256" s="26">
        <f t="shared" si="140"/>
        <v>1</v>
      </c>
      <c r="R1256" s="26">
        <f t="shared" si="135"/>
        <v>1</v>
      </c>
      <c r="S1256" s="26">
        <f t="shared" si="137"/>
        <v>2</v>
      </c>
      <c r="T1256" s="26"/>
    </row>
    <row r="1257" spans="1:20" x14ac:dyDescent="0.25">
      <c r="A1257">
        <v>1238</v>
      </c>
      <c r="B1257" s="2" t="s">
        <v>8776</v>
      </c>
      <c r="C1257" s="3" t="s">
        <v>2903</v>
      </c>
      <c r="D1257" s="8" t="s">
        <v>2943</v>
      </c>
      <c r="E1257" s="8" t="s">
        <v>2943</v>
      </c>
      <c r="F1257" s="8" t="s">
        <v>2944</v>
      </c>
      <c r="G1257" s="4" t="s">
        <v>2945</v>
      </c>
      <c r="H1257" s="4"/>
      <c r="I1257" s="4" t="s">
        <v>10936</v>
      </c>
      <c r="J1257" s="3"/>
      <c r="K1257" s="3" t="s">
        <v>8777</v>
      </c>
      <c r="L1257" s="5" t="s">
        <v>15</v>
      </c>
      <c r="M1257" s="2" t="str">
        <f t="shared" si="136"/>
        <v>&gt;betaL-g1410_TEM-20%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</v>
      </c>
      <c r="O1257" s="26">
        <f t="shared" si="134"/>
        <v>858</v>
      </c>
      <c r="P1257" s="26" t="s">
        <v>10985</v>
      </c>
      <c r="Q1257" s="26">
        <f t="shared" si="138"/>
        <v>1</v>
      </c>
      <c r="R1257" s="26" t="str">
        <f t="shared" si="135"/>
        <v>bad</v>
      </c>
      <c r="S1257" s="26">
        <f t="shared" si="137"/>
        <v>2</v>
      </c>
      <c r="T1257" s="26"/>
    </row>
    <row r="1258" spans="1:20" x14ac:dyDescent="0.25">
      <c r="A1258">
        <v>1405</v>
      </c>
      <c r="B1258" s="2" t="s">
        <v>9036</v>
      </c>
      <c r="C1258" s="3" t="s">
        <v>2903</v>
      </c>
      <c r="D1258" s="8" t="s">
        <v>3328</v>
      </c>
      <c r="E1258" s="8" t="s">
        <v>3328</v>
      </c>
      <c r="F1258" s="8" t="s">
        <v>3329</v>
      </c>
      <c r="G1258" s="4" t="s">
        <v>3330</v>
      </c>
      <c r="H1258" s="4"/>
      <c r="I1258" s="4" t="s">
        <v>10936</v>
      </c>
      <c r="J1258" s="3"/>
      <c r="K1258" s="3" t="s">
        <v>9037</v>
      </c>
      <c r="L1258" s="5" t="s">
        <v>15</v>
      </c>
      <c r="M1258" s="2" t="str">
        <f t="shared" si="136"/>
        <v>&gt;betaL-g1411_TEM-201%ATGAGTATTCAACATTTTCGTGTCGCCCTTATTCCCTTTTTTGCGGCATTTTGCCTTCCTGTTTTTGCTCACCCAGAAACGG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GGTCAGGCAACTATGGATGAACGAAATAGACAGATCGCTGAGATAGGTGCCTCACTGATTAAGCATTGGTAA</v>
      </c>
      <c r="O1258" s="26">
        <f t="shared" si="134"/>
        <v>861</v>
      </c>
      <c r="P1258" s="26"/>
      <c r="Q1258" s="26">
        <f t="shared" ref="Q1258" si="141">IF(OR(LEFT(G1258,3)="ATG",LEFT(G1258,3)="GTG",LEFT(G1258,3)="TTG"),1,"bad")</f>
        <v>1</v>
      </c>
      <c r="R1258" s="26">
        <f t="shared" si="135"/>
        <v>1</v>
      </c>
      <c r="S1258" s="26">
        <f t="shared" si="137"/>
        <v>2</v>
      </c>
      <c r="T1258" s="26"/>
    </row>
    <row r="1259" spans="1:20" x14ac:dyDescent="0.25">
      <c r="A1259">
        <v>1406</v>
      </c>
      <c r="B1259" s="2" t="s">
        <v>9038</v>
      </c>
      <c r="C1259" s="3" t="s">
        <v>2903</v>
      </c>
      <c r="D1259" s="8" t="s">
        <v>3331</v>
      </c>
      <c r="E1259" s="8" t="s">
        <v>3331</v>
      </c>
      <c r="F1259" s="8" t="s">
        <v>3332</v>
      </c>
      <c r="G1259" s="4" t="s">
        <v>3333</v>
      </c>
      <c r="H1259" s="4"/>
      <c r="I1259" s="4" t="s">
        <v>10936</v>
      </c>
      <c r="J1259" s="3"/>
      <c r="K1259" s="3" t="s">
        <v>9039</v>
      </c>
      <c r="L1259" s="5" t="s">
        <v>15</v>
      </c>
      <c r="M1259" s="2" t="str">
        <f t="shared" si="136"/>
        <v>&gt;betaL-g1412_TEM-205%ATGAGTATTCAACATTTCCGTGTCGCCCTTATTCCCTTTTTTGCGGCATTTTGCCTTCCTGTTTTTGCTCACCCAGAAACGCTGGTGAAAGTAAAAGATGCTGAAGATCAGTTGGGTGCACGAGTGGGTTACATCGAGCTGGATCTCAACAGCGGTAAGATCCTTGAGAGTTTTCGCCCCGAAGAACGTTTTCCAATGATGAGCACTTTTAAAGTTCTGCTATGTGGCGCGGTATTATCCCGTATTGACGCCGGGCAAGAGCAACTCGGTCGCCGCATACACTATTCTCAGAATGACTTGGTTAAGTACTCACCAGTCACAGAAAAGCATCTTACGGATGGCATGACAGTAAGAGAATTATGCAGTGCTGCCATAACCATGAGTGATAACACTGCGGCCAACTTACTTCTGACAACGATCGGAGGACCGAAGGAGCTAACCGCTTTTTTGCACAACATGGGGGATCATGTAACGCGCCTTGATAGTTGGGAACCGGAGCTGAATGAAGCCATACCAAACGACGAGCGTGACACCACGAC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v>
      </c>
      <c r="O1259" s="26">
        <f t="shared" si="134"/>
        <v>858</v>
      </c>
      <c r="P1259" s="26" t="s">
        <v>10985</v>
      </c>
      <c r="Q1259" s="26">
        <f t="shared" si="138"/>
        <v>1</v>
      </c>
      <c r="R1259" s="26" t="str">
        <f t="shared" si="135"/>
        <v>bad</v>
      </c>
      <c r="S1259" s="26">
        <f t="shared" si="137"/>
        <v>2</v>
      </c>
      <c r="T1259" s="26"/>
    </row>
    <row r="1260" spans="1:20" x14ac:dyDescent="0.25">
      <c r="A1260">
        <v>1407</v>
      </c>
      <c r="B1260" s="2" t="s">
        <v>9040</v>
      </c>
      <c r="C1260" s="3" t="s">
        <v>2903</v>
      </c>
      <c r="D1260" s="8" t="s">
        <v>3334</v>
      </c>
      <c r="E1260" s="8" t="s">
        <v>3334</v>
      </c>
      <c r="F1260" s="8" t="s">
        <v>3335</v>
      </c>
      <c r="G1260" s="4" t="s">
        <v>3336</v>
      </c>
      <c r="H1260" s="4"/>
      <c r="I1260" s="4" t="s">
        <v>10936</v>
      </c>
      <c r="J1260" s="3"/>
      <c r="K1260" s="3" t="s">
        <v>9041</v>
      </c>
      <c r="L1260" s="5" t="s">
        <v>15</v>
      </c>
      <c r="M1260" s="2" t="str">
        <f t="shared" si="136"/>
        <v>&gt;betaL-g1413_TEM-206%ATGAGTATTCAACATTTTCGTGTCA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60" s="26">
        <f t="shared" si="134"/>
        <v>861</v>
      </c>
      <c r="P1260" s="26"/>
      <c r="Q1260" s="26">
        <f t="shared" ref="Q1260:Q1263" si="142">IF(OR(LEFT(G1260,3)="ATG",LEFT(G1260,3)="GTG",LEFT(G1260,3)="TTG"),1,"bad")</f>
        <v>1</v>
      </c>
      <c r="R1260" s="26">
        <f t="shared" si="135"/>
        <v>1</v>
      </c>
      <c r="S1260" s="26">
        <f t="shared" si="137"/>
        <v>2</v>
      </c>
      <c r="T1260" s="26"/>
    </row>
    <row r="1261" spans="1:20" x14ac:dyDescent="0.25">
      <c r="A1261">
        <v>1408</v>
      </c>
      <c r="B1261" s="2" t="s">
        <v>9042</v>
      </c>
      <c r="C1261" s="3" t="s">
        <v>2903</v>
      </c>
      <c r="D1261" s="8" t="s">
        <v>3337</v>
      </c>
      <c r="E1261" s="8" t="s">
        <v>3337</v>
      </c>
      <c r="F1261" s="8" t="s">
        <v>3338</v>
      </c>
      <c r="G1261" s="4" t="s">
        <v>3339</v>
      </c>
      <c r="H1261" s="4"/>
      <c r="I1261" s="4" t="s">
        <v>10936</v>
      </c>
      <c r="J1261" s="3"/>
      <c r="K1261" s="3" t="s">
        <v>9043</v>
      </c>
      <c r="L1261" s="5" t="s">
        <v>15</v>
      </c>
      <c r="M1261" s="2" t="str">
        <f t="shared" si="136"/>
        <v>&gt;betaL-g1414_TEM-207%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GGCGTGGGTCTCGCGGTATCATTGCAGCACTGGGGCCAGATGGTAAGCCCTCCCGTATCGTAGTTATCTACACGACGGGGAGTCAGGCAACTATGGATGAACGAAATAGACAGATCGCTGAGATAGGTGCCTCACTGATTAAGCATTGGTAA</v>
      </c>
      <c r="O1261" s="26">
        <f t="shared" si="134"/>
        <v>861</v>
      </c>
      <c r="P1261" s="26"/>
      <c r="Q1261" s="26">
        <f t="shared" si="142"/>
        <v>1</v>
      </c>
      <c r="R1261" s="26">
        <f t="shared" si="135"/>
        <v>1</v>
      </c>
      <c r="S1261" s="26">
        <f t="shared" si="137"/>
        <v>2</v>
      </c>
      <c r="T1261" s="26"/>
    </row>
    <row r="1262" spans="1:20" x14ac:dyDescent="0.25">
      <c r="A1262">
        <v>1409</v>
      </c>
      <c r="B1262" s="2" t="s">
        <v>9044</v>
      </c>
      <c r="C1262" s="3" t="s">
        <v>2903</v>
      </c>
      <c r="D1262" s="8" t="s">
        <v>3340</v>
      </c>
      <c r="E1262" s="8" t="s">
        <v>3340</v>
      </c>
      <c r="F1262" s="8" t="s">
        <v>3341</v>
      </c>
      <c r="G1262" s="4" t="s">
        <v>3342</v>
      </c>
      <c r="H1262" s="4"/>
      <c r="I1262" s="4" t="s">
        <v>10936</v>
      </c>
      <c r="J1262" s="3"/>
      <c r="K1262" s="3" t="s">
        <v>9045</v>
      </c>
      <c r="L1262" s="5" t="s">
        <v>15</v>
      </c>
      <c r="M1262" s="2" t="str">
        <f t="shared" si="136"/>
        <v>&gt;betaL-g1415_TEM-208%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T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62" s="26">
        <f t="shared" si="134"/>
        <v>861</v>
      </c>
      <c r="P1262" s="26"/>
      <c r="Q1262" s="26">
        <f t="shared" si="142"/>
        <v>1</v>
      </c>
      <c r="R1262" s="26">
        <f t="shared" si="135"/>
        <v>1</v>
      </c>
      <c r="S1262" s="26">
        <f t="shared" si="137"/>
        <v>2</v>
      </c>
      <c r="T1262" s="26"/>
    </row>
    <row r="1263" spans="1:20" x14ac:dyDescent="0.25">
      <c r="A1263">
        <v>1410</v>
      </c>
      <c r="B1263" s="2" t="s">
        <v>9046</v>
      </c>
      <c r="C1263" s="3" t="s">
        <v>2903</v>
      </c>
      <c r="D1263" s="8" t="s">
        <v>3343</v>
      </c>
      <c r="E1263" s="8" t="s">
        <v>3343</v>
      </c>
      <c r="F1263" s="8" t="s">
        <v>3344</v>
      </c>
      <c r="G1263" s="4" t="s">
        <v>3345</v>
      </c>
      <c r="H1263" s="4"/>
      <c r="I1263" s="4" t="s">
        <v>10936</v>
      </c>
      <c r="J1263" s="3"/>
      <c r="K1263" s="3" t="s">
        <v>9047</v>
      </c>
      <c r="L1263" s="5" t="s">
        <v>15</v>
      </c>
      <c r="M1263" s="2" t="str">
        <f t="shared" si="136"/>
        <v>&gt;betaL-g1416_TEM-209%ATGAGTATTCAACATTTCCGTGTCGCCCTTATTCCCTTTTTTGCGGCATTTTGCCTTCCTGTTTTTGCTCACCCAGAAACGCTGGTGAAAGTAAAAGATGCTGAAGATCAGTTGGA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63" s="26">
        <f t="shared" si="134"/>
        <v>861</v>
      </c>
      <c r="P1263" s="26"/>
      <c r="Q1263" s="26">
        <f t="shared" si="142"/>
        <v>1</v>
      </c>
      <c r="R1263" s="26">
        <f t="shared" si="135"/>
        <v>1</v>
      </c>
      <c r="S1263" s="26">
        <f t="shared" si="137"/>
        <v>2</v>
      </c>
      <c r="T1263" s="26"/>
    </row>
    <row r="1264" spans="1:20" x14ac:dyDescent="0.25">
      <c r="A1264">
        <v>1239</v>
      </c>
      <c r="B1264" s="2" t="s">
        <v>8778</v>
      </c>
      <c r="C1264" s="3" t="s">
        <v>2903</v>
      </c>
      <c r="D1264" s="8" t="s">
        <v>2946</v>
      </c>
      <c r="E1264" s="8" t="s">
        <v>2946</v>
      </c>
      <c r="F1264" s="8" t="s">
        <v>2947</v>
      </c>
      <c r="G1264" s="4" t="s">
        <v>2948</v>
      </c>
      <c r="H1264" s="4"/>
      <c r="I1264" s="4" t="s">
        <v>10936</v>
      </c>
      <c r="J1264" s="3"/>
      <c r="K1264" s="3" t="s">
        <v>8779</v>
      </c>
      <c r="L1264" s="5" t="s">
        <v>15</v>
      </c>
      <c r="M1264" s="2" t="str">
        <f t="shared" si="136"/>
        <v>&gt;betaL-g1417_TEM-21%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G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</v>
      </c>
      <c r="O1264" s="26">
        <f t="shared" si="134"/>
        <v>858</v>
      </c>
      <c r="P1264" s="26" t="s">
        <v>10985</v>
      </c>
      <c r="Q1264" s="26">
        <f t="shared" si="138"/>
        <v>1</v>
      </c>
      <c r="R1264" s="26" t="str">
        <f t="shared" si="135"/>
        <v>bad</v>
      </c>
      <c r="S1264" s="26">
        <f t="shared" si="137"/>
        <v>2</v>
      </c>
      <c r="T1264" s="26"/>
    </row>
    <row r="1265" spans="1:20" x14ac:dyDescent="0.25">
      <c r="A1265">
        <v>1411</v>
      </c>
      <c r="B1265" s="2" t="s">
        <v>9048</v>
      </c>
      <c r="C1265" s="3" t="s">
        <v>2903</v>
      </c>
      <c r="D1265" s="8" t="s">
        <v>3346</v>
      </c>
      <c r="E1265" s="8" t="s">
        <v>3346</v>
      </c>
      <c r="F1265" s="8" t="s">
        <v>3347</v>
      </c>
      <c r="G1265" s="4" t="s">
        <v>3348</v>
      </c>
      <c r="H1265" s="4"/>
      <c r="I1265" s="4" t="s">
        <v>10936</v>
      </c>
      <c r="J1265" s="3"/>
      <c r="K1265" s="3" t="s">
        <v>9049</v>
      </c>
      <c r="L1265" s="5" t="s">
        <v>15</v>
      </c>
      <c r="M1265" s="2" t="str">
        <f t="shared" si="136"/>
        <v>&gt;betaL-g1418_TEM-211%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C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TAAATAGACAGATCGCTGAGATAGGTGCCTCACTGATTAAGCATTGGTAA</v>
      </c>
      <c r="O1265" s="26">
        <f t="shared" si="134"/>
        <v>861</v>
      </c>
      <c r="P1265" s="26"/>
      <c r="Q1265" s="26">
        <f t="shared" ref="Q1265" si="143">IF(OR(LEFT(G1265,3)="ATG",LEFT(G1265,3)="GTG",LEFT(G1265,3)="TTG"),1,"bad")</f>
        <v>1</v>
      </c>
      <c r="R1265" s="26">
        <f t="shared" si="135"/>
        <v>1</v>
      </c>
      <c r="S1265" s="26">
        <f t="shared" si="137"/>
        <v>2</v>
      </c>
      <c r="T1265" s="26"/>
    </row>
    <row r="1266" spans="1:20" x14ac:dyDescent="0.25">
      <c r="A1266">
        <v>1412</v>
      </c>
      <c r="B1266" s="2" t="s">
        <v>9050</v>
      </c>
      <c r="C1266" s="3" t="s">
        <v>2903</v>
      </c>
      <c r="D1266" s="8" t="s">
        <v>3349</v>
      </c>
      <c r="E1266" s="8" t="s">
        <v>3349</v>
      </c>
      <c r="F1266" s="8" t="s">
        <v>3350</v>
      </c>
      <c r="G1266" s="4" t="s">
        <v>3351</v>
      </c>
      <c r="H1266" s="4"/>
      <c r="I1266" s="4" t="s">
        <v>10936</v>
      </c>
      <c r="J1266" s="3"/>
      <c r="K1266" s="3" t="s">
        <v>9051</v>
      </c>
      <c r="L1266" s="5" t="s">
        <v>15</v>
      </c>
      <c r="M1266" s="2" t="str">
        <f t="shared" si="136"/>
        <v>&gt;betaL-g1419_TEM-213%ATGAGTATTCAACATTTCCGTGTCGCCCTTATTCCCTTTTTTGCGGCATTTTGCCTTCCTGTTTTTGCTCACCCAGAAACGCTGGTGAAAGTAAAAGATGCTGAAGATCAGTTGGGTGCACGAGTGGGTTACATCGAGCTGGATCTCAACAGCGGTAAGATCCTTGAGAGTTTTCGCCCCGAAGAACGTTTTCCAATGATGAGCACTTTTAAAGTTCTGCTATGTGGCGCGGTATTATCCCGTGTTGACGCCGGGCAAGAGCAACTCGGTCGCCGCATACACTATTCTCAGAATGACTTGGTTGAGTTCTCACCAGTCACAGAAAAGCATCTTACGGATGGCATGACAGTAAGAGAATTATGCAGTGCTGCCATAACCATGAGTGATAACACTGCGGCCAACTTACTTCTGACAACGATCGGAGGACCGAAGGAGCTAACCGCTTTTTTGCACAACATGGGGGATCATGTAACG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v>
      </c>
      <c r="O1266" s="26">
        <f t="shared" si="134"/>
        <v>858</v>
      </c>
      <c r="P1266" s="26" t="s">
        <v>10985</v>
      </c>
      <c r="Q1266" s="26">
        <f t="shared" si="138"/>
        <v>1</v>
      </c>
      <c r="R1266" s="26" t="str">
        <f t="shared" si="135"/>
        <v>bad</v>
      </c>
      <c r="S1266" s="26">
        <f t="shared" si="137"/>
        <v>2</v>
      </c>
      <c r="T1266" s="26"/>
    </row>
    <row r="1267" spans="1:20" x14ac:dyDescent="0.25">
      <c r="A1267">
        <v>1240</v>
      </c>
      <c r="B1267" s="2" t="s">
        <v>8780</v>
      </c>
      <c r="C1267" s="3" t="s">
        <v>2903</v>
      </c>
      <c r="D1267" s="8" t="s">
        <v>2949</v>
      </c>
      <c r="E1267" s="8" t="s">
        <v>2949</v>
      </c>
      <c r="F1267" s="8" t="s">
        <v>2950</v>
      </c>
      <c r="G1267" s="4" t="s">
        <v>2951</v>
      </c>
      <c r="H1267" s="4"/>
      <c r="I1267" s="4" t="s">
        <v>10936</v>
      </c>
      <c r="J1267" s="3"/>
      <c r="K1267" s="3" t="s">
        <v>8781</v>
      </c>
      <c r="L1267" s="5" t="s">
        <v>15</v>
      </c>
      <c r="M1267" s="2" t="str">
        <f t="shared" si="136"/>
        <v>&gt;betaL-g1420_TEM-22%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GCAGTGAGCGTGGATCTCGCGGTATCATTGCAGCACTGGGGCCAGATGGTAAGCCCTCCCGTATCGTAGTTATCTACACGACGGGGAGTCAGGCAACTATGGATGAACGAAATAGACAGATCGCTGAGATAGGTGCCTCACTGATTAAGCATTGG</v>
      </c>
      <c r="O1267" s="26">
        <f t="shared" si="134"/>
        <v>858</v>
      </c>
      <c r="P1267" s="26" t="s">
        <v>10985</v>
      </c>
      <c r="Q1267" s="26">
        <f t="shared" si="138"/>
        <v>1</v>
      </c>
      <c r="R1267" s="26" t="str">
        <f t="shared" si="135"/>
        <v>bad</v>
      </c>
      <c r="S1267" s="26">
        <f t="shared" si="137"/>
        <v>2</v>
      </c>
      <c r="T1267" s="26"/>
    </row>
    <row r="1268" spans="1:20" x14ac:dyDescent="0.25">
      <c r="A1268">
        <v>1241</v>
      </c>
      <c r="B1268" s="2" t="s">
        <v>8782</v>
      </c>
      <c r="C1268" s="3" t="s">
        <v>2903</v>
      </c>
      <c r="D1268" s="8" t="s">
        <v>2952</v>
      </c>
      <c r="E1268" s="8" t="s">
        <v>2952</v>
      </c>
      <c r="F1268" s="8" t="s">
        <v>2953</v>
      </c>
      <c r="G1268" s="4" t="s">
        <v>2954</v>
      </c>
      <c r="H1268" s="4"/>
      <c r="I1268" s="4" t="s">
        <v>10936</v>
      </c>
      <c r="J1268" s="3"/>
      <c r="K1268" s="3" t="s">
        <v>8783</v>
      </c>
      <c r="L1268" s="5" t="s">
        <v>15</v>
      </c>
      <c r="M1268" s="2" t="str">
        <f t="shared" si="136"/>
        <v>&gt;betaL-g1421_TEM-24%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AGTTGGGAACCGGAGCTGAATGAAGCCATACCAAACGACGAGCGTGACACCACGATGCCTGCAGCAATGGCAACAACGTTGCGCAAACTATTAACTGGCGAACTACTTACTCTAGCTTCCCGGCAACAATTAATAGACTGGATGGAGGCGGATAAAGTTGCAGGACCACTTCTGCGCTCGGCCCTTCCGGCTGGCTGGTTTATTGCTGATAAATCTGGAACCGGTAAGCGTGGGTCTCGCGGTATCATTGCAGCACTGGGGCCAGATGGTAAGCCCTCCCGTATCGTAGTTATCTACACGACGGGGAGTCAGGCAACTATGGATGAACGAAATAGACAGATCGCTGAGATAGGTGCCTCACTGATTAAGCATTGGTAA</v>
      </c>
      <c r="O1268" s="26">
        <f t="shared" si="134"/>
        <v>861</v>
      </c>
      <c r="P1268" s="26"/>
      <c r="Q1268" s="26">
        <f t="shared" ref="Q1268:Q1269" si="144">IF(OR(LEFT(G1268,3)="ATG",LEFT(G1268,3)="GTG",LEFT(G1268,3)="TTG"),1,"bad")</f>
        <v>1</v>
      </c>
      <c r="R1268" s="26">
        <f t="shared" si="135"/>
        <v>1</v>
      </c>
      <c r="S1268" s="26">
        <f t="shared" si="137"/>
        <v>2</v>
      </c>
      <c r="T1268" s="26"/>
    </row>
    <row r="1269" spans="1:20" x14ac:dyDescent="0.25">
      <c r="A1269" s="26">
        <v>1245</v>
      </c>
      <c r="B1269" s="2" t="s">
        <v>8784</v>
      </c>
      <c r="C1269" s="3" t="s">
        <v>2903</v>
      </c>
      <c r="D1269" s="8" t="s">
        <v>2955</v>
      </c>
      <c r="E1269" s="8" t="s">
        <v>2955</v>
      </c>
      <c r="F1269" s="8" t="s">
        <v>2956</v>
      </c>
      <c r="G1269" s="4" t="s">
        <v>2957</v>
      </c>
      <c r="H1269" s="4"/>
      <c r="I1269" s="4" t="s">
        <v>10936</v>
      </c>
      <c r="J1269" s="3"/>
      <c r="K1269" s="3" t="s">
        <v>8785</v>
      </c>
      <c r="L1269" s="5" t="s">
        <v>15</v>
      </c>
      <c r="M1269" s="2" t="str">
        <f t="shared" si="136"/>
        <v>&gt;betaL-g1425_TEM-28%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269" s="26">
        <f t="shared" si="134"/>
        <v>861</v>
      </c>
      <c r="P1269" s="26"/>
      <c r="Q1269" s="26">
        <f t="shared" si="144"/>
        <v>1</v>
      </c>
      <c r="R1269" s="26">
        <f t="shared" si="135"/>
        <v>1</v>
      </c>
      <c r="S1269" s="26">
        <f t="shared" si="137"/>
        <v>2</v>
      </c>
      <c r="T1269" s="26"/>
    </row>
    <row r="1270" spans="1:20" x14ac:dyDescent="0.25">
      <c r="A1270">
        <v>1246</v>
      </c>
      <c r="B1270" s="2" t="s">
        <v>8786</v>
      </c>
      <c r="C1270" s="3" t="s">
        <v>2903</v>
      </c>
      <c r="D1270" s="8" t="s">
        <v>2958</v>
      </c>
      <c r="E1270" s="8" t="s">
        <v>2958</v>
      </c>
      <c r="F1270" s="8" t="s">
        <v>2959</v>
      </c>
      <c r="G1270" s="4" t="s">
        <v>2960</v>
      </c>
      <c r="H1270" s="4"/>
      <c r="I1270" s="4" t="s">
        <v>10936</v>
      </c>
      <c r="J1270" s="3"/>
      <c r="K1270" s="3" t="s">
        <v>8787</v>
      </c>
      <c r="L1270" s="5" t="s">
        <v>15</v>
      </c>
      <c r="M1270" s="2" t="str">
        <f t="shared" si="136"/>
        <v>&gt;betaL-g1426_TEM-29%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</v>
      </c>
      <c r="O1270" s="26">
        <f t="shared" si="134"/>
        <v>858</v>
      </c>
      <c r="P1270" s="26" t="s">
        <v>10985</v>
      </c>
      <c r="Q1270" s="26">
        <f t="shared" si="138"/>
        <v>1</v>
      </c>
      <c r="R1270" s="26" t="str">
        <f t="shared" si="135"/>
        <v>bad</v>
      </c>
      <c r="S1270" s="26">
        <f t="shared" si="137"/>
        <v>2</v>
      </c>
      <c r="T1270" s="26"/>
    </row>
    <row r="1271" spans="1:20" x14ac:dyDescent="0.25">
      <c r="A1271">
        <v>1222</v>
      </c>
      <c r="B1271" s="2" t="s">
        <v>8754</v>
      </c>
      <c r="C1271" s="3" t="s">
        <v>2903</v>
      </c>
      <c r="D1271" s="8" t="s">
        <v>2910</v>
      </c>
      <c r="E1271" s="8" t="s">
        <v>2910</v>
      </c>
      <c r="F1271" s="8" t="s">
        <v>2911</v>
      </c>
      <c r="G1271" s="4" t="s">
        <v>2912</v>
      </c>
      <c r="H1271" s="4"/>
      <c r="I1271" s="4" t="s">
        <v>10936</v>
      </c>
      <c r="J1271" s="3"/>
      <c r="K1271" s="3" t="s">
        <v>8755</v>
      </c>
      <c r="L1271" s="5" t="s">
        <v>15</v>
      </c>
      <c r="M1271" s="2" t="str">
        <f t="shared" si="136"/>
        <v>&gt;betaL-g1427_TEM-3%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271" s="26">
        <f t="shared" si="134"/>
        <v>861</v>
      </c>
      <c r="P1271" s="26"/>
      <c r="Q1271" s="26">
        <f t="shared" ref="Q1271:Q1286" si="145">IF(OR(LEFT(G1271,3)="ATG",LEFT(G1271,3)="GTG",LEFT(G1271,3)="TTG"),1,"bad")</f>
        <v>1</v>
      </c>
      <c r="R1271" s="26">
        <f t="shared" si="135"/>
        <v>1</v>
      </c>
      <c r="S1271" s="26">
        <f t="shared" si="137"/>
        <v>2</v>
      </c>
      <c r="T1271" s="26"/>
    </row>
    <row r="1272" spans="1:20" x14ac:dyDescent="0.25">
      <c r="A1272" s="26">
        <v>1247</v>
      </c>
      <c r="B1272" s="2" t="s">
        <v>8788</v>
      </c>
      <c r="C1272" s="3" t="s">
        <v>2903</v>
      </c>
      <c r="D1272" s="8" t="s">
        <v>2961</v>
      </c>
      <c r="E1272" s="8" t="s">
        <v>2961</v>
      </c>
      <c r="F1272" s="8" t="s">
        <v>2962</v>
      </c>
      <c r="G1272" s="4" t="s">
        <v>2963</v>
      </c>
      <c r="H1272" s="4"/>
      <c r="I1272" s="4" t="s">
        <v>10936</v>
      </c>
      <c r="J1272" s="3"/>
      <c r="K1272" s="3" t="s">
        <v>8789</v>
      </c>
      <c r="L1272" s="5" t="s">
        <v>15</v>
      </c>
      <c r="M1272" s="2" t="str">
        <f t="shared" si="136"/>
        <v>&gt;betaL-g1428_TEM-30%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ATTGGTAA</v>
      </c>
      <c r="O1272" s="26">
        <f t="shared" si="134"/>
        <v>861</v>
      </c>
      <c r="P1272" s="26"/>
      <c r="Q1272" s="26">
        <f t="shared" si="145"/>
        <v>1</v>
      </c>
      <c r="R1272" s="26">
        <f t="shared" si="135"/>
        <v>1</v>
      </c>
      <c r="S1272" s="26">
        <f t="shared" si="137"/>
        <v>2</v>
      </c>
      <c r="T1272" s="26"/>
    </row>
    <row r="1273" spans="1:20" x14ac:dyDescent="0.25">
      <c r="A1273">
        <v>1250</v>
      </c>
      <c r="B1273" s="2" t="s">
        <v>8790</v>
      </c>
      <c r="C1273" s="3" t="s">
        <v>2903</v>
      </c>
      <c r="D1273" s="8" t="s">
        <v>2964</v>
      </c>
      <c r="E1273" s="8" t="s">
        <v>2964</v>
      </c>
      <c r="F1273" s="8" t="s">
        <v>2965</v>
      </c>
      <c r="G1273" s="4" t="s">
        <v>2966</v>
      </c>
      <c r="H1273" s="4"/>
      <c r="I1273" s="4" t="s">
        <v>10936</v>
      </c>
      <c r="J1273" s="3"/>
      <c r="K1273" s="3" t="s">
        <v>8791</v>
      </c>
      <c r="L1273" s="5" t="s">
        <v>15</v>
      </c>
      <c r="M1273" s="2" t="str">
        <f t="shared" si="136"/>
        <v>&gt;betaL-g1431_TEM-33%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73" s="26">
        <f t="shared" si="134"/>
        <v>861</v>
      </c>
      <c r="P1273" s="26"/>
      <c r="Q1273" s="26">
        <f t="shared" si="145"/>
        <v>1</v>
      </c>
      <c r="R1273" s="26">
        <f t="shared" si="135"/>
        <v>1</v>
      </c>
      <c r="S1273" s="26">
        <f t="shared" si="137"/>
        <v>2</v>
      </c>
      <c r="T1273" s="26"/>
    </row>
    <row r="1274" spans="1:20" x14ac:dyDescent="0.25">
      <c r="A1274" s="26">
        <v>1251</v>
      </c>
      <c r="B1274" s="2" t="s">
        <v>8792</v>
      </c>
      <c r="C1274" s="3" t="s">
        <v>2903</v>
      </c>
      <c r="D1274" s="8" t="s">
        <v>2967</v>
      </c>
      <c r="E1274" s="8" t="s">
        <v>2967</v>
      </c>
      <c r="F1274" s="8" t="s">
        <v>2968</v>
      </c>
      <c r="G1274" s="4" t="s">
        <v>2969</v>
      </c>
      <c r="H1274" s="4"/>
      <c r="I1274" s="4" t="s">
        <v>10936</v>
      </c>
      <c r="J1274" s="3"/>
      <c r="K1274" s="3" t="s">
        <v>8793</v>
      </c>
      <c r="L1274" s="5" t="s">
        <v>15</v>
      </c>
      <c r="M1274" s="2" t="str">
        <f t="shared" si="136"/>
        <v>&gt;betaL-g1432_TEM-34%ATGAGTATTCAACATTTTCGTGTCGCCCTTATTCCCTTTTTTGCGGCATTTTGCCTTCCTGTTTTTGCTCACCCAGAAACGCTGGTGAAAGTAAAAGATGCTGAAGATCAGTTGGGTGCACGAGTGGGTTACATCGAACTGGATCTCAACAGCGGTAAGATCCTTGAGAGTTTTCGCCCCGAAGAACGTTTTCCAATGG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74" s="26">
        <f t="shared" si="134"/>
        <v>861</v>
      </c>
      <c r="P1274" s="26"/>
      <c r="Q1274" s="26">
        <f t="shared" si="145"/>
        <v>1</v>
      </c>
      <c r="R1274" s="26">
        <f t="shared" si="135"/>
        <v>1</v>
      </c>
      <c r="S1274" s="26">
        <f t="shared" si="137"/>
        <v>2</v>
      </c>
      <c r="T1274" s="26"/>
    </row>
    <row r="1275" spans="1:20" x14ac:dyDescent="0.25">
      <c r="A1275">
        <v>1223</v>
      </c>
      <c r="B1275" s="2" t="s">
        <v>8756</v>
      </c>
      <c r="C1275" s="3" t="s">
        <v>2903</v>
      </c>
      <c r="D1275" s="8" t="s">
        <v>2913</v>
      </c>
      <c r="E1275" s="8" t="s">
        <v>2913</v>
      </c>
      <c r="F1275" s="3" t="s">
        <v>2914</v>
      </c>
      <c r="G1275" s="4" t="s">
        <v>2915</v>
      </c>
      <c r="H1275" s="4"/>
      <c r="I1275" s="4" t="s">
        <v>10936</v>
      </c>
      <c r="J1275" s="3"/>
      <c r="K1275" s="3" t="s">
        <v>8757</v>
      </c>
      <c r="L1275" s="5" t="s">
        <v>15</v>
      </c>
      <c r="M1275" s="2" t="str">
        <f t="shared" si="136"/>
        <v>&gt;betaL-g1438_TEM-4%ATGAGTATTCAACATTTCCGTGTCGCCCTTATTCCCTTTTTTGCGGCATTTTGCT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TGACGGGGAGTCAGGCAACTATGGATGAACGAAATAGACAGATCGCTGAGATAGGTGCCTCACTGATTAAGCATTGGTAA</v>
      </c>
      <c r="O1275" s="26">
        <f t="shared" si="134"/>
        <v>861</v>
      </c>
      <c r="P1275" s="26"/>
      <c r="Q1275" s="26">
        <f t="shared" si="145"/>
        <v>1</v>
      </c>
      <c r="R1275" s="26">
        <f t="shared" si="135"/>
        <v>1</v>
      </c>
      <c r="S1275" s="26">
        <f t="shared" si="137"/>
        <v>2</v>
      </c>
      <c r="T1275" s="26"/>
    </row>
    <row r="1276" spans="1:20" x14ac:dyDescent="0.25">
      <c r="A1276">
        <v>1258</v>
      </c>
      <c r="B1276" s="2" t="s">
        <v>8794</v>
      </c>
      <c r="C1276" s="3" t="s">
        <v>2903</v>
      </c>
      <c r="D1276" s="8" t="s">
        <v>2970</v>
      </c>
      <c r="E1276" s="8" t="s">
        <v>2970</v>
      </c>
      <c r="F1276" s="8"/>
      <c r="G1276" s="4" t="s">
        <v>2971</v>
      </c>
      <c r="H1276" s="4"/>
      <c r="I1276" s="4" t="s">
        <v>10936</v>
      </c>
      <c r="J1276" s="3"/>
      <c r="K1276" s="3" t="s">
        <v>8795</v>
      </c>
      <c r="L1276" s="5" t="s">
        <v>15</v>
      </c>
      <c r="M1276" s="2" t="str">
        <f t="shared" si="136"/>
        <v>&gt;betaL-g1440_TEM-42%ATGAGTATTCAACATTTCCGTGTCGCCCTTATTCCCTTTTTTGCGGCATTTTGCCTTCCTGTTTTTGCTCACCCAGAAACGCTGGTGAAAGTAAAAGATGCTGAAGATAAGTTGGGTGT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v>
      </c>
      <c r="O1276" s="26">
        <f t="shared" si="134"/>
        <v>861</v>
      </c>
      <c r="P1276" s="26"/>
      <c r="Q1276" s="26">
        <f t="shared" si="145"/>
        <v>1</v>
      </c>
      <c r="R1276" s="26">
        <f t="shared" si="135"/>
        <v>1</v>
      </c>
      <c r="S1276" s="26">
        <f t="shared" si="137"/>
        <v>2</v>
      </c>
      <c r="T1276" s="26"/>
    </row>
    <row r="1277" spans="1:20" x14ac:dyDescent="0.25">
      <c r="A1277" s="26">
        <v>1259</v>
      </c>
      <c r="B1277" s="2" t="s">
        <v>8796</v>
      </c>
      <c r="C1277" s="3" t="s">
        <v>2903</v>
      </c>
      <c r="D1277" s="8" t="s">
        <v>2972</v>
      </c>
      <c r="E1277" s="8" t="s">
        <v>2972</v>
      </c>
      <c r="F1277" s="8" t="s">
        <v>2973</v>
      </c>
      <c r="G1277" s="4" t="s">
        <v>2974</v>
      </c>
      <c r="H1277" s="4"/>
      <c r="I1277" s="4" t="s">
        <v>10936</v>
      </c>
      <c r="J1277" s="3"/>
      <c r="K1277" s="3" t="s">
        <v>8797</v>
      </c>
      <c r="L1277" s="5" t="s">
        <v>15</v>
      </c>
      <c r="M1277" s="2" t="str">
        <f t="shared" si="136"/>
        <v>&gt;betaL-g1441_TEM-43%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A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77" s="26">
        <f t="shared" si="134"/>
        <v>861</v>
      </c>
      <c r="P1277" s="26"/>
      <c r="Q1277" s="26">
        <f t="shared" si="145"/>
        <v>1</v>
      </c>
      <c r="R1277" s="26">
        <f t="shared" si="135"/>
        <v>1</v>
      </c>
      <c r="S1277" s="26">
        <f t="shared" si="137"/>
        <v>2</v>
      </c>
      <c r="T1277" s="26"/>
    </row>
    <row r="1278" spans="1:20" x14ac:dyDescent="0.25">
      <c r="A1278" s="26">
        <v>1261</v>
      </c>
      <c r="B1278" s="2" t="s">
        <v>8798</v>
      </c>
      <c r="C1278" s="3" t="s">
        <v>2903</v>
      </c>
      <c r="D1278" s="8" t="s">
        <v>2975</v>
      </c>
      <c r="E1278" s="8" t="s">
        <v>2975</v>
      </c>
      <c r="F1278" s="8" t="s">
        <v>2976</v>
      </c>
      <c r="G1278" s="4" t="s">
        <v>2977</v>
      </c>
      <c r="H1278" s="4"/>
      <c r="I1278" s="4" t="s">
        <v>10936</v>
      </c>
      <c r="J1278" s="3"/>
      <c r="K1278" s="3" t="s">
        <v>8799</v>
      </c>
      <c r="L1278" s="5" t="s">
        <v>15</v>
      </c>
      <c r="M1278" s="2" t="str">
        <f t="shared" si="136"/>
        <v>&gt;betaL-g1443_TEM-45%ATGAGTATTCAACATTTCCGTGTCGCCCTTATTCCCTTTTTTGCGGCATTTTGCCTTCCTGTTTTTGCTCACCCAGAAACGCTGGTGAAAGTAAAAGATGCTGAAGATCAGTTGGGTGCACGAGTGGGTTACATCGAGCTGGATCTCAACAGCGGTAAGATCCTTGAGAGTTTTCGCCCCGAAGAACGTTTTCCAATGT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AAAATAGACAGATCGCTGAGATAGGTGCCTCACTGATTAAGCATTGGTAA</v>
      </c>
      <c r="O1278" s="26">
        <f t="shared" si="134"/>
        <v>861</v>
      </c>
      <c r="P1278" s="26"/>
      <c r="Q1278" s="26">
        <f t="shared" si="145"/>
        <v>1</v>
      </c>
      <c r="R1278" s="26">
        <f t="shared" si="135"/>
        <v>1</v>
      </c>
      <c r="S1278" s="26">
        <f t="shared" si="137"/>
        <v>2</v>
      </c>
      <c r="T1278" s="26"/>
    </row>
    <row r="1279" spans="1:20" x14ac:dyDescent="0.25">
      <c r="A1279" s="26">
        <v>1263</v>
      </c>
      <c r="B1279" s="2" t="s">
        <v>8800</v>
      </c>
      <c r="C1279" s="3" t="s">
        <v>2903</v>
      </c>
      <c r="D1279" s="8" t="s">
        <v>2978</v>
      </c>
      <c r="E1279" s="8" t="s">
        <v>2978</v>
      </c>
      <c r="F1279" s="8" t="s">
        <v>2979</v>
      </c>
      <c r="G1279" s="4" t="s">
        <v>2980</v>
      </c>
      <c r="H1279" s="4"/>
      <c r="I1279" s="4" t="s">
        <v>10936</v>
      </c>
      <c r="J1279" s="3"/>
      <c r="K1279" s="3" t="s">
        <v>8801</v>
      </c>
      <c r="L1279" s="5" t="s">
        <v>15</v>
      </c>
      <c r="M1279" s="2" t="str">
        <f t="shared" si="136"/>
        <v>&gt;betaL-g1445_TEM-47%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v>
      </c>
      <c r="O1279" s="26">
        <f t="shared" si="134"/>
        <v>861</v>
      </c>
      <c r="P1279" s="26"/>
      <c r="Q1279" s="26">
        <f t="shared" si="145"/>
        <v>1</v>
      </c>
      <c r="R1279" s="26">
        <f t="shared" si="135"/>
        <v>1</v>
      </c>
      <c r="S1279" s="26">
        <f t="shared" si="137"/>
        <v>2</v>
      </c>
      <c r="T1279" s="26"/>
    </row>
    <row r="1280" spans="1:20" x14ac:dyDescent="0.25">
      <c r="A1280" s="26">
        <v>1264</v>
      </c>
      <c r="B1280" s="2" t="s">
        <v>8802</v>
      </c>
      <c r="C1280" s="3" t="s">
        <v>2903</v>
      </c>
      <c r="D1280" s="8" t="s">
        <v>2981</v>
      </c>
      <c r="E1280" s="8" t="s">
        <v>2981</v>
      </c>
      <c r="F1280" s="8" t="s">
        <v>2982</v>
      </c>
      <c r="G1280" s="4" t="s">
        <v>2983</v>
      </c>
      <c r="H1280" s="4"/>
      <c r="I1280" s="4" t="s">
        <v>10936</v>
      </c>
      <c r="J1280" s="3"/>
      <c r="K1280" s="3" t="s">
        <v>8803</v>
      </c>
      <c r="L1280" s="5" t="s">
        <v>15</v>
      </c>
      <c r="M1280" s="2" t="str">
        <f t="shared" si="136"/>
        <v>&gt;betaL-g1446_TEM-48%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GAAATAGACAGATCGCTGAGATAGGTGCCTCACTGATTAAGCATTGGTAA</v>
      </c>
      <c r="O1280" s="26">
        <f t="shared" si="134"/>
        <v>861</v>
      </c>
      <c r="P1280" s="26"/>
      <c r="Q1280" s="26">
        <f t="shared" si="145"/>
        <v>1</v>
      </c>
      <c r="R1280" s="26">
        <f t="shared" si="135"/>
        <v>1</v>
      </c>
      <c r="S1280" s="26">
        <f t="shared" si="137"/>
        <v>2</v>
      </c>
      <c r="T1280" s="26"/>
    </row>
    <row r="1281" spans="1:20" x14ac:dyDescent="0.25">
      <c r="A1281">
        <v>1265</v>
      </c>
      <c r="B1281" s="2" t="s">
        <v>8804</v>
      </c>
      <c r="C1281" s="3" t="s">
        <v>2903</v>
      </c>
      <c r="D1281" s="8" t="s">
        <v>2984</v>
      </c>
      <c r="E1281" s="8" t="s">
        <v>2984</v>
      </c>
      <c r="F1281" s="8" t="s">
        <v>2985</v>
      </c>
      <c r="G1281" s="4" t="s">
        <v>2986</v>
      </c>
      <c r="H1281" s="4"/>
      <c r="I1281" s="4" t="s">
        <v>10936</v>
      </c>
      <c r="J1281" s="3"/>
      <c r="K1281" s="3" t="s">
        <v>8805</v>
      </c>
      <c r="L1281" s="5" t="s">
        <v>15</v>
      </c>
      <c r="M1281" s="2" t="str">
        <f t="shared" si="136"/>
        <v>&gt;betaL-g1447_TEM-49%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GGTCAGGCAACTATGGATGAACGAAATAGACAGATCGCTGAGATAGGTGCCTCACTGATTAAGCATTGGTAA</v>
      </c>
      <c r="O1281" s="26">
        <f t="shared" ref="O1281:O1344" si="146">LEN(G1281)</f>
        <v>861</v>
      </c>
      <c r="P1281" s="26"/>
      <c r="Q1281" s="26">
        <f t="shared" si="145"/>
        <v>1</v>
      </c>
      <c r="R1281" s="26">
        <f t="shared" ref="R1281:R1344" si="147">IF(OR(RIGHT(G1281,3)="TAG",RIGHT(G1281,3)="TAA",RIGHT(G1281,3)="TGA"),1,"bad")</f>
        <v>1</v>
      </c>
      <c r="S1281" s="26">
        <f t="shared" si="137"/>
        <v>2</v>
      </c>
      <c r="T1281" s="26"/>
    </row>
    <row r="1282" spans="1:20" x14ac:dyDescent="0.25">
      <c r="A1282">
        <v>1268</v>
      </c>
      <c r="B1282" s="2" t="s">
        <v>8806</v>
      </c>
      <c r="C1282" s="3" t="s">
        <v>2903</v>
      </c>
      <c r="D1282" s="8" t="s">
        <v>2987</v>
      </c>
      <c r="E1282" s="8" t="s">
        <v>2987</v>
      </c>
      <c r="F1282" s="8" t="s">
        <v>2988</v>
      </c>
      <c r="G1282" s="4" t="s">
        <v>2989</v>
      </c>
      <c r="H1282" s="4"/>
      <c r="I1282" s="4" t="s">
        <v>10936</v>
      </c>
      <c r="J1282" s="3"/>
      <c r="K1282" s="3" t="s">
        <v>8807</v>
      </c>
      <c r="L1282" s="5" t="s">
        <v>15</v>
      </c>
      <c r="M1282" s="2" t="str">
        <f t="shared" ref="M1282:M1345" si="148">"&gt;"&amp;K1282&amp;IF(J1282="yes","_Chr","")&amp;"%"&amp;G1282</f>
        <v>&gt;betaL-g1451_TEM-52%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1282" s="26">
        <f t="shared" si="146"/>
        <v>861</v>
      </c>
      <c r="P1282" s="26" t="s">
        <v>10485</v>
      </c>
      <c r="Q1282" s="26">
        <f t="shared" si="145"/>
        <v>1</v>
      </c>
      <c r="R1282" s="26">
        <f t="shared" si="147"/>
        <v>1</v>
      </c>
      <c r="S1282" s="26">
        <f t="shared" ref="S1282:S1345" si="149">IF(MID(G1282,10,3)="ATG",1,2)</f>
        <v>2</v>
      </c>
      <c r="T1282" s="26"/>
    </row>
    <row r="1283" spans="1:20" x14ac:dyDescent="0.25">
      <c r="A1283" s="26">
        <v>1269</v>
      </c>
      <c r="B1283" s="2" t="s">
        <v>8808</v>
      </c>
      <c r="C1283" s="3" t="s">
        <v>2903</v>
      </c>
      <c r="D1283" s="8" t="s">
        <v>2990</v>
      </c>
      <c r="E1283" s="8" t="s">
        <v>2990</v>
      </c>
      <c r="F1283" s="8" t="s">
        <v>2991</v>
      </c>
      <c r="G1283" s="4" t="s">
        <v>2992</v>
      </c>
      <c r="H1283" s="4"/>
      <c r="I1283" s="4" t="s">
        <v>10936</v>
      </c>
      <c r="J1283" s="3"/>
      <c r="K1283" s="3" t="s">
        <v>8809</v>
      </c>
      <c r="L1283" s="5" t="s">
        <v>15</v>
      </c>
      <c r="M1283" s="2" t="str">
        <f t="shared" si="148"/>
        <v>&gt;betaL-g1452_TEM-53%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283" s="26">
        <f t="shared" si="146"/>
        <v>861</v>
      </c>
      <c r="P1283" s="26"/>
      <c r="Q1283" s="26">
        <f t="shared" si="145"/>
        <v>1</v>
      </c>
      <c r="R1283" s="26">
        <f t="shared" si="147"/>
        <v>1</v>
      </c>
      <c r="S1283" s="26">
        <f t="shared" si="149"/>
        <v>2</v>
      </c>
      <c r="T1283" s="26"/>
    </row>
    <row r="1284" spans="1:20" x14ac:dyDescent="0.25">
      <c r="A1284">
        <v>1270</v>
      </c>
      <c r="B1284" s="2" t="s">
        <v>8810</v>
      </c>
      <c r="C1284" s="3" t="s">
        <v>2903</v>
      </c>
      <c r="D1284" s="8" t="s">
        <v>2993</v>
      </c>
      <c r="E1284" s="8" t="s">
        <v>2993</v>
      </c>
      <c r="F1284" s="8" t="s">
        <v>2994</v>
      </c>
      <c r="G1284" s="4" t="s">
        <v>2995</v>
      </c>
      <c r="H1284" s="4"/>
      <c r="I1284" s="4" t="s">
        <v>10936</v>
      </c>
      <c r="J1284" s="3"/>
      <c r="K1284" s="3" t="s">
        <v>8811</v>
      </c>
      <c r="L1284" s="5" t="s">
        <v>15</v>
      </c>
      <c r="M1284" s="2" t="str">
        <f t="shared" si="148"/>
        <v>&gt;betaL-g1453_TEM-54%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TCGGTATCATTGCAGCACTGGGGCCAGATGGTAAGCCCTCCCGTATCGTAGTTATCTACACGACGGGGAGTCAGGCAACTATGGATGAACGAAATAGACAGATCGCTGAGATAGGTGCCTCACTGATTAAGCATTGGTAA</v>
      </c>
      <c r="O1284" s="26">
        <f t="shared" si="146"/>
        <v>861</v>
      </c>
      <c r="P1284" s="26"/>
      <c r="Q1284" s="26">
        <f t="shared" si="145"/>
        <v>1</v>
      </c>
      <c r="R1284" s="26">
        <f t="shared" si="147"/>
        <v>1</v>
      </c>
      <c r="S1284" s="26">
        <f t="shared" si="149"/>
        <v>2</v>
      </c>
      <c r="T1284" s="26"/>
    </row>
    <row r="1285" spans="1:20" x14ac:dyDescent="0.25">
      <c r="A1285">
        <v>1271</v>
      </c>
      <c r="B1285" s="2" t="s">
        <v>8812</v>
      </c>
      <c r="C1285" s="3" t="s">
        <v>2903</v>
      </c>
      <c r="D1285" s="8" t="s">
        <v>2996</v>
      </c>
      <c r="E1285" s="8" t="s">
        <v>2996</v>
      </c>
      <c r="F1285" s="8" t="s">
        <v>2997</v>
      </c>
      <c r="G1285" s="4" t="s">
        <v>2998</v>
      </c>
      <c r="H1285" s="4"/>
      <c r="I1285" s="4" t="s">
        <v>10936</v>
      </c>
      <c r="J1285" s="3"/>
      <c r="K1285" s="3" t="s">
        <v>8813</v>
      </c>
      <c r="L1285" s="5" t="s">
        <v>15</v>
      </c>
      <c r="M1285" s="2" t="str">
        <f t="shared" si="148"/>
        <v>&gt;betaL-g1454_TEM-55%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AACCACTTCTGCGCTCGGCCCTTCCGGCTGGCTGGTTTATTGCTGATAAATCTGGAGCCGGTGAGCGTGGGTCTCGCGGTATCATTGCAGCACTGGGGCCAGATGGTAAGCCCTCCCGTATCGTAGTTATCTACACGACGGGGAGTCAGGCAACTATGGATGAACGAAATAGACAGATCGCTGAGATAGGTGCCTCACTGATTAAGCATTGGTAA</v>
      </c>
      <c r="O1285" s="26">
        <f t="shared" si="146"/>
        <v>861</v>
      </c>
      <c r="P1285" s="26"/>
      <c r="Q1285" s="26">
        <f t="shared" si="145"/>
        <v>1</v>
      </c>
      <c r="R1285" s="26">
        <f t="shared" si="147"/>
        <v>1</v>
      </c>
      <c r="S1285" s="26">
        <f t="shared" si="149"/>
        <v>2</v>
      </c>
      <c r="T1285" s="26"/>
    </row>
    <row r="1286" spans="1:20" x14ac:dyDescent="0.25">
      <c r="A1286">
        <v>1273</v>
      </c>
      <c r="B1286" s="2" t="s">
        <v>8814</v>
      </c>
      <c r="C1286" s="3" t="s">
        <v>2903</v>
      </c>
      <c r="D1286" s="8" t="s">
        <v>2999</v>
      </c>
      <c r="E1286" s="8" t="s">
        <v>2999</v>
      </c>
      <c r="F1286" s="8" t="s">
        <v>3000</v>
      </c>
      <c r="G1286" s="4" t="s">
        <v>3001</v>
      </c>
      <c r="H1286" s="4"/>
      <c r="I1286" s="4" t="s">
        <v>10936</v>
      </c>
      <c r="J1286" s="3"/>
      <c r="K1286" s="3" t="s">
        <v>8815</v>
      </c>
      <c r="L1286" s="5" t="s">
        <v>15</v>
      </c>
      <c r="M1286" s="2" t="str">
        <f t="shared" si="148"/>
        <v>&gt;betaL-g1456_TEM-57%ATGAGTATTCAACATTTCCGTGTCGCCCTTATTCCCTTTTTTGCGGCATTTTGCCTTCCTGTTTTTGCTCACCCAGAAACGCTGGTGAAAGTAAAAGATGCTGAAGATCAGTTGGGTGCACGAGTGGGTTACATCGAACTGGATCTCAACAGCGGTAAGATCCTTGAGAGTTTTCGCCCCGAAGAACGTTTTCCAATGATGAGCACTTTTAAAGTTCTGCTATGTGGTGCGGTATTATCCCGTGTTGACGCCGGGCAAGAGCAACTCGA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86" s="26">
        <f t="shared" si="146"/>
        <v>861</v>
      </c>
      <c r="P1286" s="26"/>
      <c r="Q1286" s="26">
        <f t="shared" si="145"/>
        <v>1</v>
      </c>
      <c r="R1286" s="26">
        <f t="shared" si="147"/>
        <v>1</v>
      </c>
      <c r="S1286" s="26">
        <f t="shared" si="149"/>
        <v>2</v>
      </c>
      <c r="T1286" s="26"/>
    </row>
    <row r="1287" spans="1:20" x14ac:dyDescent="0.25">
      <c r="A1287">
        <v>1275</v>
      </c>
      <c r="B1287" s="2" t="s">
        <v>8816</v>
      </c>
      <c r="C1287" s="3" t="s">
        <v>2903</v>
      </c>
      <c r="D1287" s="8" t="s">
        <v>3002</v>
      </c>
      <c r="E1287" s="8" t="s">
        <v>3002</v>
      </c>
      <c r="F1287" s="8" t="s">
        <v>3003</v>
      </c>
      <c r="G1287" s="4" t="s">
        <v>10999</v>
      </c>
      <c r="H1287" s="4" t="s">
        <v>11013</v>
      </c>
      <c r="I1287" s="4" t="s">
        <v>10936</v>
      </c>
      <c r="J1287" s="3"/>
      <c r="K1287" s="3" t="s">
        <v>8817</v>
      </c>
      <c r="L1287" s="5" t="s">
        <v>15</v>
      </c>
      <c r="M1287" s="2" t="str">
        <f t="shared" si="148"/>
        <v>&gt;betaL-g1458_TEM-59%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G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</v>
      </c>
      <c r="O1287" s="26">
        <f t="shared" si="146"/>
        <v>831</v>
      </c>
      <c r="P1287" s="26" t="s">
        <v>11000</v>
      </c>
      <c r="Q1287" s="26">
        <f t="shared" ref="Q1287:Q1310" si="150">IF(OR(LEFT(G1287,3)="ATG",LEFT(G1287,3)="GTG"),1,"bad")</f>
        <v>1</v>
      </c>
      <c r="R1287" s="26" t="str">
        <f t="shared" si="147"/>
        <v>bad</v>
      </c>
      <c r="S1287" s="26">
        <f t="shared" si="149"/>
        <v>2</v>
      </c>
      <c r="T1287" s="26"/>
    </row>
    <row r="1288" spans="1:20" x14ac:dyDescent="0.25">
      <c r="A1288">
        <v>1225</v>
      </c>
      <c r="B1288" s="2" t="s">
        <v>8758</v>
      </c>
      <c r="C1288" s="3" t="s">
        <v>2903</v>
      </c>
      <c r="D1288" s="8" t="s">
        <v>2916</v>
      </c>
      <c r="E1288" s="8" t="s">
        <v>2916</v>
      </c>
      <c r="F1288" s="8" t="s">
        <v>2917</v>
      </c>
      <c r="G1288" s="4" t="s">
        <v>2918</v>
      </c>
      <c r="H1288" s="4"/>
      <c r="I1288" s="4" t="s">
        <v>10936</v>
      </c>
      <c r="J1288" s="3"/>
      <c r="K1288" s="3" t="s">
        <v>8759</v>
      </c>
      <c r="L1288" s="5" t="s">
        <v>15</v>
      </c>
      <c r="M1288" s="2" t="str">
        <f t="shared" si="148"/>
        <v>&gt;betaL-g1459_TEM-6%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AAGTACTCACCAGTCACAGAAAAGCATCTTACGGATGGCATGACAGTAAGAGAATTATGCAGTGCTGCCATAACCATGAGTGATAACACTGCGGCCAACTTACTTCTGACAACGATCGGAGGACCGAAGGAGCTAACCGCTTTTTTGCACAACATGGGGGATCATGTAACTCGCCTTGATCA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88" s="26">
        <f t="shared" si="146"/>
        <v>861</v>
      </c>
      <c r="P1288" s="26"/>
      <c r="Q1288" s="26">
        <f t="shared" ref="Q1288:Q1309" si="151">IF(OR(LEFT(G1288,3)="ATG",LEFT(G1288,3)="GTG",LEFT(G1288,3)="TTG"),1,"bad")</f>
        <v>1</v>
      </c>
      <c r="R1288" s="26">
        <f t="shared" si="147"/>
        <v>1</v>
      </c>
      <c r="S1288" s="26">
        <f t="shared" si="149"/>
        <v>2</v>
      </c>
      <c r="T1288" s="26"/>
    </row>
    <row r="1289" spans="1:20" x14ac:dyDescent="0.25">
      <c r="A1289">
        <v>1276</v>
      </c>
      <c r="B1289" s="2" t="s">
        <v>8818</v>
      </c>
      <c r="C1289" s="3" t="s">
        <v>2903</v>
      </c>
      <c r="D1289" s="8" t="s">
        <v>3004</v>
      </c>
      <c r="E1289" s="8" t="s">
        <v>3004</v>
      </c>
      <c r="F1289" s="8" t="s">
        <v>3005</v>
      </c>
      <c r="G1289" s="4" t="s">
        <v>3006</v>
      </c>
      <c r="H1289" s="4"/>
      <c r="I1289" s="4" t="s">
        <v>10936</v>
      </c>
      <c r="J1289" s="3"/>
      <c r="K1289" s="3" t="s">
        <v>8819</v>
      </c>
      <c r="L1289" s="5" t="s">
        <v>15</v>
      </c>
      <c r="M1289" s="2" t="str">
        <f t="shared" si="148"/>
        <v>&gt;betaL-g1460_TEM-60%ATGAGTATTCAACATTTCCGTGTCGCCCTTATTCCCTTTTTTGCGGCATTTTGCCTTCCTGTTTTTGCTCACCCAGAAACGCTGGTGAAAGTAAAAGATGCTGAAGATAAGTTGGGTGCACGAGTGGGTTACATCGAGCTGGATCCT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CGAACAACGTTGCGCAAACTATTAACTGGCGAACTACTTACTCTAGCTTCCCGGCAACAATTAATAGACTGGATGGAGGCGGATAAAGTTGCAGGACCACTTCTGCGCTGCGCCCTTCCGGCTGGCTGGTTAATTGCTGATAAATCTGGAGCCGGTGAGCGTGGATCTCGCGGTATCATTGCAGCACTGGGGCCAGATGGTAAGCCCTCCCGTATCGTAGTTATCTACACGACGGGGAGTCAGGCAACTATGGATGAACGAAATAGACAGATCGCTGAGATAGGTGCCTCACTGATTAAGCATTGGTAA</v>
      </c>
      <c r="O1289" s="26">
        <f t="shared" si="146"/>
        <v>861</v>
      </c>
      <c r="P1289" s="26"/>
      <c r="Q1289" s="26">
        <f t="shared" si="151"/>
        <v>1</v>
      </c>
      <c r="R1289" s="26">
        <f t="shared" si="147"/>
        <v>1</v>
      </c>
      <c r="S1289" s="26">
        <f t="shared" si="149"/>
        <v>2</v>
      </c>
      <c r="T1289" s="26"/>
    </row>
    <row r="1290" spans="1:20" x14ac:dyDescent="0.25">
      <c r="A1290">
        <v>1278</v>
      </c>
      <c r="B1290" s="2" t="s">
        <v>8820</v>
      </c>
      <c r="C1290" s="3" t="s">
        <v>2903</v>
      </c>
      <c r="D1290" s="8" t="s">
        <v>3007</v>
      </c>
      <c r="E1290" s="8" t="s">
        <v>3007</v>
      </c>
      <c r="F1290" s="8" t="s">
        <v>3008</v>
      </c>
      <c r="G1290" s="4" t="s">
        <v>3009</v>
      </c>
      <c r="H1290" s="4"/>
      <c r="I1290" s="4" t="s">
        <v>10936</v>
      </c>
      <c r="J1290" s="3"/>
      <c r="K1290" s="3" t="s">
        <v>8821</v>
      </c>
      <c r="L1290" s="5" t="s">
        <v>15</v>
      </c>
      <c r="M1290" s="2" t="str">
        <f t="shared" si="148"/>
        <v>&gt;betaL-g1462_TEM-63%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CGCCTGCAGCAATGGCAACAACGTTGCGCAAACTATTAACTGGCGAACTACTTACTCTAGCTTCCCGGCAACAATTAATAGACTGGATGGAGGCGGATAAAGTTGCAGGGCCACTTCTGCGCTCGGCCCTTCCGGCTGGCTGGTTTATTGCTGATAAATCTGGAGCCGGTGAGCGTGGGTCTCGCGGTATCATTGCAGCACTGGGGCCAGATGGTAAGCCCTCCCGTATCGTAGTTATCTACACGACGGGGAGTCAGGCAACTATGGATGAACGAAATAGACAGATCGCTGAGATAGGTGCCTCACTGATTAAGCATTGGTAA</v>
      </c>
      <c r="O1290" s="26">
        <f t="shared" si="146"/>
        <v>861</v>
      </c>
      <c r="P1290" s="26"/>
      <c r="Q1290" s="26">
        <f t="shared" si="151"/>
        <v>1</v>
      </c>
      <c r="R1290" s="26">
        <f t="shared" si="147"/>
        <v>1</v>
      </c>
      <c r="S1290" s="26">
        <f t="shared" si="149"/>
        <v>2</v>
      </c>
      <c r="T1290" s="26"/>
    </row>
    <row r="1291" spans="1:20" x14ac:dyDescent="0.25">
      <c r="A1291">
        <v>1281</v>
      </c>
      <c r="B1291" s="2" t="s">
        <v>8822</v>
      </c>
      <c r="C1291" s="3" t="s">
        <v>2903</v>
      </c>
      <c r="D1291" s="8" t="s">
        <v>3010</v>
      </c>
      <c r="E1291" s="8" t="s">
        <v>3010</v>
      </c>
      <c r="F1291" s="8" t="s">
        <v>3011</v>
      </c>
      <c r="G1291" s="4" t="s">
        <v>3012</v>
      </c>
      <c r="H1291" s="4"/>
      <c r="I1291" s="4" t="s">
        <v>10936</v>
      </c>
      <c r="J1291" s="3"/>
      <c r="K1291" s="3" t="s">
        <v>8823</v>
      </c>
      <c r="L1291" s="5" t="s">
        <v>15</v>
      </c>
      <c r="M1291" s="2" t="str">
        <f t="shared" si="148"/>
        <v>&gt;betaL-g1465_TEM-67%ATGAGTATTCAACATTTCCGTGTCGCCCTTATTCCCTTTTTTGCGGCATTTTGCA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TGCGGTATCATTGCAGCACTGGGGCCAGATGGTAAGCCCTCCCGTATCGTAGTTATCTACACGACGGGGAGTCAGGCAACTATGGATGAACGAAATAGACAGATCGCTGAGATAGGTGCCTCACTGATTAAGCATTGGTAA</v>
      </c>
      <c r="O1291" s="26">
        <f t="shared" si="146"/>
        <v>861</v>
      </c>
      <c r="P1291" s="26"/>
      <c r="Q1291" s="26">
        <f t="shared" si="151"/>
        <v>1</v>
      </c>
      <c r="R1291" s="26">
        <f t="shared" si="147"/>
        <v>1</v>
      </c>
      <c r="S1291" s="26">
        <f t="shared" si="149"/>
        <v>2</v>
      </c>
      <c r="T1291" s="26"/>
    </row>
    <row r="1292" spans="1:20" x14ac:dyDescent="0.25">
      <c r="A1292">
        <v>1282</v>
      </c>
      <c r="B1292" s="2" t="s">
        <v>8824</v>
      </c>
      <c r="C1292" s="3" t="s">
        <v>2903</v>
      </c>
      <c r="D1292" s="8" t="s">
        <v>3013</v>
      </c>
      <c r="E1292" s="8" t="s">
        <v>3013</v>
      </c>
      <c r="F1292" s="8" t="s">
        <v>3014</v>
      </c>
      <c r="G1292" s="4" t="s">
        <v>3015</v>
      </c>
      <c r="H1292" s="4"/>
      <c r="I1292" s="4" t="s">
        <v>10936</v>
      </c>
      <c r="J1292" s="3"/>
      <c r="K1292" s="3" t="s">
        <v>8825</v>
      </c>
      <c r="L1292" s="5" t="s">
        <v>15</v>
      </c>
      <c r="M1292" s="2" t="str">
        <f t="shared" si="148"/>
        <v>&gt;betaL-g1466_TEM-68%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TGACGGGGAGTCAGGCAACTATGGATGAACTAAATAGACAGATCGCTGAGATAGGTGCCTCACTGATTAAGCATTGGTAA</v>
      </c>
      <c r="O1292" s="26">
        <f t="shared" si="146"/>
        <v>861</v>
      </c>
      <c r="P1292" s="26"/>
      <c r="Q1292" s="26">
        <f t="shared" si="151"/>
        <v>1</v>
      </c>
      <c r="R1292" s="26">
        <f t="shared" si="147"/>
        <v>1</v>
      </c>
      <c r="S1292" s="26">
        <f t="shared" si="149"/>
        <v>2</v>
      </c>
      <c r="T1292" s="26"/>
    </row>
    <row r="1293" spans="1:20" x14ac:dyDescent="0.25">
      <c r="A1293">
        <v>1283</v>
      </c>
      <c r="B1293" s="2" t="s">
        <v>8826</v>
      </c>
      <c r="C1293" s="3" t="s">
        <v>2903</v>
      </c>
      <c r="D1293" s="8" t="s">
        <v>3016</v>
      </c>
      <c r="E1293" s="8" t="s">
        <v>3016</v>
      </c>
      <c r="F1293" s="8" t="s">
        <v>3017</v>
      </c>
      <c r="G1293" s="4" t="s">
        <v>3018</v>
      </c>
      <c r="H1293" s="4"/>
      <c r="I1293" s="4" t="s">
        <v>10936</v>
      </c>
      <c r="J1293" s="3"/>
      <c r="K1293" s="3" t="s">
        <v>8827</v>
      </c>
      <c r="L1293" s="5" t="s">
        <v>15</v>
      </c>
      <c r="M1293" s="2" t="str">
        <f t="shared" si="148"/>
        <v>&gt;betaL-g1468_TEM-70%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A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93" s="26">
        <f t="shared" si="146"/>
        <v>861</v>
      </c>
      <c r="P1293" s="26"/>
      <c r="Q1293" s="26">
        <f t="shared" si="151"/>
        <v>1</v>
      </c>
      <c r="R1293" s="26">
        <f t="shared" si="147"/>
        <v>1</v>
      </c>
      <c r="S1293" s="26">
        <f t="shared" si="149"/>
        <v>2</v>
      </c>
      <c r="T1293" s="26"/>
    </row>
    <row r="1294" spans="1:20" x14ac:dyDescent="0.25">
      <c r="A1294">
        <v>1284</v>
      </c>
      <c r="B1294" s="2" t="s">
        <v>8828</v>
      </c>
      <c r="C1294" s="3" t="s">
        <v>2903</v>
      </c>
      <c r="D1294" s="8" t="s">
        <v>3019</v>
      </c>
      <c r="E1294" s="8" t="s">
        <v>3019</v>
      </c>
      <c r="F1294" s="8" t="s">
        <v>3020</v>
      </c>
      <c r="G1294" s="4" t="s">
        <v>3021</v>
      </c>
      <c r="H1294" s="4"/>
      <c r="I1294" s="4" t="s">
        <v>10936</v>
      </c>
      <c r="J1294" s="3"/>
      <c r="K1294" s="3" t="s">
        <v>8829</v>
      </c>
      <c r="L1294" s="5" t="s">
        <v>15</v>
      </c>
      <c r="M1294" s="2" t="str">
        <f t="shared" si="148"/>
        <v>&gt;betaL-g1469_TEM-71%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v>
      </c>
      <c r="O1294" s="26">
        <f t="shared" si="146"/>
        <v>861</v>
      </c>
      <c r="P1294" s="26"/>
      <c r="Q1294" s="26">
        <f t="shared" si="151"/>
        <v>1</v>
      </c>
      <c r="R1294" s="26">
        <f t="shared" si="147"/>
        <v>1</v>
      </c>
      <c r="S1294" s="26">
        <f t="shared" si="149"/>
        <v>2</v>
      </c>
      <c r="T1294" s="26"/>
    </row>
    <row r="1295" spans="1:20" x14ac:dyDescent="0.25">
      <c r="A1295">
        <v>1285</v>
      </c>
      <c r="B1295" s="2" t="s">
        <v>8830</v>
      </c>
      <c r="C1295" s="3" t="s">
        <v>2903</v>
      </c>
      <c r="D1295" s="8" t="s">
        <v>3022</v>
      </c>
      <c r="E1295" s="8" t="s">
        <v>3022</v>
      </c>
      <c r="F1295" s="8" t="s">
        <v>3023</v>
      </c>
      <c r="G1295" s="4" t="s">
        <v>3024</v>
      </c>
      <c r="H1295" s="4"/>
      <c r="I1295" s="4" t="s">
        <v>10936</v>
      </c>
      <c r="J1295" s="3"/>
      <c r="K1295" s="3" t="s">
        <v>8831</v>
      </c>
      <c r="L1295" s="5" t="s">
        <v>15</v>
      </c>
      <c r="M1295" s="2" t="str">
        <f t="shared" si="148"/>
        <v>&gt;betaL-g1470_TEM-72%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AAGCGTGGATCTCGCGGTATCATTGCAGCACTGGGGCCAGATGGTAAGCCCTCCCGTATCGTAGTTATCTACACGACGGGGAGTCAGGCAACTATGGATGAACGAAATAGACAGATCGCTGAGATAGGTGCCTCACTGATTAAGCATTGGTAA</v>
      </c>
      <c r="O1295" s="26">
        <f t="shared" si="146"/>
        <v>861</v>
      </c>
      <c r="P1295" s="26"/>
      <c r="Q1295" s="26">
        <f t="shared" si="151"/>
        <v>1</v>
      </c>
      <c r="R1295" s="26">
        <f t="shared" si="147"/>
        <v>1</v>
      </c>
      <c r="S1295" s="26">
        <f t="shared" si="149"/>
        <v>2</v>
      </c>
      <c r="T1295" s="26"/>
    </row>
    <row r="1296" spans="1:20" x14ac:dyDescent="0.25">
      <c r="A1296">
        <v>1289</v>
      </c>
      <c r="B1296" s="2" t="s">
        <v>8832</v>
      </c>
      <c r="C1296" s="3" t="s">
        <v>2903</v>
      </c>
      <c r="D1296" s="8" t="s">
        <v>3025</v>
      </c>
      <c r="E1296" s="8" t="s">
        <v>3025</v>
      </c>
      <c r="F1296" s="8" t="s">
        <v>3026</v>
      </c>
      <c r="G1296" s="4" t="s">
        <v>3027</v>
      </c>
      <c r="H1296" s="4"/>
      <c r="I1296" s="4" t="s">
        <v>10936</v>
      </c>
      <c r="J1296" s="3"/>
      <c r="K1296" s="3" t="s">
        <v>8833</v>
      </c>
      <c r="L1296" s="5" t="s">
        <v>15</v>
      </c>
      <c r="M1296" s="2" t="str">
        <f t="shared" si="148"/>
        <v>&gt;betaL-g1474_TEM-76%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G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296" s="26">
        <f t="shared" si="146"/>
        <v>861</v>
      </c>
      <c r="P1296" s="26"/>
      <c r="Q1296" s="26">
        <f t="shared" si="151"/>
        <v>1</v>
      </c>
      <c r="R1296" s="26">
        <f t="shared" si="147"/>
        <v>1</v>
      </c>
      <c r="S1296" s="26">
        <f t="shared" si="149"/>
        <v>2</v>
      </c>
      <c r="T1296" s="26"/>
    </row>
    <row r="1297" spans="1:20" x14ac:dyDescent="0.25">
      <c r="A1297">
        <v>1290</v>
      </c>
      <c r="B1297" s="2" t="s">
        <v>8834</v>
      </c>
      <c r="C1297" s="3" t="s">
        <v>2903</v>
      </c>
      <c r="D1297" s="8" t="s">
        <v>3028</v>
      </c>
      <c r="E1297" s="8" t="s">
        <v>3028</v>
      </c>
      <c r="F1297" s="8" t="s">
        <v>3029</v>
      </c>
      <c r="G1297" s="4" t="s">
        <v>3030</v>
      </c>
      <c r="H1297" s="4"/>
      <c r="I1297" s="4" t="s">
        <v>10936</v>
      </c>
      <c r="J1297" s="3"/>
      <c r="K1297" s="3" t="s">
        <v>8835</v>
      </c>
      <c r="L1297" s="5" t="s">
        <v>15</v>
      </c>
      <c r="M1297" s="2" t="str">
        <f t="shared" si="148"/>
        <v>&gt;betaL-g1475_TEM-77%ATGAGTATTCAACATTTTCGTGTCGCCCTTATTCCCTTTTTTGCGGCATTTTGCCTTCCTGTTTTTGCTCACCCAGAAACGCTGGTGAAAGTAAAAGATGCTGAAGATCAGTTGGGTGCACGAGTGGGTTACATCGAACTGGATCTCAACAGCGGTAAGATCCTTGAGAGTTTTCGCCCCGAAGAACGTTTTCCAATGC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ATTGGTAA</v>
      </c>
      <c r="O1297" s="26">
        <f t="shared" si="146"/>
        <v>861</v>
      </c>
      <c r="P1297" s="26"/>
      <c r="Q1297" s="26">
        <f t="shared" si="151"/>
        <v>1</v>
      </c>
      <c r="R1297" s="26">
        <f t="shared" si="147"/>
        <v>1</v>
      </c>
      <c r="S1297" s="26">
        <f t="shared" si="149"/>
        <v>2</v>
      </c>
      <c r="T1297" s="26"/>
    </row>
    <row r="1298" spans="1:20" x14ac:dyDescent="0.25">
      <c r="A1298">
        <v>1291</v>
      </c>
      <c r="B1298" s="2" t="s">
        <v>8836</v>
      </c>
      <c r="C1298" s="3" t="s">
        <v>2903</v>
      </c>
      <c r="D1298" s="8" t="s">
        <v>3031</v>
      </c>
      <c r="E1298" s="8" t="s">
        <v>3031</v>
      </c>
      <c r="F1298" s="8" t="s">
        <v>3032</v>
      </c>
      <c r="G1298" s="4" t="s">
        <v>3033</v>
      </c>
      <c r="H1298" s="4"/>
      <c r="I1298" s="4" t="s">
        <v>10936</v>
      </c>
      <c r="J1298" s="3"/>
      <c r="K1298" s="3" t="s">
        <v>8837</v>
      </c>
      <c r="L1298" s="5" t="s">
        <v>15</v>
      </c>
      <c r="M1298" s="2" t="str">
        <f t="shared" si="148"/>
        <v>&gt;betaL-g1476_TEM-78%ATGAGTATTCAACATTTCCGTGTCGCCCTTATTCCCTTTTTTGCGGCATTTTGCCTTCCTGTTTTTGCTCACCCAGAAACGCTGGTGAAAGTAAAAGATGCTGAAGATCAGTTGGGTGCACGAGTGGGTTACATCGAG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C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v>
      </c>
      <c r="O1298" s="26">
        <f t="shared" si="146"/>
        <v>861</v>
      </c>
      <c r="P1298" s="26"/>
      <c r="Q1298" s="26">
        <f t="shared" si="151"/>
        <v>1</v>
      </c>
      <c r="R1298" s="26">
        <f t="shared" si="147"/>
        <v>1</v>
      </c>
      <c r="S1298" s="26">
        <f t="shared" si="149"/>
        <v>2</v>
      </c>
      <c r="T1298" s="26"/>
    </row>
    <row r="1299" spans="1:20" x14ac:dyDescent="0.25">
      <c r="A1299">
        <v>1292</v>
      </c>
      <c r="B1299" s="2" t="s">
        <v>8838</v>
      </c>
      <c r="C1299" s="3" t="s">
        <v>2903</v>
      </c>
      <c r="D1299" s="8" t="s">
        <v>3034</v>
      </c>
      <c r="E1299" s="8" t="s">
        <v>3034</v>
      </c>
      <c r="F1299" s="8" t="s">
        <v>3035</v>
      </c>
      <c r="G1299" s="4" t="s">
        <v>3036</v>
      </c>
      <c r="H1299" s="4"/>
      <c r="I1299" s="4" t="s">
        <v>10936</v>
      </c>
      <c r="J1299" s="3"/>
      <c r="K1299" s="3" t="s">
        <v>8839</v>
      </c>
      <c r="L1299" s="5" t="s">
        <v>15</v>
      </c>
      <c r="M1299" s="2" t="str">
        <f t="shared" si="148"/>
        <v>&gt;betaL-g1477_TEM-79%ATGAGTATTCAACATTTT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GGCGGTATCATTGCAGCACTGGGGCCAGATGGTAAGCCCTCCCGTATCGTAGTTATCTACACGACGGGGAGTCAGGCAACTATGGATGAACGAAATAGACAGATCGCTGAGATAGGTGCCTCACTGATTAAGCATTGGTAA</v>
      </c>
      <c r="O1299" s="26">
        <f t="shared" si="146"/>
        <v>861</v>
      </c>
      <c r="P1299" s="26"/>
      <c r="Q1299" s="26">
        <f t="shared" si="151"/>
        <v>1</v>
      </c>
      <c r="R1299" s="26">
        <f t="shared" si="147"/>
        <v>1</v>
      </c>
      <c r="S1299" s="26">
        <f t="shared" si="149"/>
        <v>2</v>
      </c>
      <c r="T1299" s="26"/>
    </row>
    <row r="1300" spans="1:20" x14ac:dyDescent="0.25">
      <c r="A1300">
        <v>1227</v>
      </c>
      <c r="B1300" s="2" t="s">
        <v>8760</v>
      </c>
      <c r="C1300" s="3" t="s">
        <v>2903</v>
      </c>
      <c r="D1300" s="8" t="s">
        <v>2919</v>
      </c>
      <c r="E1300" s="8" t="s">
        <v>2919</v>
      </c>
      <c r="F1300" s="8" t="s">
        <v>2920</v>
      </c>
      <c r="G1300" s="4" t="s">
        <v>2921</v>
      </c>
      <c r="H1300" s="4"/>
      <c r="I1300" s="4" t="s">
        <v>10936</v>
      </c>
      <c r="J1300" s="3"/>
      <c r="K1300" s="3" t="s">
        <v>8761</v>
      </c>
      <c r="L1300" s="5" t="s">
        <v>15</v>
      </c>
      <c r="M1300" s="2" t="str">
        <f t="shared" si="148"/>
        <v>&gt;betaL-g1478_TEM-8%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300" s="26">
        <f t="shared" si="146"/>
        <v>861</v>
      </c>
      <c r="P1300" s="26"/>
      <c r="Q1300" s="26">
        <f t="shared" si="151"/>
        <v>1</v>
      </c>
      <c r="R1300" s="26">
        <f t="shared" si="147"/>
        <v>1</v>
      </c>
      <c r="S1300" s="26">
        <f t="shared" si="149"/>
        <v>2</v>
      </c>
      <c r="T1300" s="26"/>
    </row>
    <row r="1301" spans="1:20" x14ac:dyDescent="0.25">
      <c r="A1301">
        <v>1293</v>
      </c>
      <c r="B1301" s="2" t="s">
        <v>8840</v>
      </c>
      <c r="C1301" s="3" t="s">
        <v>2903</v>
      </c>
      <c r="D1301" s="8" t="s">
        <v>3037</v>
      </c>
      <c r="E1301" s="8" t="s">
        <v>3037</v>
      </c>
      <c r="F1301" s="8" t="s">
        <v>3038</v>
      </c>
      <c r="G1301" s="4" t="s">
        <v>3039</v>
      </c>
      <c r="H1301" s="4"/>
      <c r="I1301" s="4" t="s">
        <v>10936</v>
      </c>
      <c r="J1301" s="3"/>
      <c r="K1301" s="3" t="s">
        <v>8841</v>
      </c>
      <c r="L1301" s="5" t="s">
        <v>15</v>
      </c>
      <c r="M1301" s="2" t="str">
        <f t="shared" si="148"/>
        <v>&gt;betaL-g1479_TEM-80%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G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GATAGACAGATCGCTGAGATAGGTGCCTCACTGATTAAGCATTGGTAA</v>
      </c>
      <c r="O1301" s="26">
        <f t="shared" si="146"/>
        <v>861</v>
      </c>
      <c r="P1301" s="26"/>
      <c r="Q1301" s="26">
        <f t="shared" si="151"/>
        <v>1</v>
      </c>
      <c r="R1301" s="26">
        <f t="shared" si="147"/>
        <v>1</v>
      </c>
      <c r="S1301" s="26">
        <f t="shared" si="149"/>
        <v>2</v>
      </c>
      <c r="T1301" s="26"/>
    </row>
    <row r="1302" spans="1:20" x14ac:dyDescent="0.25">
      <c r="A1302">
        <v>1294</v>
      </c>
      <c r="B1302" s="2" t="s">
        <v>8842</v>
      </c>
      <c r="C1302" s="3" t="s">
        <v>2903</v>
      </c>
      <c r="D1302" s="8" t="s">
        <v>3040</v>
      </c>
      <c r="E1302" s="8" t="s">
        <v>3040</v>
      </c>
      <c r="F1302" s="8" t="s">
        <v>3041</v>
      </c>
      <c r="G1302" s="4" t="s">
        <v>3042</v>
      </c>
      <c r="H1302" s="4"/>
      <c r="I1302" s="4" t="s">
        <v>10936</v>
      </c>
      <c r="J1302" s="3"/>
      <c r="K1302" s="3" t="s">
        <v>8843</v>
      </c>
      <c r="L1302" s="5" t="s">
        <v>15</v>
      </c>
      <c r="M1302" s="2" t="str">
        <f t="shared" si="148"/>
        <v>&gt;betaL-g1480_TEM-81%ATGAGTATTCAACATTTCCGTGTCGCCCTTATTCCCTTTTTTGCGGCATTTTGCCTTCCTGTTTTTGCTCACCCAGAAACGCTGGTGAAAGTAAAAGATGCTGAAGATCAGTTGGGTGCACGAGTGGGTTACATCGAACTGGATCTCAACAGCGGTAAGATCCTTGAGAGTTTTCGCCCCGAAGAACGTTTTCCAATGCTGAGCACTTTTAAAGTTCTGCTATGTGGCGCGGTATTATCCCGTGTTGACGCCGGGCAAGAGCAACTCGGTCGCCGCATACACTATTCTCAGAATGACTTGGTTGAGTACTCACCAGTCACAGAAAAGCATCTTACGGATGGCATGACAGTAAGAGAATTATGCAGTGCTGCCG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302" s="26">
        <f t="shared" si="146"/>
        <v>861</v>
      </c>
      <c r="P1302" s="26"/>
      <c r="Q1302" s="26">
        <f t="shared" si="151"/>
        <v>1</v>
      </c>
      <c r="R1302" s="26">
        <f t="shared" si="147"/>
        <v>1</v>
      </c>
      <c r="S1302" s="26">
        <f t="shared" si="149"/>
        <v>2</v>
      </c>
      <c r="T1302" s="26"/>
    </row>
    <row r="1303" spans="1:20" x14ac:dyDescent="0.25">
      <c r="A1303" s="26">
        <v>1295</v>
      </c>
      <c r="B1303" s="2" t="s">
        <v>8844</v>
      </c>
      <c r="C1303" s="3" t="s">
        <v>2903</v>
      </c>
      <c r="D1303" s="8" t="s">
        <v>3043</v>
      </c>
      <c r="E1303" s="8" t="s">
        <v>3043</v>
      </c>
      <c r="F1303" s="8" t="s">
        <v>3044</v>
      </c>
      <c r="G1303" s="4" t="s">
        <v>3045</v>
      </c>
      <c r="H1303" s="4"/>
      <c r="I1303" s="4" t="s">
        <v>10936</v>
      </c>
      <c r="J1303" s="3"/>
      <c r="K1303" s="3" t="s">
        <v>8845</v>
      </c>
      <c r="L1303" s="5" t="s">
        <v>15</v>
      </c>
      <c r="M1303" s="2" t="str">
        <f t="shared" si="148"/>
        <v>&gt;betaL-g1481_TEM-82%ATGAGTATTCAACATTTCCGTGTCGCCCTTATTCCCTTTTTTGCGGCATTTTGCCTTCCTGTTTTTGCTCACCCAGAAACGCTGGTGAAAGTAAAAGATGCTGAAGATCAGTTGGGTGCACGAGTGGGTTACATCGAACTGGATCTCAACAGCGGTAAGATCCTTGAGAGTTTTCGCCCCGAAGAACGTTTTCCAATGG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AAAATAGACAGATCGCTGAGATAGGTGCCTCACTGATTAAGCATTGGTAA</v>
      </c>
      <c r="O1303" s="26">
        <f t="shared" si="146"/>
        <v>861</v>
      </c>
      <c r="P1303" s="26"/>
      <c r="Q1303" s="26">
        <f t="shared" si="151"/>
        <v>1</v>
      </c>
      <c r="R1303" s="26">
        <f t="shared" si="147"/>
        <v>1</v>
      </c>
      <c r="S1303" s="26">
        <f t="shared" si="149"/>
        <v>2</v>
      </c>
      <c r="T1303" s="26"/>
    </row>
    <row r="1304" spans="1:20" x14ac:dyDescent="0.25">
      <c r="A1304">
        <v>1296</v>
      </c>
      <c r="B1304" s="2" t="s">
        <v>8846</v>
      </c>
      <c r="C1304" s="3" t="s">
        <v>2903</v>
      </c>
      <c r="D1304" s="8" t="s">
        <v>3046</v>
      </c>
      <c r="E1304" s="8" t="s">
        <v>3046</v>
      </c>
      <c r="F1304" s="8" t="s">
        <v>3047</v>
      </c>
      <c r="G1304" s="4" t="s">
        <v>3048</v>
      </c>
      <c r="H1304" s="4"/>
      <c r="I1304" s="4" t="s">
        <v>10936</v>
      </c>
      <c r="J1304" s="3"/>
      <c r="K1304" s="3" t="s">
        <v>8847</v>
      </c>
      <c r="L1304" s="5" t="s">
        <v>15</v>
      </c>
      <c r="M1304" s="2" t="str">
        <f t="shared" si="148"/>
        <v>&gt;betaL-g1482_TEM-83%ATGAGTATTCAACATTTCCGTGTCGCCCTTATTCCCTTTTTTGCGGCATTTTGCCTTCCTGTTTTTGCTCACCCAGAAACGCTGGTGAAAGTAAAAGATGCTGAAGATCAGTTGGGTGCACGAGTGGGTTACATCGAGCTGGATCTCAACAGCGGTAAGATCCTTGAGAGTTTTCGCCCCGAAGAACGTTTTCCAATGT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T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AAAATAGACAGATCGCTGAGATAGGTGCCTCACTGATTAAGCATTGGTAA</v>
      </c>
      <c r="O1304" s="26">
        <f t="shared" si="146"/>
        <v>861</v>
      </c>
      <c r="P1304" s="26"/>
      <c r="Q1304" s="26">
        <f t="shared" si="151"/>
        <v>1</v>
      </c>
      <c r="R1304" s="26">
        <f t="shared" si="147"/>
        <v>1</v>
      </c>
      <c r="S1304" s="26">
        <f t="shared" si="149"/>
        <v>2</v>
      </c>
      <c r="T1304" s="26"/>
    </row>
    <row r="1305" spans="1:20" x14ac:dyDescent="0.25">
      <c r="A1305">
        <v>1297</v>
      </c>
      <c r="B1305" s="2" t="s">
        <v>8848</v>
      </c>
      <c r="C1305" s="3" t="s">
        <v>2903</v>
      </c>
      <c r="D1305" s="8" t="s">
        <v>3049</v>
      </c>
      <c r="E1305" s="8" t="s">
        <v>3049</v>
      </c>
      <c r="F1305" s="8" t="s">
        <v>3050</v>
      </c>
      <c r="G1305" s="4" t="s">
        <v>3051</v>
      </c>
      <c r="H1305" s="4"/>
      <c r="I1305" s="4" t="s">
        <v>10936</v>
      </c>
      <c r="J1305" s="3"/>
      <c r="K1305" s="3" t="s">
        <v>8849</v>
      </c>
      <c r="L1305" s="5" t="s">
        <v>15</v>
      </c>
      <c r="M1305" s="2" t="str">
        <f t="shared" si="148"/>
        <v>&gt;betaL-g1483_TEM-84%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GATAGACAGATCGCTGAGATAGGTGCCTCACTGATTAAGCATTGGTAA</v>
      </c>
      <c r="O1305" s="26">
        <f t="shared" si="146"/>
        <v>861</v>
      </c>
      <c r="P1305" s="26"/>
      <c r="Q1305" s="26">
        <f t="shared" si="151"/>
        <v>1</v>
      </c>
      <c r="R1305" s="26">
        <f t="shared" si="147"/>
        <v>1</v>
      </c>
      <c r="S1305" s="26">
        <f t="shared" si="149"/>
        <v>2</v>
      </c>
      <c r="T1305" s="26"/>
    </row>
    <row r="1306" spans="1:20" x14ac:dyDescent="0.25">
      <c r="A1306">
        <v>1298</v>
      </c>
      <c r="B1306" s="2" t="s">
        <v>8850</v>
      </c>
      <c r="C1306" s="3" t="s">
        <v>2903</v>
      </c>
      <c r="D1306" s="8" t="s">
        <v>3052</v>
      </c>
      <c r="E1306" s="8" t="s">
        <v>3052</v>
      </c>
      <c r="F1306" s="8" t="s">
        <v>3053</v>
      </c>
      <c r="G1306" s="4" t="s">
        <v>3054</v>
      </c>
      <c r="H1306" s="4"/>
      <c r="I1306" s="4" t="s">
        <v>10936</v>
      </c>
      <c r="J1306" s="3"/>
      <c r="K1306" s="3" t="s">
        <v>8851</v>
      </c>
      <c r="L1306" s="5" t="s">
        <v>15</v>
      </c>
      <c r="M1306" s="2" t="str">
        <f t="shared" si="148"/>
        <v>&gt;betaL-g1484_TEM-85%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GCCGGTAAGCGTGGATCTCGCGGTATCATTGCAGCACTGGGGCCAGATGGTAAGCCCTCCCGTATCGTAGTTATCTACATGACGGGGAGTCAGGCAACTATGGATGAACGAAATAGACAGATCGCTGAGATAGGTGCCTCACTGATTAAGCATTGGTAA</v>
      </c>
      <c r="O1306" s="26">
        <f t="shared" si="146"/>
        <v>861</v>
      </c>
      <c r="P1306" s="26"/>
      <c r="Q1306" s="26">
        <f t="shared" si="151"/>
        <v>1</v>
      </c>
      <c r="R1306" s="26">
        <f t="shared" si="147"/>
        <v>1</v>
      </c>
      <c r="S1306" s="26">
        <f t="shared" si="149"/>
        <v>2</v>
      </c>
      <c r="T1306" s="26"/>
    </row>
    <row r="1307" spans="1:20" x14ac:dyDescent="0.25">
      <c r="A1307">
        <v>1299</v>
      </c>
      <c r="B1307" s="2" t="s">
        <v>8852</v>
      </c>
      <c r="C1307" s="3" t="s">
        <v>2903</v>
      </c>
      <c r="D1307" s="8" t="s">
        <v>3055</v>
      </c>
      <c r="E1307" s="8" t="s">
        <v>3055</v>
      </c>
      <c r="F1307" s="8" t="s">
        <v>3056</v>
      </c>
      <c r="G1307" s="4" t="s">
        <v>3057</v>
      </c>
      <c r="H1307" s="4"/>
      <c r="I1307" s="4" t="s">
        <v>10936</v>
      </c>
      <c r="J1307" s="3"/>
      <c r="K1307" s="3" t="s">
        <v>8853</v>
      </c>
      <c r="L1307" s="5" t="s">
        <v>15</v>
      </c>
      <c r="M1307" s="2" t="str">
        <f t="shared" si="148"/>
        <v>&gt;betaL-g1485_TEM-86%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AGTTGGGAACCGGAGCTGAATGAAGCCATACCAAACGACGAGCGTGACACCACGATGCCTGCAGCAATGGCAACAACGTTGCGCAAACTATTAACTGGCGAACTACTTACTCTAGCTTCCCGGCAACAATTAATAGACTGGATGGAGGCGGATAAAGTTGCAGGACCACTTCTGCGCTCGGCCCTTCCGGCTGGCTGGTTTATTGCTGATAAATCTGGAACCGGTAAGCGTGGATCTCGCGGTATCATTGCAGCACTGGGGCCAGATGGTAAGCCCTCCCGTATCGTAGTTATCTACATGACGGGGAGTCAGGCAACTATGGATGAACGAAATAGACAGATCGCTGAGATAGGTGCCTCACTGATTAAGCATTGGTAA</v>
      </c>
      <c r="O1307" s="26">
        <f t="shared" si="146"/>
        <v>861</v>
      </c>
      <c r="P1307" s="26"/>
      <c r="Q1307" s="26">
        <f t="shared" si="151"/>
        <v>1</v>
      </c>
      <c r="R1307" s="26">
        <f t="shared" si="147"/>
        <v>1</v>
      </c>
      <c r="S1307" s="26">
        <f t="shared" si="149"/>
        <v>2</v>
      </c>
      <c r="T1307" s="26"/>
    </row>
    <row r="1308" spans="1:20" x14ac:dyDescent="0.25">
      <c r="A1308">
        <v>1300</v>
      </c>
      <c r="B1308" s="2" t="s">
        <v>8854</v>
      </c>
      <c r="C1308" s="3" t="s">
        <v>2903</v>
      </c>
      <c r="D1308" s="8" t="s">
        <v>3058</v>
      </c>
      <c r="E1308" s="8" t="s">
        <v>3058</v>
      </c>
      <c r="F1308" s="8" t="s">
        <v>3059</v>
      </c>
      <c r="G1308" s="4" t="s">
        <v>3060</v>
      </c>
      <c r="H1308" s="4"/>
      <c r="I1308" s="4" t="s">
        <v>10936</v>
      </c>
      <c r="J1308" s="3"/>
      <c r="K1308" s="3" t="s">
        <v>8855</v>
      </c>
      <c r="L1308" s="5" t="s">
        <v>15</v>
      </c>
      <c r="M1308" s="2" t="str">
        <f t="shared" si="148"/>
        <v>&gt;betaL-g1486_TEM-87%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CATTGTTGGGAACCGGAGCTGAATGAAGCCATACCAAACGACGAGCGTGACACCACGAC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1308" s="26">
        <f t="shared" si="146"/>
        <v>861</v>
      </c>
      <c r="P1308" s="26"/>
      <c r="Q1308" s="26">
        <f t="shared" si="151"/>
        <v>1</v>
      </c>
      <c r="R1308" s="26">
        <f t="shared" si="147"/>
        <v>1</v>
      </c>
      <c r="S1308" s="26">
        <f t="shared" si="149"/>
        <v>2</v>
      </c>
      <c r="T1308" s="26"/>
    </row>
    <row r="1309" spans="1:20" x14ac:dyDescent="0.25">
      <c r="A1309">
        <v>1301</v>
      </c>
      <c r="B1309" s="2" t="s">
        <v>8856</v>
      </c>
      <c r="C1309" s="3" t="s">
        <v>2903</v>
      </c>
      <c r="D1309" s="8" t="s">
        <v>3061</v>
      </c>
      <c r="E1309" s="8" t="s">
        <v>3061</v>
      </c>
      <c r="F1309" s="8" t="s">
        <v>3062</v>
      </c>
      <c r="G1309" s="4" t="s">
        <v>3063</v>
      </c>
      <c r="H1309" s="4"/>
      <c r="I1309" s="4" t="s">
        <v>10936</v>
      </c>
      <c r="J1309" s="3"/>
      <c r="K1309" s="3" t="s">
        <v>8857</v>
      </c>
      <c r="L1309" s="5" t="s">
        <v>15</v>
      </c>
      <c r="M1309" s="2" t="str">
        <f t="shared" si="148"/>
        <v>&gt;betaL-g1487_TEM-88%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A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N1309" s="26"/>
      <c r="O1309" s="26">
        <f t="shared" si="146"/>
        <v>861</v>
      </c>
      <c r="P1309" s="26"/>
      <c r="Q1309" s="26">
        <f t="shared" si="151"/>
        <v>1</v>
      </c>
      <c r="R1309" s="26">
        <f t="shared" si="147"/>
        <v>1</v>
      </c>
      <c r="S1309" s="26">
        <f t="shared" si="149"/>
        <v>2</v>
      </c>
      <c r="T1309" s="26"/>
    </row>
    <row r="1310" spans="1:20" x14ac:dyDescent="0.25">
      <c r="A1310" s="26">
        <v>1302</v>
      </c>
      <c r="B1310" s="2" t="s">
        <v>8858</v>
      </c>
      <c r="C1310" s="3" t="s">
        <v>2903</v>
      </c>
      <c r="D1310" s="8" t="s">
        <v>3064</v>
      </c>
      <c r="E1310" s="8" t="s">
        <v>3064</v>
      </c>
      <c r="F1310" s="8" t="s">
        <v>3065</v>
      </c>
      <c r="G1310" s="4" t="s">
        <v>10758</v>
      </c>
      <c r="H1310" s="4" t="s">
        <v>11014</v>
      </c>
      <c r="I1310" s="4" t="s">
        <v>10936</v>
      </c>
      <c r="J1310" s="3"/>
      <c r="K1310" s="3" t="s">
        <v>8859</v>
      </c>
      <c r="L1310" s="5" t="s">
        <v>15</v>
      </c>
      <c r="M1310" s="2" t="str">
        <f t="shared" si="148"/>
        <v>&gt;betaL-g1488_TEM-89%ATGAGTATTCAACATTTCCGTGTCGCCCTTATTCCCTTTTTTGCGGCATTTTGCCTTCCTGTTTTTGCTCACCCAGAAACGCTGGTGAAAGTAAAAGATGCTGAAGATAAGTTGGGTGCACGAGTGGGTTACATCGAGCTGGATCTCAACAGCGGTAAGATCCTTGAGAGTTTTCGCCCCGAAGAACGTTTTCCAATGATGAGCACTTTTAAAGTTCTGCTATGTGGTGCGGTATTATCCCGTGTTGACGCCGGGCAAGAGCAACTCGGTCGCCGCATACACTATTCTCAGAATGACTTGGTTAAGTACTCACCAGTCACAGAAAAGCATCTTACGGATGGCATGACAGTAAGAGAATTATGCAGTGCTGCCATAACCATGG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</v>
      </c>
      <c r="O1310" s="26">
        <f t="shared" si="146"/>
        <v>834</v>
      </c>
      <c r="P1310" s="26" t="s">
        <v>11012</v>
      </c>
      <c r="Q1310" s="26">
        <f t="shared" si="150"/>
        <v>1</v>
      </c>
      <c r="R1310" s="26" t="str">
        <f t="shared" si="147"/>
        <v>bad</v>
      </c>
      <c r="S1310" s="26">
        <f t="shared" si="149"/>
        <v>2</v>
      </c>
      <c r="T1310" s="26"/>
    </row>
    <row r="1311" spans="1:20" x14ac:dyDescent="0.25">
      <c r="A1311">
        <v>1303</v>
      </c>
      <c r="B1311" s="2" t="s">
        <v>8860</v>
      </c>
      <c r="C1311" s="3" t="s">
        <v>2903</v>
      </c>
      <c r="D1311" s="8" t="s">
        <v>3066</v>
      </c>
      <c r="E1311" s="8" t="s">
        <v>3066</v>
      </c>
      <c r="F1311" s="8" t="s">
        <v>3067</v>
      </c>
      <c r="G1311" s="4" t="s">
        <v>3068</v>
      </c>
      <c r="H1311" s="4"/>
      <c r="I1311" s="4" t="s">
        <v>10936</v>
      </c>
      <c r="J1311" s="3"/>
      <c r="K1311" s="3" t="s">
        <v>8861</v>
      </c>
      <c r="L1311" s="5" t="s">
        <v>15</v>
      </c>
      <c r="M1311" s="2" t="str">
        <f t="shared" si="148"/>
        <v>&gt;betaL-g1490_TEM-90%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G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311" s="26">
        <f t="shared" si="146"/>
        <v>861</v>
      </c>
      <c r="P1311" s="26"/>
      <c r="Q1311" s="26">
        <f t="shared" ref="Q1311:Q1372" si="152">IF(OR(LEFT(G1311,3)="ATG",LEFT(G1311,3)="GTG",LEFT(G1311,3)="TTG"),1,"bad")</f>
        <v>1</v>
      </c>
      <c r="R1311" s="26">
        <f t="shared" si="147"/>
        <v>1</v>
      </c>
      <c r="S1311" s="26">
        <f t="shared" si="149"/>
        <v>2</v>
      </c>
      <c r="T1311" s="26"/>
    </row>
    <row r="1312" spans="1:20" x14ac:dyDescent="0.25">
      <c r="A1312">
        <v>1304</v>
      </c>
      <c r="B1312" s="2" t="s">
        <v>8862</v>
      </c>
      <c r="C1312" s="3" t="s">
        <v>2903</v>
      </c>
      <c r="D1312" s="8" t="s">
        <v>3069</v>
      </c>
      <c r="E1312" s="8" t="s">
        <v>3069</v>
      </c>
      <c r="F1312" s="8" t="s">
        <v>3070</v>
      </c>
      <c r="G1312" s="3" t="s">
        <v>3071</v>
      </c>
      <c r="H1312" s="3"/>
      <c r="I1312" s="4" t="s">
        <v>10936</v>
      </c>
      <c r="J1312" s="3"/>
      <c r="K1312" s="3" t="s">
        <v>8863</v>
      </c>
      <c r="L1312" s="5" t="s">
        <v>15</v>
      </c>
      <c r="M1312" s="2" t="str">
        <f t="shared" si="148"/>
        <v>&gt;betaL-g1491_TEM-91%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TGTTGGGAACCGGAGCTGAATGAAGCCATACCAAACGACGAGCGTGACACCACGACGCCTGCAGCAATGGCAACAACGTTGCGCAAACTATTAACTGGCGAACTACTTACTCTAGCTTCCCGGCAACAATTAATAGACTGGATGGAGGCGGATAAAGTTGCAGGACCACTTCTGCGCTCGGCCCTTCCGGCTGGCTGGTTTATTGCTGATAAATCTGGAGCCGGTAAGCGTGGGTCTCGCGGTATCATTGCAGCACTGGGGCCAGATGGTAAGCCCTCCCGTATCGTAGTTATCTACACGACGGGGAGTCAGGCAACTATGGATGAACGAAATAGACAGATCGCTGAGATAGGTGCCTCACTGATTAAGCATTGGTAA</v>
      </c>
      <c r="O1312" s="26">
        <f t="shared" si="146"/>
        <v>861</v>
      </c>
      <c r="P1312" s="26"/>
      <c r="Q1312" s="26">
        <f t="shared" si="152"/>
        <v>1</v>
      </c>
      <c r="R1312" s="26">
        <f t="shared" si="147"/>
        <v>1</v>
      </c>
      <c r="S1312" s="26">
        <f t="shared" si="149"/>
        <v>2</v>
      </c>
      <c r="T1312" s="26"/>
    </row>
    <row r="1313" spans="1:20" x14ac:dyDescent="0.25">
      <c r="A1313">
        <v>1305</v>
      </c>
      <c r="B1313" s="2" t="s">
        <v>8864</v>
      </c>
      <c r="C1313" s="3" t="s">
        <v>2903</v>
      </c>
      <c r="D1313" s="8" t="s">
        <v>3072</v>
      </c>
      <c r="E1313" s="8" t="s">
        <v>3072</v>
      </c>
      <c r="F1313" s="8" t="s">
        <v>3073</v>
      </c>
      <c r="G1313" s="4" t="s">
        <v>3074</v>
      </c>
      <c r="H1313" s="4"/>
      <c r="I1313" s="4" t="s">
        <v>10936</v>
      </c>
      <c r="J1313" s="3"/>
      <c r="K1313" s="3" t="s">
        <v>8865</v>
      </c>
      <c r="L1313" s="5" t="s">
        <v>15</v>
      </c>
      <c r="M1313" s="2" t="str">
        <f t="shared" si="148"/>
        <v>&gt;betaL-g1492_TEM-92%ATGAGTATTA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CGACGGGGAGTCAGGCAACTATGGATGAACGAAATAGACAGATCGCTGAGATAGGTGCCTCACTGATTAAGCATTGGTAA</v>
      </c>
      <c r="O1313" s="26">
        <f t="shared" si="146"/>
        <v>861</v>
      </c>
      <c r="P1313" s="26"/>
      <c r="Q1313" s="26">
        <f t="shared" si="152"/>
        <v>1</v>
      </c>
      <c r="R1313" s="26">
        <f t="shared" si="147"/>
        <v>1</v>
      </c>
      <c r="S1313" s="26">
        <f t="shared" si="149"/>
        <v>2</v>
      </c>
      <c r="T1313" s="26"/>
    </row>
    <row r="1314" spans="1:20" x14ac:dyDescent="0.25">
      <c r="A1314">
        <v>1306</v>
      </c>
      <c r="B1314" s="2" t="s">
        <v>8866</v>
      </c>
      <c r="C1314" s="3" t="s">
        <v>2903</v>
      </c>
      <c r="D1314" s="8" t="s">
        <v>3075</v>
      </c>
      <c r="E1314" s="8" t="s">
        <v>3075</v>
      </c>
      <c r="F1314" s="8" t="s">
        <v>3076</v>
      </c>
      <c r="G1314" s="4" t="s">
        <v>3077</v>
      </c>
      <c r="H1314" s="4"/>
      <c r="I1314" s="4" t="s">
        <v>10936</v>
      </c>
      <c r="J1314" s="3"/>
      <c r="K1314" s="3" t="s">
        <v>8867</v>
      </c>
      <c r="L1314" s="5" t="s">
        <v>15</v>
      </c>
      <c r="M1314" s="2" t="str">
        <f t="shared" si="148"/>
        <v>&gt;betaL-g1493_TEM-93%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AAGCGTGGGTCTCGCGGTATCATTGCAGCACTGGGGCCAGATGGTAAGCCCTCCCGTATCGTAGTTATCTACACGACGGGGAGTCAGGCAACTATGGATGAACGAAATAGACAGATCGCTGAGATAGGTGCCTCACTGATTAAGCATTGGTAA</v>
      </c>
      <c r="O1314" s="26">
        <f t="shared" si="146"/>
        <v>861</v>
      </c>
      <c r="P1314" s="26"/>
      <c r="Q1314" s="26">
        <f t="shared" si="152"/>
        <v>1</v>
      </c>
      <c r="R1314" s="26">
        <f t="shared" si="147"/>
        <v>1</v>
      </c>
      <c r="S1314" s="26">
        <f t="shared" si="149"/>
        <v>2</v>
      </c>
      <c r="T1314" s="26"/>
    </row>
    <row r="1315" spans="1:20" x14ac:dyDescent="0.25">
      <c r="A1315">
        <v>1307</v>
      </c>
      <c r="B1315" s="2" t="s">
        <v>8868</v>
      </c>
      <c r="C1315" s="3" t="s">
        <v>2903</v>
      </c>
      <c r="D1315" s="8" t="s">
        <v>3078</v>
      </c>
      <c r="E1315" s="8" t="s">
        <v>3078</v>
      </c>
      <c r="F1315" s="8" t="s">
        <v>3079</v>
      </c>
      <c r="G1315" s="4" t="s">
        <v>3080</v>
      </c>
      <c r="H1315" s="4"/>
      <c r="I1315" s="4" t="s">
        <v>10936</v>
      </c>
      <c r="J1315" s="3"/>
      <c r="K1315" s="3" t="s">
        <v>8869</v>
      </c>
      <c r="L1315" s="5" t="s">
        <v>15</v>
      </c>
      <c r="M1315" s="2" t="str">
        <f t="shared" si="148"/>
        <v>&gt;betaL-g1494_TEM-94%ATGAGTATTCAACATTTCCGTGTCGCCCTTATTCCCTTTTTTGCGGCATTTTGCTTTCCTGTTTTTGCTCACCCAGAAACGCTGGTGAAAGTAAAAGATGCTGAAGATCAGTTGGGTGCACGAGTGGGTTACATCGAG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CCGCCTTGATCGTTGGGAACCGGAGCTGAATGAAGCCATACCAAACGACGAGCGTGACACCACGACGCCTGCAGCAATGGCAACAACGTTGCGCAAACTATTAACTGGCGAACTACTTACTCTAGCTTCCCGGCAACAATTAATAGACTGGATGGAGGCGGATAAAGTTGCAGGACCACTTCTGCGCTCGGCCCTTCCGGCTGGCTGGTTTATTGCTGATAAATCTGGAGCCAGTGAGCGTGGATCTCGCGGTATCATTGCAGCACTGGGGCCAGATGGTAAGCCCTCCCGTATCGTAGTTATCTACATGACGGGGAGTCAGGCAACTATGGATGAACGAAATAGACAGATCGCTGAGATAGGTGCCTCACTGATTAAGCATTGGTAA</v>
      </c>
      <c r="O1315" s="26">
        <f t="shared" si="146"/>
        <v>861</v>
      </c>
      <c r="P1315" s="26"/>
      <c r="Q1315" s="26">
        <f t="shared" si="152"/>
        <v>1</v>
      </c>
      <c r="R1315" s="26">
        <f t="shared" si="147"/>
        <v>1</v>
      </c>
      <c r="S1315" s="26">
        <f t="shared" si="149"/>
        <v>2</v>
      </c>
      <c r="T1315" s="26"/>
    </row>
    <row r="1316" spans="1:20" x14ac:dyDescent="0.25">
      <c r="A1316">
        <v>1308</v>
      </c>
      <c r="B1316" s="2" t="s">
        <v>8870</v>
      </c>
      <c r="C1316" s="3" t="s">
        <v>2903</v>
      </c>
      <c r="D1316" s="8" t="s">
        <v>3081</v>
      </c>
      <c r="E1316" s="8" t="s">
        <v>3081</v>
      </c>
      <c r="F1316" s="8" t="s">
        <v>3082</v>
      </c>
      <c r="G1316" s="4" t="s">
        <v>3083</v>
      </c>
      <c r="H1316" s="4"/>
      <c r="I1316" s="4" t="s">
        <v>10936</v>
      </c>
      <c r="J1316" s="3"/>
      <c r="K1316" s="3" t="s">
        <v>8871</v>
      </c>
      <c r="L1316" s="5" t="s">
        <v>15</v>
      </c>
      <c r="M1316" s="2" t="str">
        <f t="shared" si="148"/>
        <v>&gt;betaL-g1495_TEM-95%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G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316" s="26">
        <f t="shared" si="146"/>
        <v>861</v>
      </c>
      <c r="P1316" s="26"/>
      <c r="Q1316" s="26">
        <f t="shared" si="152"/>
        <v>1</v>
      </c>
      <c r="R1316" s="26">
        <f t="shared" si="147"/>
        <v>1</v>
      </c>
      <c r="S1316" s="26">
        <f t="shared" si="149"/>
        <v>2</v>
      </c>
      <c r="T1316" s="26"/>
    </row>
    <row r="1317" spans="1:20" x14ac:dyDescent="0.25">
      <c r="A1317">
        <v>1309</v>
      </c>
      <c r="B1317" s="2" t="s">
        <v>8872</v>
      </c>
      <c r="C1317" s="3" t="s">
        <v>2903</v>
      </c>
      <c r="D1317" s="8" t="s">
        <v>3084</v>
      </c>
      <c r="E1317" s="8" t="s">
        <v>3084</v>
      </c>
      <c r="F1317" s="8" t="s">
        <v>3085</v>
      </c>
      <c r="G1317" s="4" t="s">
        <v>3086</v>
      </c>
      <c r="H1317" s="4"/>
      <c r="I1317" s="4" t="s">
        <v>10936</v>
      </c>
      <c r="J1317" s="3"/>
      <c r="K1317" s="3" t="s">
        <v>8873</v>
      </c>
      <c r="L1317" s="5" t="s">
        <v>15</v>
      </c>
      <c r="M1317" s="2" t="str">
        <f t="shared" si="148"/>
        <v>&gt;betaL-g1496_TEM-96%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G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GGCCTCACTGATTAAGCATTGGTAA</v>
      </c>
      <c r="O1317" s="26">
        <f t="shared" si="146"/>
        <v>861</v>
      </c>
      <c r="P1317" s="26"/>
      <c r="Q1317" s="26">
        <f t="shared" si="152"/>
        <v>1</v>
      </c>
      <c r="R1317" s="26">
        <f t="shared" si="147"/>
        <v>1</v>
      </c>
      <c r="S1317" s="26">
        <f t="shared" si="149"/>
        <v>2</v>
      </c>
      <c r="T1317" s="26"/>
    </row>
    <row r="1318" spans="1:20" x14ac:dyDescent="0.25">
      <c r="A1318">
        <v>1310</v>
      </c>
      <c r="B1318" s="2" t="s">
        <v>8874</v>
      </c>
      <c r="C1318" s="3" t="s">
        <v>2903</v>
      </c>
      <c r="D1318" s="8" t="s">
        <v>3087</v>
      </c>
      <c r="E1318" s="8" t="s">
        <v>3087</v>
      </c>
      <c r="F1318" s="8" t="s">
        <v>3088</v>
      </c>
      <c r="G1318" s="4" t="s">
        <v>3089</v>
      </c>
      <c r="H1318" s="4"/>
      <c r="I1318" s="4" t="s">
        <v>10936</v>
      </c>
      <c r="J1318" s="3"/>
      <c r="K1318" s="3" t="s">
        <v>8875</v>
      </c>
      <c r="L1318" s="5" t="s">
        <v>15</v>
      </c>
      <c r="M1318" s="2" t="str">
        <f t="shared" si="148"/>
        <v>&gt;betaL-g1497_TEM-97%ATGGATCCTCAACATTTCCGTGTCGCCCTTATTCCCTTTTTTGCGGCATTTTGCCTTCCTGTTTTTGCTCACCCAGAAACGCTGGTGAAAGTAAAAGATGCTGAAGATCAGTTGGGTGCACGAGTGGGTTACATCGAACTGGATCTCAACAGCGGTAAGATCCTTGAGAGTTTTCGCCCCGAAGAACGTTTTCCAATGG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TTTGGTAA</v>
      </c>
      <c r="O1318" s="26">
        <f t="shared" si="146"/>
        <v>861</v>
      </c>
      <c r="P1318" s="26"/>
      <c r="Q1318" s="26">
        <f t="shared" si="152"/>
        <v>1</v>
      </c>
      <c r="R1318" s="26">
        <f t="shared" si="147"/>
        <v>1</v>
      </c>
      <c r="S1318" s="26">
        <f t="shared" si="149"/>
        <v>2</v>
      </c>
      <c r="T1318" s="26"/>
    </row>
    <row r="1319" spans="1:20" x14ac:dyDescent="0.25">
      <c r="A1319">
        <v>1311</v>
      </c>
      <c r="B1319" s="2" t="s">
        <v>8876</v>
      </c>
      <c r="C1319" s="3" t="s">
        <v>2903</v>
      </c>
      <c r="D1319" s="8" t="s">
        <v>3090</v>
      </c>
      <c r="E1319" s="8" t="s">
        <v>3090</v>
      </c>
      <c r="F1319" s="8" t="s">
        <v>3091</v>
      </c>
      <c r="G1319" s="4" t="s">
        <v>3092</v>
      </c>
      <c r="H1319" s="4"/>
      <c r="I1319" s="4" t="s">
        <v>10936</v>
      </c>
      <c r="J1319" s="3"/>
      <c r="K1319" s="3" t="s">
        <v>8877</v>
      </c>
      <c r="L1319" s="5" t="s">
        <v>15</v>
      </c>
      <c r="M1319" s="2" t="str">
        <f t="shared" si="148"/>
        <v>&gt;betaL-g1498_TEM-98%ATGGATCC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TTTGGTAA</v>
      </c>
      <c r="O1319" s="26">
        <f t="shared" si="146"/>
        <v>861</v>
      </c>
      <c r="P1319" s="26"/>
      <c r="Q1319" s="26">
        <f t="shared" si="152"/>
        <v>1</v>
      </c>
      <c r="R1319" s="26">
        <f t="shared" si="147"/>
        <v>1</v>
      </c>
      <c r="S1319" s="26">
        <f t="shared" si="149"/>
        <v>2</v>
      </c>
      <c r="T1319" s="26"/>
    </row>
    <row r="1320" spans="1:20" x14ac:dyDescent="0.25">
      <c r="A1320">
        <v>1312</v>
      </c>
      <c r="B1320" s="2" t="s">
        <v>8878</v>
      </c>
      <c r="C1320" s="3" t="s">
        <v>2903</v>
      </c>
      <c r="D1320" s="8" t="s">
        <v>3093</v>
      </c>
      <c r="E1320" s="8" t="s">
        <v>3093</v>
      </c>
      <c r="F1320" s="8" t="s">
        <v>3094</v>
      </c>
      <c r="G1320" s="4" t="s">
        <v>3095</v>
      </c>
      <c r="H1320" s="4"/>
      <c r="I1320" s="4" t="s">
        <v>10936</v>
      </c>
      <c r="J1320" s="3"/>
      <c r="K1320" s="3" t="s">
        <v>8879</v>
      </c>
      <c r="L1320" s="5" t="s">
        <v>15</v>
      </c>
      <c r="M1320" s="2" t="str">
        <f t="shared" si="148"/>
        <v>&gt;betaL-g1499_TEM-99%ATGGATCC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AGCGGTATCATTGCAGCACTGGGGCCAGATGGTAAGCCCTCCCGTATCGTAGTTATCTACACGACGGGGAGTCAGGCAACTATGGATGAACGAAATAGACAGATCGCTGAGATAGGTGCCTCACTGATTAAGCTTTGGTAA</v>
      </c>
      <c r="O1320" s="26">
        <f t="shared" si="146"/>
        <v>861</v>
      </c>
      <c r="P1320" s="26"/>
      <c r="Q1320" s="26">
        <f t="shared" si="152"/>
        <v>1</v>
      </c>
      <c r="R1320" s="26">
        <f t="shared" si="147"/>
        <v>1</v>
      </c>
      <c r="S1320" s="26">
        <f t="shared" si="149"/>
        <v>2</v>
      </c>
      <c r="T1320" s="26"/>
    </row>
    <row r="1321" spans="1:20" x14ac:dyDescent="0.25">
      <c r="A1321">
        <v>1419</v>
      </c>
      <c r="B1321" s="2" t="s">
        <v>9052</v>
      </c>
      <c r="C1321" s="3" t="s">
        <v>3352</v>
      </c>
      <c r="D1321" s="4" t="s">
        <v>3353</v>
      </c>
      <c r="E1321" s="4" t="s">
        <v>3353</v>
      </c>
      <c r="F1321" s="4" t="s">
        <v>3354</v>
      </c>
      <c r="G1321" s="4" t="s">
        <v>3355</v>
      </c>
      <c r="H1321" s="4"/>
      <c r="I1321" s="4" t="s">
        <v>10936</v>
      </c>
      <c r="J1321" s="3"/>
      <c r="K1321" s="3" t="s">
        <v>9053</v>
      </c>
      <c r="L1321" s="5" t="s">
        <v>15</v>
      </c>
      <c r="M1321" s="2" t="str">
        <f t="shared" si="148"/>
        <v>&gt;betaL-g1500_TER-1%ATGCGCCACTCTCTTTTTGCCCCGATCCTCCTGCTCGCCCTGTTCGCCCTGCCCGCCTGGGCGCATGAGGCGACGGTAAACCAGGTCAAAGCCGCTGAGCGCCAGCTCGAGGCCAGAGTAGGCTACGCGGAGCTGGATTTAGCCAGCGGACGGCTGCTGGCAAGCTATCGCCCCGACGAGCGTTTCCCGATGATGAGCACCTTTAAAGTGCCGCTCTGCGCGGCGGTACTGGCGCGCGTGGATGCCGGAGAGGAGAAGCTCGATCGCCGCGTCCGCTACCGTCAGCAGGATCTGGTTGAATACTCCCCGGTGACCGAAAAGCACCTCGCCGACGGCATGACGGTAGCCGAGCTGTGCGCTGCGGCAATCACCCTTAGCGATAACACCGCCGCTAATCTGCTGCTGGCGAGCGTCGGCGGCACGCAGGGGTTGACCGCCTTCCTGCGCCGCAGCGGAGACCAGACTTCGCGCCTCGACCGCTGGGAGACCGAGCTTAACGAGGCCCTGCCCGGCGACGCGCGTGATACCACCACGCCGCAGGCGATGGCCAAAACCTTGCACAATCTGCTCACCGGCAGCGTGCTTTCCGCCGCATCGCGACAGCAGCTGCGCAGCTGGATGGTTGACGATAAGGTTGCCGGCCCGCTGCTGCGCTCGACGCTGCCGCACGGCTGGTTTATCGCTGACAAAACCGGCGCGGGCAACCGCGGGTCGCGCGGTATTATCGCCGCCCTCGGCCCGGACGGGCAGCCCGCGCGTATCGTAATTATTTATTTAACCGGCACCGAGGCCTCAATGGATGAGCGGAACCGGCAGATTGCCGAGATTGGTGAGACGCTGGTTAAGCACTGGTAA</v>
      </c>
      <c r="O1321" s="26">
        <f t="shared" si="146"/>
        <v>855</v>
      </c>
      <c r="P1321" s="26"/>
      <c r="Q1321" s="26">
        <f t="shared" si="152"/>
        <v>1</v>
      </c>
      <c r="R1321" s="26">
        <f t="shared" si="147"/>
        <v>1</v>
      </c>
      <c r="S1321" s="26">
        <f t="shared" si="149"/>
        <v>2</v>
      </c>
      <c r="T1321" s="26"/>
    </row>
    <row r="1322" spans="1:20" x14ac:dyDescent="0.25">
      <c r="A1322">
        <v>1420</v>
      </c>
      <c r="B1322" s="2" t="s">
        <v>9054</v>
      </c>
      <c r="C1322" s="3" t="s">
        <v>3352</v>
      </c>
      <c r="D1322" s="4" t="s">
        <v>3356</v>
      </c>
      <c r="E1322" s="4" t="s">
        <v>3356</v>
      </c>
      <c r="F1322" s="4" t="s">
        <v>3357</v>
      </c>
      <c r="G1322" s="4" t="s">
        <v>3358</v>
      </c>
      <c r="H1322" s="4"/>
      <c r="I1322" s="4" t="s">
        <v>10936</v>
      </c>
      <c r="J1322" s="3"/>
      <c r="K1322" s="3" t="s">
        <v>9055</v>
      </c>
      <c r="L1322" s="5" t="s">
        <v>15</v>
      </c>
      <c r="M1322" s="2" t="str">
        <f t="shared" si="148"/>
        <v>&gt;betaL-g1501_TER-2%ATGCGCCACTCTCTTTTTGCCCCGATCCTCCTGCTCGCCCTGTTCGCCCTGCCCGCCTGGGCGCATGAGGCGACGGTAAACCAGGTCAAAGCCGCTGAGCGCCAGCTCGAGGCCAGAGTAGGCTACGCGGAGCTGGATTTAGCCAGCGGACGGCTGCTGGCAAGCTATCGCCCCGACGAGCGTTTCCCGATGATGAGCACCTTTAAAGTGCCGCTCTGCGCGGCGGTACTGGCGCGCGTGGATGCCGGAGAGGAGAAGCTCGATCGCCGCGTCCGCTACCGTCAGCAGGATCTGGTTGAATACTCCCCGGTGACCGAAAAGCACCTCGCCGACGGCATGACGGTAGCCGAGCTGTGCGCTGCGGCAATCACCCTTAGCGATAACACCGCCGCTAATCTGCTGCTGGCGAGCGTCGGCGGCCCGCAGGGGTTGACCGCCTTCCTGCGCCGCAGCGGAGACCAGACTTCGCGCCTCGACCGCTGGGAGACCGAGCTTAACGAGGCCCTGCCCGGCGACGCGCGTGATACCACCACGCCGCAGGCGATGGCCAAAACCTTGCGCAATCTGCTCACCGGCAGCGTGCTTTCCGCCGCATCGCGACAGCAGCTGCGCAGCTGGATGGTTGACGATAAGGTTGCCGGCCCGCTGCTGCGCTCGGCGCTGCCGCACGGCTGGTTTATCGCTGACAAAACCGGCGCGGGCAACCGCGGGTCGCGCGGTATTATCGCCGCCCTCGGCCCGGACGGGCAGCCCGCGCGCATCGTAATTATTTATTTAACCGGCACCGAGGCCTCAATGGATGAGCGGAACCGGCAGATTGCCGAGATTGGTGAGACGCTGGTTAAGCACTGGTAA</v>
      </c>
      <c r="O1322" s="26">
        <f t="shared" si="146"/>
        <v>855</v>
      </c>
      <c r="P1322" s="26"/>
      <c r="Q1322" s="26">
        <f t="shared" si="152"/>
        <v>1</v>
      </c>
      <c r="R1322" s="26">
        <f t="shared" si="147"/>
        <v>1</v>
      </c>
      <c r="S1322" s="26">
        <f t="shared" si="149"/>
        <v>2</v>
      </c>
      <c r="T1322" s="26"/>
    </row>
    <row r="1323" spans="1:20" x14ac:dyDescent="0.25">
      <c r="A1323">
        <v>1421</v>
      </c>
      <c r="B1323" s="2" t="s">
        <v>9056</v>
      </c>
      <c r="C1323" s="3" t="s">
        <v>3359</v>
      </c>
      <c r="D1323" s="4" t="s">
        <v>3360</v>
      </c>
      <c r="E1323" s="4" t="s">
        <v>3360</v>
      </c>
      <c r="F1323" s="4" t="s">
        <v>3361</v>
      </c>
      <c r="G1323" s="4" t="s">
        <v>3362</v>
      </c>
      <c r="H1323" s="4"/>
      <c r="I1323" s="4" t="s">
        <v>10936</v>
      </c>
      <c r="J1323" s="3"/>
      <c r="K1323" s="3" t="s">
        <v>9057</v>
      </c>
      <c r="L1323" s="5" t="s">
        <v>15</v>
      </c>
      <c r="M1323" s="2" t="str">
        <f t="shared" si="148"/>
        <v>&gt;betaL-g1502_TLA-1%ATGAAAAAACATCTTGTTGTAATTGCATTTTGTGTGCTTTTTGCTTCTGCTTCTGCTTTTGCGGCTAAAGGTACGGATTCGCTTAAAAGCAGTATTGAAAAATATCTTAAAGATAAAAAAGCTAAAGTGGGTGTTGCCGTTTTGGGAATTGAAGATAATTTTAAATTGAACGTTAACGAAAAGCATCACTATCCTATGCAGAGCACTTATAAGTTCCATCTTGCATTGGCTGTGCTCGATAAACTTGATAAGGAGAATATTTCCATTGACAAGAAGCTTTTTGTAAAAAAATCGGAGCTTCTGCCGAATACTTGGAGTCCGCTAAGAGATAAATATCCCGATGGAAATGTGGATTTATCCATAAGCGAAATTCTGAAAGCTACCGTTTCGCGTAGCGATAATAACGGTTGTGATATTCTCTTCAGATTTGTTGGTGGAACAAATAAAGTCCACAATTTTATTAGCAAGCTTGGCGTTAAGAATATTTCTATCAAAGCTACAGAAGAAGAAATGCACAAGGCATGGAATGTACAATATACCAATTGGACAACTCCCGACGCTACCGTTCAGCTCTTAAAGAAGTTCTACAAAAATGAAATACTCTCAAAAAATAGTTACGACTATTTGCTTAATACTATGATTGAAACTACTACCGGACCGAAACGACTCAAAGGACTTTTGCCCGATGGAACTGTTGTTGCTCATAAAACCGGAAGCTCCGATACTAACGATAAAGGCATTACTGCTGCCACAAATGATATCGGTATTATTACTCTGCCGAACGGTAAACACTTTGCCATTGCTGTTTATGTGTCGGATTCAAGCGAAAAGAGCGATGTTAACGAAAAGATTATTGCCGAAATTTGCAAAAGCGTTTGGGATTATCTAGTTAAGGATGGGAAATAG</v>
      </c>
      <c r="O1323" s="26">
        <f t="shared" si="146"/>
        <v>906</v>
      </c>
      <c r="P1323" s="26"/>
      <c r="Q1323" s="26">
        <f t="shared" si="152"/>
        <v>1</v>
      </c>
      <c r="R1323" s="26">
        <f t="shared" si="147"/>
        <v>1</v>
      </c>
      <c r="S1323" s="26">
        <f t="shared" si="149"/>
        <v>2</v>
      </c>
      <c r="T1323" s="26"/>
    </row>
    <row r="1324" spans="1:20" x14ac:dyDescent="0.25">
      <c r="A1324">
        <v>1422</v>
      </c>
      <c r="B1324" s="2" t="s">
        <v>9058</v>
      </c>
      <c r="C1324" s="3" t="s">
        <v>3363</v>
      </c>
      <c r="D1324" s="4" t="s">
        <v>3364</v>
      </c>
      <c r="E1324" s="4" t="s">
        <v>3364</v>
      </c>
      <c r="F1324" s="4" t="s">
        <v>3365</v>
      </c>
      <c r="G1324" s="4" t="s">
        <v>3366</v>
      </c>
      <c r="H1324" s="4"/>
      <c r="I1324" s="4" t="s">
        <v>10936</v>
      </c>
      <c r="J1324" s="3"/>
      <c r="K1324" s="3" t="s">
        <v>9059</v>
      </c>
      <c r="L1324" s="5" t="s">
        <v>15</v>
      </c>
      <c r="M1324" s="2" t="str">
        <f t="shared" si="148"/>
        <v>&gt;betaL-g1503_TMB-1%ATGCGACCATTTTTATTTTTAATAATTTTTATCAGTCATTTCGCTTTTGCCAACGAAGAAATACCCGGATTGGAAGTTGAGGAAATTGACAACGGCGTTTTTTTGCACAAGTCATACAGCCGGGTGGAAGGCTGGGGCCTGGTAAGTTCAAACGGACTTGTTGTCATCAGCGGCGGAAAAGCATTCATTATTGACACTCCATGGTCGGAATCAGATACAGAAAAGCTTGTAGATTGGATACGATCAAAAAAGTATGAGCTGGCGGGAAGCATTTCTACACATTCACACGAAGACAAGACTGCCGGTATAAAATGGCTAAACGGCAAATCCATTACTACATATGCCTCAGCGCTGACTAATGAAATTCTAAAAAGAGAGGGTAAGGAGCAGGCAAGGAGCTCATTCAAAGGTAATGAATTTTCGCTGATGGACGGTTTTCTAGAAGTCTATTATCCCGGAGGCGGCCATACTATTGATAACTTAGTGGTATGGATCCCTAGTTCAAAAATATTGTATGGCGGCTGTTTCATACGTAGCTTGGAATCCAGTGGGCTAGGTTACACTGGTGAAGCTAAAATTGATCAGTGGCCACAATCCGCTAGAAATACAATTTCGAAGTATCCTGAAGCTAAGATTGTGGTGCCTGGTCATGGAAAAATTGGCGATTTCGAGTTGTTAAAACATACCAAGGTCCTTGCAGAAAAGGCCTCTAACAAGGCCAATCACGGCGACCGCTGA</v>
      </c>
      <c r="O1324" s="26">
        <f t="shared" si="146"/>
        <v>738</v>
      </c>
      <c r="P1324" s="26"/>
      <c r="Q1324" s="26">
        <f t="shared" si="152"/>
        <v>1</v>
      </c>
      <c r="R1324" s="26">
        <f t="shared" si="147"/>
        <v>1</v>
      </c>
      <c r="S1324" s="26">
        <f t="shared" si="149"/>
        <v>2</v>
      </c>
      <c r="T1324" s="26"/>
    </row>
    <row r="1325" spans="1:20" x14ac:dyDescent="0.25">
      <c r="A1325">
        <v>1423</v>
      </c>
      <c r="B1325" s="2" t="s">
        <v>9060</v>
      </c>
      <c r="C1325" s="3" t="s">
        <v>3363</v>
      </c>
      <c r="D1325" s="4" t="s">
        <v>3367</v>
      </c>
      <c r="E1325" s="4" t="s">
        <v>3367</v>
      </c>
      <c r="F1325" s="4" t="s">
        <v>3368</v>
      </c>
      <c r="G1325" s="4" t="s">
        <v>3369</v>
      </c>
      <c r="H1325" s="4"/>
      <c r="I1325" s="4" t="s">
        <v>10936</v>
      </c>
      <c r="J1325" s="3"/>
      <c r="K1325" s="3" t="s">
        <v>9061</v>
      </c>
      <c r="L1325" s="5" t="s">
        <v>15</v>
      </c>
      <c r="M1325" s="2" t="str">
        <f t="shared" si="148"/>
        <v>&gt;betaL-g1504_TMB-2%ATGCGACCATTTTTATTTTTAATAATTTTTATCAGTCATTTCGCTTTTGCCAACGAAGAAATACCCGGATTGGAAGTTGAGGAAATTGACAACGGCGTTTTTTTGCACAAGTCATACAGCCGGGTGGAAGGCTGGGGCCTGGTAAGTTCAAACGGACTTGTTGTCATCAGCGGCGGAAAAGCATTCATTATTGACACTCCATGGTCGGAATCAGATACAGAAAAGCTTGTAGATTGGATACGATCAAAAAAGTATGAGCTGGCGGGAAGCATTTCTACACATTCACACGAAGACAAGACTGCCGGTATAAAATGGCTAAACGGCAAATCCATTACTACATATGCCTCAGCGCTGACTAATGAAATTCTAAAAAGAGAGGGTAAGGAGCAGGCAAGGAGCTCATTCAAAGGTAATGAATTTTCGCTGATGGACGGTTTTCTAGAAGTCTATTATCCCGGAGGCGGCCATACTATTGATAACTTAGTGGTATGGATCCCTAGTTCAAAAATATTGTATGGCGGCTGTTTCATACGTAGCTTGGAACCCAGTGGGCTAGGTTACACTGGTGAAGCTAAAATTGATCAGTGGCCACAATCCGCTAGAAATACAATTTCGAAGTATCCTGAAGCTAAGATTGTGGTGCCTGGTCATGGAAAAATTGGCGATTTCGAGTTGTTAAAACATACCAAGGTCCTTGCAGAAAAGGCCTCTAACAAGGCCAATCACGGCGACCGCTGA</v>
      </c>
      <c r="O1325" s="26">
        <f t="shared" si="146"/>
        <v>738</v>
      </c>
      <c r="P1325" s="26"/>
      <c r="Q1325" s="26">
        <f t="shared" si="152"/>
        <v>1</v>
      </c>
      <c r="R1325" s="26">
        <f t="shared" si="147"/>
        <v>1</v>
      </c>
      <c r="S1325" s="26">
        <f t="shared" si="149"/>
        <v>2</v>
      </c>
      <c r="T1325" s="26"/>
    </row>
    <row r="1326" spans="1:20" x14ac:dyDescent="0.25">
      <c r="A1326">
        <v>1424</v>
      </c>
      <c r="B1326" s="2" t="s">
        <v>9062</v>
      </c>
      <c r="C1326" s="3" t="s">
        <v>3370</v>
      </c>
      <c r="D1326" s="4" t="s">
        <v>3371</v>
      </c>
      <c r="E1326" s="4" t="s">
        <v>3371</v>
      </c>
      <c r="F1326" s="4" t="s">
        <v>3372</v>
      </c>
      <c r="G1326" s="4" t="s">
        <v>3373</v>
      </c>
      <c r="H1326" s="4"/>
      <c r="I1326" s="4" t="s">
        <v>10936</v>
      </c>
      <c r="J1326" s="3"/>
      <c r="K1326" s="3" t="s">
        <v>9063</v>
      </c>
      <c r="L1326" s="5" t="s">
        <v>15</v>
      </c>
      <c r="M1326" s="2" t="str">
        <f t="shared" si="148"/>
        <v>&gt;betaL-g1505_TRU-1%ATGAAACAACGAATCGCGCTATCACTGCTGGCATTGGGGCCCCTGTTGCTCGTCCCACGCGTTTATGCCGCGGCAGATGAGCCCATGGCGAACATAGTGGAAAAGGCTGTCCAGCCGCTGCTGGAGGAGTACCGGATCCCGGGCATGGCGGTCGCCGTGCTGAAGGAGGGCAAGCCTCACTACTTCAATTATGGCGTCGCCAATCGGGAGAGCGGCCGGCGCATCAGCGAGCGGACCCTGTTCGAGATTGGTTCGGTCAGCAAGACCTTTACTGCGACCTTGGGCACCTACGCGGTCGTCAAAGGGGGCTTTCGGCTGGATGACAAGGTGAGCCAGCACGCGCCTTGGTTGCAGAATTCGGCGTTTGATCGCGTCACCATGGCCCAGCTGGCGACCTACAGCGCAGGGGGCTTGCCGTTGCAGTTTCCCGATGCGGTCGACTCAAACGAGAGAATGCGCCAGTACTACCGGCAGTGGTCACCGCTTTATGCGGCAGGCACTCATCGCGAGTACTCCAACCCCAGCATAGGTCTGTTCGGCCATCTGGCGGCGAGCACCCTGGGCCAACCATTCAGACAACTGATGAGCCAGACTCTGCTGCCCAAGCTCGATTTGCAGCACACCTATCTCGAGGTGCCAGACGCAGCCATGGTTGACTACGCCTATGGCTATTCGAAGGAAGACAAACCCGTCAGGGTCAATCCCGGAGTGCTGGCGGACGAAGCCTATGGCATCAAGACCAGCGCGGCGGATCTCATCAAGTTTGTGGGCGCCAACATGACAGGCAGTGGCGACAAGGCGGTGCAGCAAGCGCTGGCCATGACCCGTACCGGTTTCTACTCGGTGGGAGAGATGACCCAGGGGCTGGGGTGGGAGAGCTACGCCTATCCCGTGACCGAACAGGCGCTGCTGGCGGGCAATTCACCGGCGGTGAGCTTCAAGGCCAATCCGGTCAAACCCTTTGTGGCTCCCAGAGTGATGGGGAACGAGCGACTCTACAACAAGACAGGCTCGACCAACGGCTTTGGTGCCTATGTGGTGTTTGTCCCGGCCAGAGGCGTGGGCATCGTCATGCTGGCCAATCGCAACTACCCCATCGAGGCCAGGGTCAAGGCTGCCTATGCCATCATGCGCCATCTGGCACCCTGA</v>
      </c>
      <c r="O1326" s="26">
        <f t="shared" si="146"/>
        <v>1149</v>
      </c>
      <c r="P1326" s="26"/>
      <c r="Q1326" s="26">
        <f t="shared" si="152"/>
        <v>1</v>
      </c>
      <c r="R1326" s="26">
        <f t="shared" si="147"/>
        <v>1</v>
      </c>
      <c r="S1326" s="26">
        <f t="shared" si="149"/>
        <v>2</v>
      </c>
      <c r="T1326" s="26"/>
    </row>
    <row r="1327" spans="1:20" x14ac:dyDescent="0.25">
      <c r="A1327">
        <v>1425</v>
      </c>
      <c r="B1327" s="2" t="s">
        <v>9064</v>
      </c>
      <c r="C1327" s="3" t="s">
        <v>3374</v>
      </c>
      <c r="D1327" s="4" t="s">
        <v>3375</v>
      </c>
      <c r="E1327" s="4" t="s">
        <v>3375</v>
      </c>
      <c r="F1327" s="4" t="s">
        <v>3376</v>
      </c>
      <c r="G1327" s="4" t="s">
        <v>3377</v>
      </c>
      <c r="H1327" s="4"/>
      <c r="I1327" s="4" t="s">
        <v>10936</v>
      </c>
      <c r="J1327" s="3"/>
      <c r="K1327" s="3" t="s">
        <v>9065</v>
      </c>
      <c r="L1327" s="5" t="s">
        <v>15</v>
      </c>
      <c r="M1327" s="2" t="str">
        <f t="shared" si="148"/>
        <v>&gt;betaL-g1506_TUS-1%ATGTACCACTACTTTAGCAGTTTATTTGTACTGATTTTTTCTACTTTGGTCTATCCTCAATCGGATAAATTAAAAATTGAGCCGTTGAACGATCATATGTATGTCTATACGACCTACCAAGTATTTCAAGGCGTCGAATATTCTTCCAATGCTTTATATGTAGTGACGGATGAAGGAGTAATTCTCATTGATACCCCTTGGGATAAAGATCAGTACGCCCCTTTAGTAGAACACATCAGACGTGAACATAACAAAGAAATAAAATGGGTCATTACCACTCACTTCCACGAAGATCGTTCGGGTGGACTTGATTACTTCAATAAAGCTGGAGCAGAAACCTATACTTATGCTTTGACCAACGAAATCTTAAAACAGCGCAATGAACCACAAGCGACTTTTACTTTTGGTTCAACAAAGCAGTTCAACTTGGGCAAAGAAAAAATAGAGGTCTATTTCTTAGGAGAAGGTCATAGTAAAGATAATACGGTGGTTTGGTTTCCAGAAGAAGCGATTTTATACGGTGGTTGTTTGATTAAAAGTGCAGAGGCAACGACTATCGGCAATATCGTCGATGGCAATGTAGAGGCTTGGCCTACGACAATCAAAGCCGTAAAGCGCAAATTCAAAAAGGCCAAAGTGATTATTCCAGGGCATGATGCCTGGAATCAATCCGGTCATCTTGAAAATACAGCCCGTATCTTATCGGCTTATCAGGCACAAAAATTAAAGAACAACAAGCAATTATAA</v>
      </c>
      <c r="O1327" s="26">
        <f t="shared" si="146"/>
        <v>747</v>
      </c>
      <c r="P1327" s="26"/>
      <c r="Q1327" s="26">
        <f t="shared" si="152"/>
        <v>1</v>
      </c>
      <c r="R1327" s="26">
        <f t="shared" si="147"/>
        <v>1</v>
      </c>
      <c r="S1327" s="26">
        <f t="shared" si="149"/>
        <v>2</v>
      </c>
      <c r="T1327" s="26"/>
    </row>
    <row r="1328" spans="1:20" x14ac:dyDescent="0.25">
      <c r="A1328">
        <v>1426</v>
      </c>
      <c r="B1328" s="2" t="s">
        <v>9066</v>
      </c>
      <c r="C1328" s="3" t="s">
        <v>3378</v>
      </c>
      <c r="D1328" s="4" t="s">
        <v>3379</v>
      </c>
      <c r="E1328" s="4" t="s">
        <v>3379</v>
      </c>
      <c r="F1328" s="4" t="s">
        <v>3380</v>
      </c>
      <c r="G1328" s="4" t="s">
        <v>3381</v>
      </c>
      <c r="H1328" s="4"/>
      <c r="I1328" s="4" t="s">
        <v>10936</v>
      </c>
      <c r="J1328" s="3"/>
      <c r="K1328" s="3" t="s">
        <v>9067</v>
      </c>
      <c r="L1328" s="5" t="s">
        <v>15</v>
      </c>
      <c r="M1328" s="2" t="str">
        <f t="shared" si="148"/>
        <v>&gt;betaL-g1507_VEB-1%ATGAAAATCGTAAAAAGGATATTATTAGTATTGTTAAGTTTATTTTTTACAATTGT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28" s="26">
        <f t="shared" si="146"/>
        <v>900</v>
      </c>
      <c r="P1328" s="26"/>
      <c r="Q1328" s="26">
        <f t="shared" si="152"/>
        <v>1</v>
      </c>
      <c r="R1328" s="26">
        <f t="shared" si="147"/>
        <v>1</v>
      </c>
      <c r="S1328" s="26">
        <f t="shared" si="149"/>
        <v>2</v>
      </c>
      <c r="T1328" s="26"/>
    </row>
    <row r="1329" spans="1:20" x14ac:dyDescent="0.25">
      <c r="A1329">
        <v>1427</v>
      </c>
      <c r="B1329" s="2" t="s">
        <v>9068</v>
      </c>
      <c r="C1329" s="3" t="s">
        <v>3378</v>
      </c>
      <c r="D1329" s="4" t="s">
        <v>3382</v>
      </c>
      <c r="E1329" s="4" t="s">
        <v>3382</v>
      </c>
      <c r="F1329" s="4" t="s">
        <v>3383</v>
      </c>
      <c r="G1329" s="4" t="s">
        <v>3384</v>
      </c>
      <c r="H1329" s="4"/>
      <c r="I1329" s="4" t="s">
        <v>10936</v>
      </c>
      <c r="J1329" s="3"/>
      <c r="K1329" s="3" t="s">
        <v>9069</v>
      </c>
      <c r="L1329" s="5" t="s">
        <v>15</v>
      </c>
      <c r="M1329" s="2" t="str">
        <f t="shared" si="148"/>
        <v>&gt;betaL-g1508_VEB-2%ATGAAAATCGTAAAAAGGATATTATTAGTATTGTTAAGTTTATTTTTTACAATTGTGTATTCAAATGCTCAAG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29" s="26">
        <f t="shared" si="146"/>
        <v>900</v>
      </c>
      <c r="P1329" s="26"/>
      <c r="Q1329" s="26">
        <f t="shared" si="152"/>
        <v>1</v>
      </c>
      <c r="R1329" s="26">
        <f t="shared" si="147"/>
        <v>1</v>
      </c>
      <c r="S1329" s="26">
        <f t="shared" si="149"/>
        <v>2</v>
      </c>
      <c r="T1329" s="26"/>
    </row>
    <row r="1330" spans="1:20" x14ac:dyDescent="0.25">
      <c r="A1330">
        <v>1428</v>
      </c>
      <c r="B1330" s="2" t="s">
        <v>9070</v>
      </c>
      <c r="C1330" s="3" t="s">
        <v>3378</v>
      </c>
      <c r="D1330" s="4" t="s">
        <v>3385</v>
      </c>
      <c r="E1330" s="4" t="s">
        <v>3385</v>
      </c>
      <c r="F1330" s="4" t="s">
        <v>3386</v>
      </c>
      <c r="G1330" s="4" t="s">
        <v>3387</v>
      </c>
      <c r="H1330" s="4"/>
      <c r="I1330" s="4" t="s">
        <v>10936</v>
      </c>
      <c r="J1330" s="3"/>
      <c r="K1330" s="3" t="s">
        <v>9071</v>
      </c>
      <c r="L1330" s="5" t="s">
        <v>15</v>
      </c>
      <c r="M1330" s="2" t="str">
        <f t="shared" si="148"/>
        <v>&gt;betaL-g1509_VEB-3%ATGAAAATCGTAAAAAGGATATTATTAGTATTGTTAAGTTTATTTTTTACAGTTGTGTATTCAAATGCTCAAACTGACAACTTAACTTTGAAAATTGAGAATGTTTTAAAGGCAAAAAATGCCAGAATAGGAGTAGCAATATTCAACAGCAATGAGAAGGATACTTTT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30" s="26">
        <f t="shared" si="146"/>
        <v>900</v>
      </c>
      <c r="P1330" s="26"/>
      <c r="Q1330" s="26">
        <f t="shared" si="152"/>
        <v>1</v>
      </c>
      <c r="R1330" s="26">
        <f t="shared" si="147"/>
        <v>1</v>
      </c>
      <c r="S1330" s="26">
        <f t="shared" si="149"/>
        <v>2</v>
      </c>
      <c r="T1330" s="26"/>
    </row>
    <row r="1331" spans="1:20" x14ac:dyDescent="0.25">
      <c r="A1331">
        <v>1429</v>
      </c>
      <c r="B1331" s="2" t="s">
        <v>9072</v>
      </c>
      <c r="C1331" s="3" t="s">
        <v>3378</v>
      </c>
      <c r="D1331" s="4" t="s">
        <v>3388</v>
      </c>
      <c r="E1331" s="4" t="s">
        <v>3388</v>
      </c>
      <c r="F1331" s="4" t="s">
        <v>3389</v>
      </c>
      <c r="G1331" s="4" t="s">
        <v>3390</v>
      </c>
      <c r="H1331" s="4"/>
      <c r="I1331" s="4" t="s">
        <v>10936</v>
      </c>
      <c r="J1331" s="3"/>
      <c r="K1331" s="3" t="s">
        <v>9073</v>
      </c>
      <c r="L1331" s="5" t="s">
        <v>15</v>
      </c>
      <c r="M1331" s="2" t="str">
        <f t="shared" si="148"/>
        <v>&gt;betaL-g1510_VEB-4%ATGAAAATCGTAAAAAGGATATTATTAGTATTGTTAAGTTTATTTTTTACAATTGTGTATTCAAATGCTCAAG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31" s="26">
        <f t="shared" si="146"/>
        <v>900</v>
      </c>
      <c r="P1331" s="26"/>
      <c r="Q1331" s="26">
        <f t="shared" si="152"/>
        <v>1</v>
      </c>
      <c r="R1331" s="26">
        <f t="shared" si="147"/>
        <v>1</v>
      </c>
      <c r="S1331" s="26">
        <f t="shared" si="149"/>
        <v>2</v>
      </c>
      <c r="T1331" s="26"/>
    </row>
    <row r="1332" spans="1:20" x14ac:dyDescent="0.25">
      <c r="A1332">
        <v>1430</v>
      </c>
      <c r="B1332" s="2" t="s">
        <v>9074</v>
      </c>
      <c r="C1332" s="3" t="s">
        <v>3378</v>
      </c>
      <c r="D1332" s="4" t="s">
        <v>3391</v>
      </c>
      <c r="E1332" s="4" t="s">
        <v>3391</v>
      </c>
      <c r="F1332" s="4" t="s">
        <v>3392</v>
      </c>
      <c r="G1332" s="4" t="s">
        <v>3393</v>
      </c>
      <c r="H1332" s="4"/>
      <c r="I1332" s="4" t="s">
        <v>10936</v>
      </c>
      <c r="J1332" s="3"/>
      <c r="K1332" s="3" t="s">
        <v>9075</v>
      </c>
      <c r="L1332" s="5" t="s">
        <v>15</v>
      </c>
      <c r="M1332" s="2" t="str">
        <f t="shared" si="148"/>
        <v>&gt;betaL-g1511_VEB-5%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32" s="26">
        <f t="shared" si="146"/>
        <v>900</v>
      </c>
      <c r="P1332" s="26"/>
      <c r="Q1332" s="26">
        <f t="shared" si="152"/>
        <v>1</v>
      </c>
      <c r="R1332" s="26">
        <f t="shared" si="147"/>
        <v>1</v>
      </c>
      <c r="S1332" s="26">
        <f t="shared" si="149"/>
        <v>2</v>
      </c>
      <c r="T1332" s="26"/>
    </row>
    <row r="1333" spans="1:20" x14ac:dyDescent="0.25">
      <c r="A1333" s="3">
        <v>1431</v>
      </c>
      <c r="B1333" s="2" t="s">
        <v>10280</v>
      </c>
      <c r="C1333" s="3" t="s">
        <v>3378</v>
      </c>
      <c r="D1333" s="4" t="s">
        <v>5542</v>
      </c>
      <c r="E1333" s="4" t="s">
        <v>5542</v>
      </c>
      <c r="F1333" s="4" t="s">
        <v>5543</v>
      </c>
      <c r="G1333" s="4" t="s">
        <v>5544</v>
      </c>
      <c r="H1333" s="4"/>
      <c r="I1333" s="4" t="s">
        <v>10936</v>
      </c>
      <c r="J1333" s="3"/>
      <c r="K1333" s="3" t="s">
        <v>5545</v>
      </c>
      <c r="L1333" s="13" t="s">
        <v>5493</v>
      </c>
      <c r="M1333" s="2" t="str">
        <f t="shared" si="148"/>
        <v>&gt;betaL-g1512_VEB-6%ATGAAAATCGTAAAAAGGATATTATTAGTATTGTTAAGTTTATTTTTTACAGTTGTGTATTCAAATGCTCAAG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333" s="26">
        <f t="shared" si="146"/>
        <v>900</v>
      </c>
      <c r="P1333" s="26"/>
      <c r="Q1333" s="26">
        <f t="shared" si="152"/>
        <v>1</v>
      </c>
      <c r="R1333" s="26">
        <f t="shared" si="147"/>
        <v>1</v>
      </c>
      <c r="S1333" s="26">
        <f t="shared" si="149"/>
        <v>2</v>
      </c>
      <c r="T1333" s="26"/>
    </row>
    <row r="1334" spans="1:20" x14ac:dyDescent="0.25">
      <c r="A1334">
        <v>1432</v>
      </c>
      <c r="B1334" s="2" t="s">
        <v>9076</v>
      </c>
      <c r="C1334" s="3" t="s">
        <v>3378</v>
      </c>
      <c r="D1334" s="4" t="s">
        <v>3394</v>
      </c>
      <c r="E1334" s="4" t="s">
        <v>3394</v>
      </c>
      <c r="F1334" s="4" t="s">
        <v>3395</v>
      </c>
      <c r="G1334" s="4" t="s">
        <v>3396</v>
      </c>
      <c r="H1334" s="4"/>
      <c r="I1334" s="4" t="s">
        <v>10936</v>
      </c>
      <c r="J1334" s="3"/>
      <c r="K1334" s="3" t="s">
        <v>9077</v>
      </c>
      <c r="L1334" s="5" t="s">
        <v>15</v>
      </c>
      <c r="M1334" s="2" t="str">
        <f t="shared" si="148"/>
        <v>&gt;betaL-g1513_VEB-7%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ACAGCAGCCACTAATGATGTTGGGGTAATTACTTTACCGAATGGACAATTAATTTTTATAAGCGTATTTGTTGCAGAGTCCAAAGAAACTTCGGAAATTAATGAAAAGATTATTTCAGACATTGCAAAAATAACGTGGAATTACTATTTGAATAAATAA</v>
      </c>
      <c r="O1334" s="26">
        <f t="shared" si="146"/>
        <v>900</v>
      </c>
      <c r="P1334" s="26"/>
      <c r="Q1334" s="26">
        <f t="shared" si="152"/>
        <v>1</v>
      </c>
      <c r="R1334" s="26">
        <f t="shared" si="147"/>
        <v>1</v>
      </c>
      <c r="S1334" s="26">
        <f t="shared" si="149"/>
        <v>2</v>
      </c>
      <c r="T1334" s="26"/>
    </row>
    <row r="1335" spans="1:20" x14ac:dyDescent="0.25">
      <c r="A1335">
        <v>1433</v>
      </c>
      <c r="B1335" s="2" t="s">
        <v>9078</v>
      </c>
      <c r="C1335" s="3" t="s">
        <v>3378</v>
      </c>
      <c r="D1335" s="4" t="s">
        <v>3397</v>
      </c>
      <c r="E1335" s="4" t="s">
        <v>3397</v>
      </c>
      <c r="F1335" s="4" t="s">
        <v>3398</v>
      </c>
      <c r="G1335" s="4" t="s">
        <v>3399</v>
      </c>
      <c r="H1335" s="4"/>
      <c r="I1335" s="4" t="s">
        <v>10936</v>
      </c>
      <c r="J1335" s="3"/>
      <c r="K1335" s="3" t="s">
        <v>9079</v>
      </c>
      <c r="L1335" s="5" t="s">
        <v>15</v>
      </c>
      <c r="M1335" s="2" t="str">
        <f t="shared" si="148"/>
        <v>&gt;betaL-g1514_VEB-8%ATGAAAATCGTAAAAAGGATATTATTAGTATTGTTAAGTTTATTTTTTACAGTTGAGTATTCAAATGCTCAAACTGACAACTTAACTTTGAAAATTGAGAATGTTTTAAAGGCAAAAAATGCCAGAATAGGAGTAGCAATATTCAACAGCAATGAGAAGGATACTTTGAAGATTAATAACGACTTCCATTTCCCGATGCAAAGCGTTATGAAATTTCCGATTGCTTTAGCCGTTTTGTCTGAGATAGATAAAGGGAATCTTTCTTTTGAACAAAAAATAGAGATTACCCCTCAAGACCTTTTGCCTAAAAT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GCAGGAAGTAACCGATTAAAAGGACAATTACCAAAGAATACAATTGTTGCTCATAAAACAGGGACTTCCGGAATAAATAATGGAATTGCAGCAGCCACTAATGATGTTGGGGTAATTACTTTACCGAATGGACAATTAATTTTTATAAGCGTATTTGTTGCAGAGTCCAAAGAAACTTCGGAAATTAATGAAAAGATTATTTCAGACATTGCAAAAATAACGTGGAATTACTATTTGAATAAATAA</v>
      </c>
      <c r="O1335" s="26">
        <f t="shared" si="146"/>
        <v>900</v>
      </c>
      <c r="P1335" s="26"/>
      <c r="Q1335" s="26">
        <f t="shared" si="152"/>
        <v>1</v>
      </c>
      <c r="R1335" s="26">
        <f t="shared" si="147"/>
        <v>1</v>
      </c>
      <c r="S1335" s="26">
        <f t="shared" si="149"/>
        <v>2</v>
      </c>
      <c r="T1335" s="26"/>
    </row>
    <row r="1336" spans="1:20" x14ac:dyDescent="0.25">
      <c r="A1336" s="26">
        <v>1435</v>
      </c>
      <c r="B1336" s="2" t="s">
        <v>9080</v>
      </c>
      <c r="C1336" s="3" t="s">
        <v>3400</v>
      </c>
      <c r="D1336" s="4" t="s">
        <v>3401</v>
      </c>
      <c r="E1336" s="4" t="s">
        <v>3401</v>
      </c>
      <c r="F1336" s="4" t="s">
        <v>3402</v>
      </c>
      <c r="G1336" s="4" t="s">
        <v>3403</v>
      </c>
      <c r="H1336" s="4"/>
      <c r="I1336" s="4" t="s">
        <v>10936</v>
      </c>
      <c r="J1336" s="3"/>
      <c r="K1336" s="3" t="s">
        <v>9081</v>
      </c>
      <c r="L1336" s="5" t="s">
        <v>15</v>
      </c>
      <c r="M1336" s="2" t="str">
        <f t="shared" si="148"/>
        <v>&gt;betaL-g1515_VHH-1%ATGAAAAAGCTATTTCTGCTACTTGGATTGTTAGCCTGTTCGAGTGCAACGTACGCCGCAAACTTAATGAAAACATCTCCGCGATTGAAGAAGCATATTTCGGGTCGAATCGGTGTGTCTGTCTGGGATACTCAAACCGATGAACATTGGGACTATAGAGGCGACGAGCGCTTCCCGATGATGAGCACATTCAAAACGCTTGCATGTGCAACGATGCTTAGTGACATGGATAATGAAAAGCTCGATAAAAACGCCACTGCCAAAGTAGAAGAGCGCAATATGGTGGTTTGGTCACCAGTAATGGATCGTATGGCAAGTCAAACAACGCGTATTGAACATGCTTGTGAAGCCGCAATGCTGATGAGCGACAATACCGCAGCCAACATTGTTTTGCGTAGCATTGGGGGTCCACGCGGTGTCACTACGTTCTTGCGTTCTATCGGTGATAAAGCAACGCGCCTTGACCGTTTTGAACCAAGACTGAACGAGGCGAACCCGGGCGACAAGCGAGACACCACAACACCTAATGCCATGGTAAATACGCTGCATACGTTGTTAGAAGGTGATGCGCTATCCTACGAATCACGCATTCAATTAAAAATCTGGATGCAGGATAACAAAGTCTCTGATTCTTTGATGCGCTCTGTGTTACCAAAGGGTTGGTCGATTGCCGATCGTTCTGGCGCAGGTGGCTTTGGATCACGCGGTATCACAGCAATGATCTGGAAAGAGAATCATAAACCGGTCTACATCAGCATTTACATTACTGAAACCGATTTATCCTTGCAGGCGCGCGATCAGGTTATCGCTCAAGTGAGCCAGTTAATACTGGATGAGTACAATACTATTTAG</v>
      </c>
      <c r="O1336" s="26">
        <f t="shared" si="146"/>
        <v>852</v>
      </c>
      <c r="P1336" s="26"/>
      <c r="Q1336" s="26">
        <f t="shared" si="152"/>
        <v>1</v>
      </c>
      <c r="R1336" s="26">
        <f t="shared" si="147"/>
        <v>1</v>
      </c>
      <c r="S1336" s="26">
        <f t="shared" si="149"/>
        <v>2</v>
      </c>
      <c r="T1336" s="26"/>
    </row>
    <row r="1337" spans="1:20" x14ac:dyDescent="0.25">
      <c r="A1337">
        <v>1436</v>
      </c>
      <c r="B1337" s="2" t="s">
        <v>9082</v>
      </c>
      <c r="C1337" s="3" t="s">
        <v>3404</v>
      </c>
      <c r="D1337" s="4" t="s">
        <v>3405</v>
      </c>
      <c r="E1337" s="4" t="s">
        <v>3405</v>
      </c>
      <c r="F1337" s="4" t="s">
        <v>3406</v>
      </c>
      <c r="G1337" s="4" t="s">
        <v>3407</v>
      </c>
      <c r="H1337" s="4"/>
      <c r="I1337" s="4" t="s">
        <v>10936</v>
      </c>
      <c r="J1337" s="3"/>
      <c r="K1337" s="3" t="s">
        <v>9083</v>
      </c>
      <c r="L1337" s="5" t="s">
        <v>15</v>
      </c>
      <c r="M1337" s="2" t="str">
        <f t="shared" si="148"/>
        <v>&gt;betaL-g1516_VHW-1%ATGAAAAAGCTATTTCTGCTACTTGGATTGTTAGCCTGTTCGAGTGCAACGTACGCCGCCAAACTTAATGAAGACATCTCCGCGATTGAAGAGCATATTTCGGGTCGAATCGGTGTGTCTGTCTGGGATACTCAAACCGATGAACATTGGGACTATAGAGGCGACGAGCGCTTCCCGATGATGAGCACATTCAAAACGCTTGCATGTGCAACGATGCTTAGTGACATGGATAATGAAAAGCTCGATAAAAACGCCACTGCCAAAGTAGAAGAGCGCAATATGGTGGTTTGGTCACCAGTAATGGATCGTATGGCAGGTCAAACAACGCGTTTTGAACATGCTTGTGAAGCCGCAATGCTTATGAGCGACAATTCCGCAGCCCACATTGTTTTGCGTAGCATTTGGGGGGTCCACGCGGGGGGCACTTCGTTCTTGCGTTCTATCGGTGATAAAGCAACGCGCCTTGACCGTTTTGAACCAAGACTGAACGAGGCGAACCCGGGCGACAAGCGAGACACCACAACACCTAATGCCATGGTAAATACGCTGCATACGTTGTTAGAAGGTGATGCGCTATCCTACGAATCACGCATTCAATTAAAAATCTGGATGCAGGATAACAAAGTCTCTGATTCTTTGATGCGCTCTGTGTTACCAAAGGGTTGGTCGATTGCCGATCGTTCTGGCGCAGGTGGCTTTGGATCACGCGGTATCACAGCAATGATCTGGAAAGAGAATCATAAACCGGTCTACATCAGCATTTACATTACTGAAACCGATTTATCCTTGCAGGCGCGCGATCAGGTTATCGCTCAAGTGAGCCAGTTAATACTGGATGAAGTACAATACTATTTAGCGCTCGCTAAATACTAA</v>
      </c>
      <c r="O1337" s="26">
        <f t="shared" si="146"/>
        <v>873</v>
      </c>
      <c r="P1337" s="26"/>
      <c r="Q1337" s="26">
        <f t="shared" si="152"/>
        <v>1</v>
      </c>
      <c r="R1337" s="26">
        <f t="shared" si="147"/>
        <v>1</v>
      </c>
      <c r="S1337" s="26">
        <f t="shared" si="149"/>
        <v>2</v>
      </c>
      <c r="T1337" s="26"/>
    </row>
    <row r="1338" spans="1:20" x14ac:dyDescent="0.25">
      <c r="A1338">
        <v>1437</v>
      </c>
      <c r="B1338" s="2" t="s">
        <v>9084</v>
      </c>
      <c r="C1338" s="3" t="s">
        <v>3408</v>
      </c>
      <c r="D1338" s="4" t="s">
        <v>3409</v>
      </c>
      <c r="E1338" s="4" t="s">
        <v>3409</v>
      </c>
      <c r="F1338" s="4" t="s">
        <v>3410</v>
      </c>
      <c r="G1338" s="3" t="s">
        <v>3411</v>
      </c>
      <c r="H1338" s="3"/>
      <c r="I1338" s="4" t="s">
        <v>10936</v>
      </c>
      <c r="J1338" s="3"/>
      <c r="K1338" s="3" t="s">
        <v>9085</v>
      </c>
      <c r="L1338" s="5" t="s">
        <v>15</v>
      </c>
      <c r="M1338" s="2" t="str">
        <f t="shared" si="148"/>
        <v>&gt;betaL-g1517_VIM-1%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v>
      </c>
      <c r="O1338" s="26">
        <f t="shared" si="146"/>
        <v>801</v>
      </c>
      <c r="P1338" s="26"/>
      <c r="Q1338" s="26">
        <f t="shared" si="152"/>
        <v>1</v>
      </c>
      <c r="R1338" s="26">
        <f t="shared" si="147"/>
        <v>1</v>
      </c>
      <c r="S1338" s="26">
        <f t="shared" si="149"/>
        <v>2</v>
      </c>
      <c r="T1338" s="26"/>
    </row>
    <row r="1339" spans="1:20" x14ac:dyDescent="0.25">
      <c r="A1339">
        <v>1446</v>
      </c>
      <c r="B1339" s="2" t="s">
        <v>9102</v>
      </c>
      <c r="C1339" s="3" t="s">
        <v>3408</v>
      </c>
      <c r="D1339" s="4" t="s">
        <v>3436</v>
      </c>
      <c r="E1339" s="4" t="s">
        <v>3436</v>
      </c>
      <c r="F1339" s="4" t="s">
        <v>3437</v>
      </c>
      <c r="G1339" s="3" t="s">
        <v>3438</v>
      </c>
      <c r="H1339" s="3"/>
      <c r="I1339" s="4" t="s">
        <v>10936</v>
      </c>
      <c r="J1339" s="3"/>
      <c r="K1339" s="3" t="s">
        <v>9103</v>
      </c>
      <c r="L1339" s="5" t="s">
        <v>15</v>
      </c>
      <c r="M1339" s="2" t="str">
        <f t="shared" si="148"/>
        <v>&gt;betaL-g1518_VIM-10%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ACGTCATTCCGGGGCACGGCCTGCCGGGCGGTCTAGACTTGCTCAAGCACACAACGAATGTTGTAAAAGCGCACACAAATCGCTCAGTCGTTGAGTAG</v>
      </c>
      <c r="O1339" s="26">
        <f t="shared" si="146"/>
        <v>801</v>
      </c>
      <c r="P1339" s="26"/>
      <c r="Q1339" s="26">
        <f t="shared" si="152"/>
        <v>1</v>
      </c>
      <c r="R1339" s="26">
        <f t="shared" si="147"/>
        <v>1</v>
      </c>
      <c r="S1339" s="26">
        <f t="shared" si="149"/>
        <v>2</v>
      </c>
      <c r="T1339" s="26"/>
    </row>
    <row r="1340" spans="1:20" x14ac:dyDescent="0.25">
      <c r="A1340">
        <v>1447</v>
      </c>
      <c r="B1340" s="2" t="s">
        <v>9104</v>
      </c>
      <c r="C1340" s="3" t="s">
        <v>3408</v>
      </c>
      <c r="D1340" s="4" t="s">
        <v>3439</v>
      </c>
      <c r="E1340" s="4" t="s">
        <v>3439</v>
      </c>
      <c r="F1340" s="4" t="s">
        <v>3440</v>
      </c>
      <c r="G1340" s="3" t="s">
        <v>3441</v>
      </c>
      <c r="H1340" s="3"/>
      <c r="I1340" s="4" t="s">
        <v>10936</v>
      </c>
      <c r="J1340" s="3"/>
      <c r="K1340" s="3" t="s">
        <v>9105</v>
      </c>
      <c r="L1340" s="5" t="s">
        <v>15</v>
      </c>
      <c r="M1340" s="2" t="str">
        <f t="shared" si="148"/>
        <v>&gt;betaL-g1519_VIM-11%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40" s="26">
        <f t="shared" si="146"/>
        <v>801</v>
      </c>
      <c r="P1340" s="26"/>
      <c r="Q1340" s="26">
        <f t="shared" si="152"/>
        <v>1</v>
      </c>
      <c r="R1340" s="26">
        <f t="shared" si="147"/>
        <v>1</v>
      </c>
      <c r="S1340" s="26">
        <f t="shared" si="149"/>
        <v>2</v>
      </c>
      <c r="T1340" s="26"/>
    </row>
    <row r="1341" spans="1:20" x14ac:dyDescent="0.25">
      <c r="A1341">
        <v>1448</v>
      </c>
      <c r="B1341" s="2" t="s">
        <v>9106</v>
      </c>
      <c r="C1341" s="3" t="s">
        <v>3408</v>
      </c>
      <c r="D1341" s="4" t="s">
        <v>3442</v>
      </c>
      <c r="E1341" s="4" t="s">
        <v>3442</v>
      </c>
      <c r="F1341" s="4" t="s">
        <v>3443</v>
      </c>
      <c r="G1341" s="3" t="s">
        <v>3444</v>
      </c>
      <c r="H1341" s="3"/>
      <c r="I1341" s="4" t="s">
        <v>10936</v>
      </c>
      <c r="J1341" s="3"/>
      <c r="K1341" s="3" t="s">
        <v>9107</v>
      </c>
      <c r="L1341" s="5" t="s">
        <v>15</v>
      </c>
      <c r="M1341" s="2" t="str">
        <f t="shared" si="148"/>
        <v>&gt;betaL-g1520_VIM-12%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ATTGAGCGGATTCAACAACACTACCCGGAAGCACAGTTCGTCATTCCGGGGCACGGCCTGCCGGGCGGTCTAGACTTGCTCAAGCACACAACGAATGTTGTAAAAGCGCACACAAATCGCTCAGTCGTTGAGTAG</v>
      </c>
      <c r="O1341" s="26">
        <f t="shared" si="146"/>
        <v>801</v>
      </c>
      <c r="P1341" s="26"/>
      <c r="Q1341" s="26">
        <f t="shared" si="152"/>
        <v>1</v>
      </c>
      <c r="R1341" s="26">
        <f t="shared" si="147"/>
        <v>1</v>
      </c>
      <c r="S1341" s="26">
        <f t="shared" si="149"/>
        <v>2</v>
      </c>
      <c r="T1341" s="26"/>
    </row>
    <row r="1342" spans="1:20" x14ac:dyDescent="0.25">
      <c r="A1342" s="26">
        <v>1449</v>
      </c>
      <c r="B1342" s="2" t="s">
        <v>9108</v>
      </c>
      <c r="C1342" s="3" t="s">
        <v>3408</v>
      </c>
      <c r="D1342" s="4" t="s">
        <v>3445</v>
      </c>
      <c r="E1342" s="4" t="s">
        <v>3445</v>
      </c>
      <c r="F1342" s="4" t="s">
        <v>3446</v>
      </c>
      <c r="G1342" s="3" t="s">
        <v>3447</v>
      </c>
      <c r="H1342" s="3"/>
      <c r="I1342" s="4" t="s">
        <v>10936</v>
      </c>
      <c r="J1342" s="3"/>
      <c r="K1342" s="3" t="s">
        <v>9109</v>
      </c>
      <c r="L1342" s="5" t="s">
        <v>15</v>
      </c>
      <c r="M1342" s="2" t="str">
        <f t="shared" si="148"/>
        <v>&gt;betaL-g1521_VIM-13%ATGTTAAAAGTTATTAGTAGTTTATTGTTCTACATGACCGCCTCTCTAATGGCTGTAGCTAGTCCGTTAGCCCATTCCGGGGAGTCGAGAGGTGAGTATCCGACAGTCAGCGAAATTCCGGTCGGAGAAGTTCGGCTGTACCAGATTGACGATGGTGTTTGGTCGCATATCGCAACGCATACGTTTGATGGCGTGGTGTACCCGTCCAATGGTCTCATTGTCCGTGATGGCGATGAGTTGCTTTTGATTGATACAGCTTGGGGTACGAAAAACACAGTGGCCCTTCTCGCGGAGATTGAGAAGCAAATTGGACTTCCCGTAACGCGTTCAGTCTCCACGCACTTTCATGACGACCGCGTCGGCGGAGTTGATGCCCTTAGGGCGGCTGGAGTGGCGACGTACGCATCGCCCTCGACACGCCGTCTAGCCGAGGCAGAGGGGAACGAGGTTCCCACACACTCTCTAGAAGGGCTCTCATCGAGTGGGGACGCAGTGCGTTTCGGTCCAGTAGAGCTCTTCTATCCTGGTGCTGCGCATTCGACCGACAATCTGGTTGTATACGTCCCGTCAGCGAACGTGCTATACGGTGGTTGTGCCGTTCTGGAATTGTCACGCACATCCGCGGGAAACGTGGCCGATGCCGACCTGGCTGAATGGCCCGGTTCCGTTGAGCGGATTCAACAACATTACCCAGAAGCAGAGGTGGTCATTCCCGGGCACGGTCTACCGGGCGGTCTAGACTTGCTCCAGCACACAGCGAACGTTGTCAAAGCACACACAAATCGCTCAGTCGCCGAGTAG</v>
      </c>
      <c r="O1342" s="26">
        <f t="shared" si="146"/>
        <v>801</v>
      </c>
      <c r="P1342" s="26"/>
      <c r="Q1342" s="26">
        <f t="shared" si="152"/>
        <v>1</v>
      </c>
      <c r="R1342" s="26">
        <f t="shared" si="147"/>
        <v>1</v>
      </c>
      <c r="S1342" s="26">
        <f t="shared" si="149"/>
        <v>2</v>
      </c>
      <c r="T1342" s="26"/>
    </row>
    <row r="1343" spans="1:20" x14ac:dyDescent="0.25">
      <c r="A1343" s="26">
        <v>1450</v>
      </c>
      <c r="B1343" s="2" t="s">
        <v>9110</v>
      </c>
      <c r="C1343" s="3" t="s">
        <v>3408</v>
      </c>
      <c r="D1343" s="4" t="s">
        <v>3448</v>
      </c>
      <c r="E1343" s="4" t="s">
        <v>3448</v>
      </c>
      <c r="F1343" s="4" t="s">
        <v>3449</v>
      </c>
      <c r="G1343" s="3" t="s">
        <v>3450</v>
      </c>
      <c r="H1343" s="3"/>
      <c r="I1343" s="4" t="s">
        <v>10936</v>
      </c>
      <c r="J1343" s="3"/>
      <c r="K1343" s="3" t="s">
        <v>9111</v>
      </c>
      <c r="L1343" s="5" t="s">
        <v>15</v>
      </c>
      <c r="M1343" s="2" t="str">
        <f t="shared" si="148"/>
        <v>&gt;betaL-g1522_VIM-14%ATGTTAAAAGTTATTAGTAGTTTATTGGTCTACATGACCGCGTCTGTCATGGCTGTCGCAAGTCCGTTAGCCCATTCCGGGGAGCCGAGTA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v>
      </c>
      <c r="O1343" s="26">
        <f t="shared" si="146"/>
        <v>801</v>
      </c>
      <c r="P1343" s="26"/>
      <c r="Q1343" s="26">
        <f t="shared" si="152"/>
        <v>1</v>
      </c>
      <c r="R1343" s="26">
        <f t="shared" si="147"/>
        <v>1</v>
      </c>
      <c r="S1343" s="26">
        <f t="shared" si="149"/>
        <v>2</v>
      </c>
      <c r="T1343" s="26"/>
    </row>
    <row r="1344" spans="1:20" x14ac:dyDescent="0.25">
      <c r="A1344" s="26">
        <v>1451</v>
      </c>
      <c r="B1344" s="2" t="s">
        <v>9112</v>
      </c>
      <c r="C1344" s="3" t="s">
        <v>3408</v>
      </c>
      <c r="D1344" s="4" t="s">
        <v>3451</v>
      </c>
      <c r="E1344" s="4" t="s">
        <v>3451</v>
      </c>
      <c r="F1344" s="4" t="s">
        <v>3452</v>
      </c>
      <c r="G1344" s="3" t="s">
        <v>3453</v>
      </c>
      <c r="H1344" s="3"/>
      <c r="I1344" s="4" t="s">
        <v>10936</v>
      </c>
      <c r="J1344" s="3"/>
      <c r="K1344" s="3" t="s">
        <v>9113</v>
      </c>
      <c r="L1344" s="5" t="s">
        <v>15</v>
      </c>
      <c r="M1344" s="2" t="str">
        <f t="shared" si="148"/>
        <v>&gt;betaL-g1523_VIM-15%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TTGGTGGTTGTGCGATTTATGAGTTGTCACGCACGTCTGCGGGGAACGTGGCCGATGCCGATCTGGCTGAATGGCCCACCTCCATTGAGCGGATTCAACAACACTACCCGGAAGCACAGTTCGTCATTCCGGGGCACGGCCTGCCGGGCGGTCTAGACTTGCTCAAGCACACAACGAATGTTGTAAAAGCGCACACAAATCGCTCAGTCGTTGAGTAG</v>
      </c>
      <c r="O1344" s="26">
        <f t="shared" si="146"/>
        <v>801</v>
      </c>
      <c r="P1344" s="26"/>
      <c r="Q1344" s="26">
        <f t="shared" si="152"/>
        <v>1</v>
      </c>
      <c r="R1344" s="26">
        <f t="shared" si="147"/>
        <v>1</v>
      </c>
      <c r="S1344" s="26">
        <f t="shared" si="149"/>
        <v>2</v>
      </c>
      <c r="T1344" s="26"/>
    </row>
    <row r="1345" spans="1:20" x14ac:dyDescent="0.25">
      <c r="A1345" s="26">
        <v>1452</v>
      </c>
      <c r="B1345" s="2" t="s">
        <v>9114</v>
      </c>
      <c r="C1345" s="3" t="s">
        <v>3408</v>
      </c>
      <c r="D1345" s="4" t="s">
        <v>3454</v>
      </c>
      <c r="E1345" s="4" t="s">
        <v>3454</v>
      </c>
      <c r="F1345" s="4" t="s">
        <v>3455</v>
      </c>
      <c r="G1345" s="3" t="s">
        <v>3456</v>
      </c>
      <c r="H1345" s="3"/>
      <c r="I1345" s="4" t="s">
        <v>10936</v>
      </c>
      <c r="J1345" s="3"/>
      <c r="K1345" s="3" t="s">
        <v>9115</v>
      </c>
      <c r="L1345" s="5" t="s">
        <v>15</v>
      </c>
      <c r="M1345" s="2" t="str">
        <f t="shared" si="148"/>
        <v>&gt;betaL-g1524_VIM-16%ATGTTCAAACTTTTGAGTAAGTTATTGGTCTATTTGACCGCGTCTATCATGGCTATTGCGAGTCCGCTCGCTTTTTCCGTAGATTCTAGCGGTGAGTATCCGACAGTCAGCGAAATTCCGGTCGGGGAGGTCCGGCTTTACCAGATTGCCGATGGTGTTTGGTT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45" s="26">
        <f t="shared" ref="O1345:O1408" si="153">LEN(G1345)</f>
        <v>801</v>
      </c>
      <c r="P1345" s="26"/>
      <c r="Q1345" s="26">
        <f t="shared" si="152"/>
        <v>1</v>
      </c>
      <c r="R1345" s="26">
        <f t="shared" ref="R1345:R1408" si="154">IF(OR(RIGHT(G1345,3)="TAG",RIGHT(G1345,3)="TAA",RIGHT(G1345,3)="TGA"),1,"bad")</f>
        <v>1</v>
      </c>
      <c r="S1345" s="26">
        <f t="shared" si="149"/>
        <v>2</v>
      </c>
      <c r="T1345" s="26"/>
    </row>
    <row r="1346" spans="1:20" x14ac:dyDescent="0.25">
      <c r="A1346" s="26">
        <v>1453</v>
      </c>
      <c r="B1346" s="2" t="s">
        <v>9116</v>
      </c>
      <c r="C1346" s="3" t="s">
        <v>3408</v>
      </c>
      <c r="D1346" s="4" t="s">
        <v>3457</v>
      </c>
      <c r="E1346" s="4" t="s">
        <v>3457</v>
      </c>
      <c r="F1346" s="4" t="s">
        <v>3458</v>
      </c>
      <c r="G1346" s="3" t="s">
        <v>3459</v>
      </c>
      <c r="H1346" s="3"/>
      <c r="I1346" s="4" t="s">
        <v>10936</v>
      </c>
      <c r="J1346" s="3"/>
      <c r="K1346" s="3" t="s">
        <v>9117</v>
      </c>
      <c r="L1346" s="5" t="s">
        <v>15</v>
      </c>
      <c r="M1346" s="2" t="str">
        <f t="shared" ref="M1346:M1409" si="155">"&gt;"&amp;K1346&amp;IF(J1346="yes","_Chr","")&amp;"%"&amp;G1346</f>
        <v>&gt;betaL-g1525_VIM-17%ATGTTCAAACTTTTGAGTAAGTTATTGGTCTATTTGACCGCGTCTATG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46" s="26">
        <f t="shared" si="153"/>
        <v>801</v>
      </c>
      <c r="P1346" s="26"/>
      <c r="Q1346" s="26">
        <f t="shared" si="152"/>
        <v>1</v>
      </c>
      <c r="R1346" s="26">
        <f t="shared" si="154"/>
        <v>1</v>
      </c>
      <c r="S1346" s="26">
        <f t="shared" ref="S1346:S1409" si="156">IF(MID(G1346,10,3)="ATG",1,2)</f>
        <v>2</v>
      </c>
      <c r="T1346" s="26"/>
    </row>
    <row r="1347" spans="1:20" x14ac:dyDescent="0.25">
      <c r="A1347" s="26">
        <v>1454</v>
      </c>
      <c r="B1347" s="2" t="s">
        <v>9118</v>
      </c>
      <c r="C1347" s="3" t="s">
        <v>3408</v>
      </c>
      <c r="D1347" s="4" t="s">
        <v>3460</v>
      </c>
      <c r="E1347" s="4" t="s">
        <v>3460</v>
      </c>
      <c r="F1347" s="4" t="s">
        <v>3461</v>
      </c>
      <c r="G1347" s="3" t="s">
        <v>3462</v>
      </c>
      <c r="H1347" s="3"/>
      <c r="I1347" s="4" t="s">
        <v>10936</v>
      </c>
      <c r="J1347" s="3"/>
      <c r="K1347" s="3" t="s">
        <v>9119</v>
      </c>
      <c r="L1347" s="5" t="s">
        <v>15</v>
      </c>
      <c r="M1347" s="2" t="str">
        <f t="shared" si="155"/>
        <v>&gt;betaL-g1526_VIM-18%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47" s="26">
        <f t="shared" si="153"/>
        <v>789</v>
      </c>
      <c r="P1347" s="26"/>
      <c r="Q1347" s="26">
        <f t="shared" si="152"/>
        <v>1</v>
      </c>
      <c r="R1347" s="26">
        <f t="shared" si="154"/>
        <v>1</v>
      </c>
      <c r="S1347" s="26">
        <f t="shared" si="156"/>
        <v>2</v>
      </c>
      <c r="T1347" s="26"/>
    </row>
    <row r="1348" spans="1:20" x14ac:dyDescent="0.25">
      <c r="A1348" s="26">
        <v>1455</v>
      </c>
      <c r="B1348" s="2" t="s">
        <v>9120</v>
      </c>
      <c r="C1348" s="3" t="s">
        <v>3408</v>
      </c>
      <c r="D1348" s="4" t="s">
        <v>3463</v>
      </c>
      <c r="E1348" s="4" t="s">
        <v>3463</v>
      </c>
      <c r="F1348" s="4" t="s">
        <v>3464</v>
      </c>
      <c r="G1348" s="3" t="s">
        <v>10984</v>
      </c>
      <c r="H1348" s="3"/>
      <c r="I1348" s="4" t="s">
        <v>10936</v>
      </c>
      <c r="J1348" s="3"/>
      <c r="K1348" s="3" t="s">
        <v>9121</v>
      </c>
      <c r="L1348" s="5" t="s">
        <v>15</v>
      </c>
      <c r="M1348" s="2" t="str">
        <f t="shared" si="155"/>
        <v>&gt;betaL-g1527_VIM-19%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AGTGCTATACGGTGGTTGTGCCGTTCATGAGTTGTCACGCACGTCTGCGGGGAACGTGGCCGATGCCGATCTGGCTGAATGGCCCACCTCCGTTGAGCGGATTCAAAAACACTACCCGGAAGCAGAGGTCGTCATTCCCGGGCACGGTCTACCGGGCGGTCTAGACTTGCTCCAGCACACAGCGAACGTTGTCAAAGCACACAAAAATCGCTCAGTCGCCGAGTAG</v>
      </c>
      <c r="O1348" s="26">
        <f t="shared" si="153"/>
        <v>801</v>
      </c>
      <c r="P1348" s="26" t="s">
        <v>10976</v>
      </c>
      <c r="Q1348" s="26">
        <f t="shared" si="152"/>
        <v>1</v>
      </c>
      <c r="R1348" s="26">
        <f t="shared" si="154"/>
        <v>1</v>
      </c>
      <c r="S1348" s="26">
        <f t="shared" si="156"/>
        <v>2</v>
      </c>
      <c r="T1348" s="26"/>
    </row>
    <row r="1349" spans="1:20" x14ac:dyDescent="0.25">
      <c r="A1349" s="26">
        <v>1438</v>
      </c>
      <c r="B1349" s="2" t="s">
        <v>9086</v>
      </c>
      <c r="C1349" s="3" t="s">
        <v>3408</v>
      </c>
      <c r="D1349" s="4" t="s">
        <v>3412</v>
      </c>
      <c r="E1349" s="4" t="s">
        <v>3412</v>
      </c>
      <c r="F1349" s="4" t="s">
        <v>3413</v>
      </c>
      <c r="G1349" s="3" t="s">
        <v>3414</v>
      </c>
      <c r="H1349" s="3"/>
      <c r="I1349" s="4" t="s">
        <v>10936</v>
      </c>
      <c r="J1349" s="3"/>
      <c r="K1349" s="3" t="s">
        <v>9087</v>
      </c>
      <c r="L1349" s="5" t="s">
        <v>15</v>
      </c>
      <c r="M1349" s="2" t="str">
        <f t="shared" si="155"/>
        <v>&gt;betaL-g1528_VIM-2%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49" s="26">
        <f t="shared" si="153"/>
        <v>801</v>
      </c>
      <c r="P1349" s="26"/>
      <c r="Q1349" s="26">
        <f t="shared" si="152"/>
        <v>1</v>
      </c>
      <c r="R1349" s="26">
        <f t="shared" si="154"/>
        <v>1</v>
      </c>
      <c r="S1349" s="26">
        <f t="shared" si="156"/>
        <v>2</v>
      </c>
      <c r="T1349" s="26"/>
    </row>
    <row r="1350" spans="1:20" x14ac:dyDescent="0.25">
      <c r="A1350" s="26">
        <v>1456</v>
      </c>
      <c r="B1350" s="2" t="s">
        <v>9122</v>
      </c>
      <c r="C1350" s="3" t="s">
        <v>3408</v>
      </c>
      <c r="D1350" s="4" t="s">
        <v>3465</v>
      </c>
      <c r="E1350" s="4" t="s">
        <v>3465</v>
      </c>
      <c r="F1350" s="4" t="s">
        <v>3466</v>
      </c>
      <c r="G1350" s="3" t="s">
        <v>3467</v>
      </c>
      <c r="H1350" s="3"/>
      <c r="I1350" s="4" t="s">
        <v>10936</v>
      </c>
      <c r="J1350" s="3"/>
      <c r="K1350" s="3" t="s">
        <v>9123</v>
      </c>
      <c r="L1350" s="5" t="s">
        <v>15</v>
      </c>
      <c r="M1350" s="2" t="str">
        <f t="shared" si="155"/>
        <v>&gt;betaL-g1529_VIM-23%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AGCACGTCTGCGGGGAACGTGGCCGATGCCGATCTGGCTGAATGGCCCACCTCCATTGAGCGGATTCAACAACACTACCCGGAAGCACAGTTCGTCATTCCGGGGCACGGCCTGCCGGGCGGTCTAGACTTGCTCAAGCACACAACGAATGTTGTAAAAGCGCACACAAATCGCTCAGTCGTTGAGTAG</v>
      </c>
      <c r="O1350" s="26">
        <f t="shared" si="153"/>
        <v>801</v>
      </c>
      <c r="P1350" s="26"/>
      <c r="Q1350" s="26">
        <f t="shared" si="152"/>
        <v>1</v>
      </c>
      <c r="R1350" s="26">
        <f t="shared" si="154"/>
        <v>1</v>
      </c>
      <c r="S1350" s="26">
        <f t="shared" si="156"/>
        <v>2</v>
      </c>
      <c r="T1350" s="26"/>
    </row>
    <row r="1351" spans="1:20" x14ac:dyDescent="0.25">
      <c r="A1351" s="26">
        <v>1457</v>
      </c>
      <c r="B1351" s="2" t="s">
        <v>9124</v>
      </c>
      <c r="C1351" s="3" t="s">
        <v>3408</v>
      </c>
      <c r="D1351" s="4" t="s">
        <v>3468</v>
      </c>
      <c r="E1351" s="4" t="s">
        <v>3468</v>
      </c>
      <c r="F1351" s="4" t="s">
        <v>3469</v>
      </c>
      <c r="G1351" s="3" t="s">
        <v>3470</v>
      </c>
      <c r="H1351" s="3"/>
      <c r="I1351" s="4" t="s">
        <v>10936</v>
      </c>
      <c r="J1351" s="3"/>
      <c r="K1351" s="3" t="s">
        <v>9125</v>
      </c>
      <c r="L1351" s="5" t="s">
        <v>15</v>
      </c>
      <c r="M1351" s="2" t="str">
        <f t="shared" si="155"/>
        <v>&gt;betaL-g1530_VIM-24%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TCACGTCTGCGGGGAACGTGGCCGATGCCGATCTGGCTGAATGGCCCACCTCCATTGAGCGGATTCAACAACACTACCCGGAAGCACAGTTCGTCATTCCGGGGCACGGCCTGCCGGGCGGTCTAGACTTGCTCAAGCACACAACGAATGTTGTAAAAGCGCACACAAATCGCTCAGTCGTTGAGTAG</v>
      </c>
      <c r="O1351" s="26">
        <f t="shared" si="153"/>
        <v>801</v>
      </c>
      <c r="P1351" s="26"/>
      <c r="Q1351" s="26">
        <f t="shared" si="152"/>
        <v>1</v>
      </c>
      <c r="R1351" s="26">
        <f t="shared" si="154"/>
        <v>1</v>
      </c>
      <c r="S1351" s="26">
        <f t="shared" si="156"/>
        <v>2</v>
      </c>
      <c r="T1351" s="26"/>
    </row>
    <row r="1352" spans="1:20" x14ac:dyDescent="0.25">
      <c r="A1352" s="26">
        <v>1458</v>
      </c>
      <c r="B1352" s="2" t="s">
        <v>9126</v>
      </c>
      <c r="C1352" s="3" t="s">
        <v>3408</v>
      </c>
      <c r="D1352" s="4" t="s">
        <v>3471</v>
      </c>
      <c r="E1352" s="4" t="s">
        <v>3471</v>
      </c>
      <c r="F1352" s="4" t="s">
        <v>3472</v>
      </c>
      <c r="G1352" s="3" t="s">
        <v>3473</v>
      </c>
      <c r="H1352" s="3"/>
      <c r="I1352" s="4" t="s">
        <v>10936</v>
      </c>
      <c r="J1352" s="3"/>
      <c r="K1352" s="3" t="s">
        <v>9127</v>
      </c>
      <c r="L1352" s="5" t="s">
        <v>15</v>
      </c>
      <c r="M1352" s="2" t="str">
        <f t="shared" si="155"/>
        <v>&gt;betaL-g1531_VIM-25%ATGTTAAAAGTTATTAGTAGTTTATTGGTCTACA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CAGTTCGTCATTCCGGGGCACGGCCTGCCGGGCGGTCTAGACTTGCTCAAGCACACAACGAATGTTGTAAAAGCGCACACAAATCGCTCAGTCGTTGAGTAG</v>
      </c>
      <c r="O1352" s="26">
        <f t="shared" si="153"/>
        <v>801</v>
      </c>
      <c r="P1352" s="26"/>
      <c r="Q1352" s="26">
        <f t="shared" si="152"/>
        <v>1</v>
      </c>
      <c r="R1352" s="26">
        <f t="shared" si="154"/>
        <v>1</v>
      </c>
      <c r="S1352" s="26">
        <f t="shared" si="156"/>
        <v>2</v>
      </c>
      <c r="T1352" s="26"/>
    </row>
    <row r="1353" spans="1:20" x14ac:dyDescent="0.25">
      <c r="A1353" s="26">
        <v>1459</v>
      </c>
      <c r="B1353" s="2" t="s">
        <v>9128</v>
      </c>
      <c r="C1353" s="3" t="s">
        <v>3408</v>
      </c>
      <c r="D1353" s="4" t="s">
        <v>3474</v>
      </c>
      <c r="E1353" s="4" t="s">
        <v>3474</v>
      </c>
      <c r="F1353" s="4" t="s">
        <v>3475</v>
      </c>
      <c r="G1353" s="3" t="s">
        <v>3476</v>
      </c>
      <c r="H1353" s="3"/>
      <c r="I1353" s="4" t="s">
        <v>10936</v>
      </c>
      <c r="J1353" s="3"/>
      <c r="K1353" s="3" t="s">
        <v>9129</v>
      </c>
      <c r="L1353" s="5" t="s">
        <v>15</v>
      </c>
      <c r="M1353" s="2" t="str">
        <f t="shared" si="155"/>
        <v>&gt;betaL-g1532_VIM-26%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AGCACGTCTGCGGGGAACGTGGCCGATGCCGATCTGGCTGAATGGCCCACCTCCGTTGAGCGGATTCAAAAACACTACCCGGAAGCAGAGGTCGTCATTCCCGGGCACGGTCTACCGGGCGGTCTAGACTTGCTCCAGCACACAGCGAACGTTGTCAAAGCACACAAAAATCGCTCAGTCGCCGAGTAG</v>
      </c>
      <c r="O1353" s="26">
        <f t="shared" si="153"/>
        <v>801</v>
      </c>
      <c r="P1353" s="26"/>
      <c r="Q1353" s="26">
        <f t="shared" si="152"/>
        <v>1</v>
      </c>
      <c r="R1353" s="26">
        <f t="shared" si="154"/>
        <v>1</v>
      </c>
      <c r="S1353" s="26">
        <f t="shared" si="156"/>
        <v>2</v>
      </c>
      <c r="T1353" s="26"/>
    </row>
    <row r="1354" spans="1:20" x14ac:dyDescent="0.25">
      <c r="A1354" s="26">
        <v>1460</v>
      </c>
      <c r="B1354" s="2" t="s">
        <v>9130</v>
      </c>
      <c r="C1354" s="3" t="s">
        <v>3408</v>
      </c>
      <c r="D1354" s="4" t="s">
        <v>3477</v>
      </c>
      <c r="E1354" s="4" t="s">
        <v>3477</v>
      </c>
      <c r="F1354" s="4" t="s">
        <v>3478</v>
      </c>
      <c r="G1354" s="3" t="s">
        <v>3479</v>
      </c>
      <c r="H1354" s="3"/>
      <c r="I1354" s="4" t="s">
        <v>10936</v>
      </c>
      <c r="J1354" s="3"/>
      <c r="K1354" s="3" t="s">
        <v>9131</v>
      </c>
      <c r="L1354" s="5" t="s">
        <v>15</v>
      </c>
      <c r="M1354" s="2" t="str">
        <f t="shared" si="155"/>
        <v>&gt;betaL-g1533_VIM-27%ATGTTAAAAGTTATTAGTAGTTTATTGGTCTACATGACCGCGTCTGTCATGGCTGTCGCAAGTCCGTTAGCCCATTCCGGGGAGCCGAGTGGTGAGTATCCGACAGTCAACGAAATTCCGGTCGGAGAGGTCCGACTTTACCAGATTGCCGATGGTGTTTGGTCGCATATCT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v>
      </c>
      <c r="O1354" s="26">
        <f t="shared" si="153"/>
        <v>801</v>
      </c>
      <c r="P1354" s="26"/>
      <c r="Q1354" s="26">
        <f t="shared" si="152"/>
        <v>1</v>
      </c>
      <c r="R1354" s="26">
        <f t="shared" si="154"/>
        <v>1</v>
      </c>
      <c r="S1354" s="26">
        <f t="shared" si="156"/>
        <v>2</v>
      </c>
      <c r="T1354" s="26"/>
    </row>
    <row r="1355" spans="1:20" x14ac:dyDescent="0.25">
      <c r="A1355" s="26">
        <v>1461</v>
      </c>
      <c r="B1355" s="2" t="s">
        <v>9132</v>
      </c>
      <c r="C1355" s="3" t="s">
        <v>3408</v>
      </c>
      <c r="D1355" s="4" t="s">
        <v>3480</v>
      </c>
      <c r="E1355" s="4" t="s">
        <v>3480</v>
      </c>
      <c r="F1355" s="4" t="s">
        <v>3481</v>
      </c>
      <c r="G1355" s="3" t="s">
        <v>3482</v>
      </c>
      <c r="H1355" s="3"/>
      <c r="I1355" s="4" t="s">
        <v>10936</v>
      </c>
      <c r="J1355" s="3"/>
      <c r="K1355" s="3" t="s">
        <v>9133</v>
      </c>
      <c r="L1355" s="5" t="s">
        <v>15</v>
      </c>
      <c r="M1355" s="2" t="str">
        <f t="shared" si="155"/>
        <v>&gt;betaL-g1534_VIM-28%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CGCACGTCTGCGGGGAACGTGGCCGATGCCGATCTGGCTGAATGGCCCACCTCCGTTGAGCGGATTCAAAAACACTACCCGGAAGCAGAGGTCGTCATTCCCGGGCACGGTCTACCGGGCGGTCTAGACTTGCTCCAGCACACAGCGAACGTTGTCAAAGCACACAAAAATCGCTCAGTCGCCGAGTAG</v>
      </c>
      <c r="O1355" s="26">
        <f t="shared" si="153"/>
        <v>801</v>
      </c>
      <c r="P1355" s="26"/>
      <c r="Q1355" s="26">
        <f t="shared" si="152"/>
        <v>1</v>
      </c>
      <c r="R1355" s="26">
        <f t="shared" si="154"/>
        <v>1</v>
      </c>
      <c r="S1355" s="26">
        <f t="shared" si="156"/>
        <v>2</v>
      </c>
      <c r="T1355" s="26"/>
    </row>
    <row r="1356" spans="1:20" x14ac:dyDescent="0.25">
      <c r="A1356" s="26">
        <v>1462</v>
      </c>
      <c r="B1356" s="2" t="s">
        <v>9134</v>
      </c>
      <c r="C1356" s="3" t="s">
        <v>3408</v>
      </c>
      <c r="D1356" s="4" t="s">
        <v>3483</v>
      </c>
      <c r="E1356" s="4" t="s">
        <v>3483</v>
      </c>
      <c r="F1356" s="4" t="s">
        <v>3484</v>
      </c>
      <c r="G1356" s="3" t="s">
        <v>3485</v>
      </c>
      <c r="H1356" s="3"/>
      <c r="I1356" s="4" t="s">
        <v>10936</v>
      </c>
      <c r="J1356" s="3"/>
      <c r="K1356" s="3" t="s">
        <v>9135</v>
      </c>
      <c r="L1356" s="5" t="s">
        <v>15</v>
      </c>
      <c r="M1356" s="2" t="str">
        <f t="shared" si="155"/>
        <v>&gt;betaL-g1535_VIM-29%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AGTGCTATACGGTGGTTGTGCCGTTCATGAGTTGTCAAGCACGTCTGCGGGGAACGTGGCCGATGCCGATCTGGCTGAATGGCCCACCTCCGTTGAGCGGATTCAAAAACGCTACCCGGAAGCAGAGGTCGTCATTCCCGGGCACGGTCTACCGGGCGGTCTAGACTTGCTCCAGCACACAGCGAACGTTGTCAAAGCACACAAAAATCGCTCAGTCGCCGAGTAG</v>
      </c>
      <c r="O1356" s="26">
        <f t="shared" si="153"/>
        <v>801</v>
      </c>
      <c r="P1356" s="26"/>
      <c r="Q1356" s="26">
        <f t="shared" si="152"/>
        <v>1</v>
      </c>
      <c r="R1356" s="26">
        <f t="shared" si="154"/>
        <v>1</v>
      </c>
      <c r="S1356" s="26">
        <f t="shared" si="156"/>
        <v>2</v>
      </c>
      <c r="T1356" s="26"/>
    </row>
    <row r="1357" spans="1:20" x14ac:dyDescent="0.25">
      <c r="A1357" s="26">
        <v>1439</v>
      </c>
      <c r="B1357" s="2" t="s">
        <v>9088</v>
      </c>
      <c r="C1357" s="3" t="s">
        <v>3408</v>
      </c>
      <c r="D1357" s="4" t="s">
        <v>3415</v>
      </c>
      <c r="E1357" s="4" t="s">
        <v>3415</v>
      </c>
      <c r="F1357" s="4" t="s">
        <v>3416</v>
      </c>
      <c r="G1357" s="3" t="s">
        <v>3417</v>
      </c>
      <c r="H1357" s="3"/>
      <c r="I1357" s="4" t="s">
        <v>10936</v>
      </c>
      <c r="J1357" s="3"/>
      <c r="K1357" s="3" t="s">
        <v>9089</v>
      </c>
      <c r="L1357" s="5" t="s">
        <v>15</v>
      </c>
      <c r="M1357" s="2" t="str">
        <f t="shared" si="155"/>
        <v>&gt;betaL-g1536_VIM-3%ATGTTCAAACTTTTGAGTAAGTTATTGGTCTATTTGACCGCGTCTATCATGGCTATTGCGAGTCCGCTCGCTTTTTCCGTAGATTCTAGCGGTGAGTATCCGACAGTCAGCGAAATTCCGGTCGGGGAGGTCCGGCTTTACCAGATTGCCGATGGTGTTTGGTCGCATATCGCAACGAA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57" s="26">
        <f t="shared" si="153"/>
        <v>801</v>
      </c>
      <c r="P1357" s="26"/>
      <c r="Q1357" s="26">
        <f t="shared" si="152"/>
        <v>1</v>
      </c>
      <c r="R1357" s="26">
        <f t="shared" si="154"/>
        <v>1</v>
      </c>
      <c r="S1357" s="26">
        <f t="shared" si="156"/>
        <v>2</v>
      </c>
      <c r="T1357" s="26"/>
    </row>
    <row r="1358" spans="1:20" x14ac:dyDescent="0.25">
      <c r="A1358" s="26">
        <v>1463</v>
      </c>
      <c r="B1358" s="2" t="s">
        <v>9136</v>
      </c>
      <c r="C1358" s="3" t="s">
        <v>3408</v>
      </c>
      <c r="D1358" s="4" t="s">
        <v>3486</v>
      </c>
      <c r="E1358" s="4" t="s">
        <v>3486</v>
      </c>
      <c r="F1358" s="4" t="s">
        <v>3487</v>
      </c>
      <c r="G1358" s="3" t="s">
        <v>3488</v>
      </c>
      <c r="H1358" s="3"/>
      <c r="I1358" s="4" t="s">
        <v>10936</v>
      </c>
      <c r="J1358" s="3"/>
      <c r="K1358" s="3" t="s">
        <v>9137</v>
      </c>
      <c r="L1358" s="5" t="s">
        <v>15</v>
      </c>
      <c r="M1358" s="2" t="str">
        <f t="shared" si="155"/>
        <v>&gt;betaL-g1537_VIM-30%ATGTTCAAACTTTTGAGTAAGTTATTGGTCTATTTGACCGCGTCTATCATGGCTATTGCGAGTCCGCTCGCTTTTTCCGTAGATTCTAGCGGTGAGTATCCGACAGTCAA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58" s="26">
        <f t="shared" si="153"/>
        <v>801</v>
      </c>
      <c r="P1358" s="26"/>
      <c r="Q1358" s="26">
        <f t="shared" si="152"/>
        <v>1</v>
      </c>
      <c r="R1358" s="26">
        <f t="shared" si="154"/>
        <v>1</v>
      </c>
      <c r="S1358" s="26">
        <f t="shared" si="156"/>
        <v>2</v>
      </c>
      <c r="T1358" s="26"/>
    </row>
    <row r="1359" spans="1:20" x14ac:dyDescent="0.25">
      <c r="A1359" s="26">
        <v>1464</v>
      </c>
      <c r="B1359" s="2" t="s">
        <v>9138</v>
      </c>
      <c r="C1359" s="3" t="s">
        <v>3408</v>
      </c>
      <c r="D1359" s="4" t="s">
        <v>3489</v>
      </c>
      <c r="E1359" s="4" t="s">
        <v>3489</v>
      </c>
      <c r="F1359" s="4" t="s">
        <v>3490</v>
      </c>
      <c r="G1359" s="3" t="s">
        <v>3491</v>
      </c>
      <c r="H1359" s="3"/>
      <c r="I1359" s="4" t="s">
        <v>10936</v>
      </c>
      <c r="J1359" s="3"/>
      <c r="K1359" s="3" t="s">
        <v>9139</v>
      </c>
      <c r="L1359" s="5" t="s">
        <v>15</v>
      </c>
      <c r="M1359" s="2" t="str">
        <f t="shared" si="155"/>
        <v>&gt;betaL-g1538_VIM-31%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CATGAGTTGTCACGCACGTCTGCGGGGAACGTGGCCGATGCCGATCTGGCTGAATGGCCCACCTCCATTGAGCGGATTCAACAACGCTACCCGGAAGCACAGTTCGTCATTCCGGGGCACGGCCTGCCGGGCGGTCTAGACTTGCTCAAGCACACAACGAATGTTGTAAAAGCGCACACAAATCGCTCAGTCGTTGAGTAG</v>
      </c>
      <c r="O1359" s="26">
        <f t="shared" si="153"/>
        <v>801</v>
      </c>
      <c r="P1359" s="26"/>
      <c r="Q1359" s="26">
        <f t="shared" si="152"/>
        <v>1</v>
      </c>
      <c r="R1359" s="26">
        <f t="shared" si="154"/>
        <v>1</v>
      </c>
      <c r="S1359" s="26">
        <f t="shared" si="156"/>
        <v>2</v>
      </c>
      <c r="T1359" s="26"/>
    </row>
    <row r="1360" spans="1:20" x14ac:dyDescent="0.25">
      <c r="A1360" s="26">
        <v>1465</v>
      </c>
      <c r="B1360" s="2" t="s">
        <v>9140</v>
      </c>
      <c r="C1360" s="3" t="s">
        <v>3408</v>
      </c>
      <c r="D1360" s="4" t="s">
        <v>3492</v>
      </c>
      <c r="E1360" s="4" t="s">
        <v>3492</v>
      </c>
      <c r="F1360" s="4" t="s">
        <v>3493</v>
      </c>
      <c r="G1360" s="3" t="s">
        <v>3494</v>
      </c>
      <c r="H1360" s="3"/>
      <c r="I1360" s="4" t="s">
        <v>10936</v>
      </c>
      <c r="J1360" s="3"/>
      <c r="K1360" s="3" t="s">
        <v>9141</v>
      </c>
      <c r="L1360" s="5" t="s">
        <v>15</v>
      </c>
      <c r="M1360" s="2" t="str">
        <f t="shared" si="155"/>
        <v>&gt;betaL-g1539_VIM-32%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C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v>
      </c>
      <c r="O1360" s="26">
        <f t="shared" si="153"/>
        <v>801</v>
      </c>
      <c r="P1360" s="26"/>
      <c r="Q1360" s="26">
        <f t="shared" si="152"/>
        <v>1</v>
      </c>
      <c r="R1360" s="26">
        <f t="shared" si="154"/>
        <v>1</v>
      </c>
      <c r="S1360" s="26">
        <f t="shared" si="156"/>
        <v>2</v>
      </c>
      <c r="T1360" s="26"/>
    </row>
    <row r="1361" spans="1:20" x14ac:dyDescent="0.25">
      <c r="A1361" s="26">
        <v>1466</v>
      </c>
      <c r="B1361" s="2" t="s">
        <v>9142</v>
      </c>
      <c r="C1361" s="3" t="s">
        <v>3408</v>
      </c>
      <c r="D1361" s="4" t="s">
        <v>3495</v>
      </c>
      <c r="E1361" s="4" t="s">
        <v>3495</v>
      </c>
      <c r="F1361" s="4" t="s">
        <v>3496</v>
      </c>
      <c r="G1361" s="3" t="s">
        <v>3497</v>
      </c>
      <c r="H1361" s="3"/>
      <c r="I1361" s="4" t="s">
        <v>10936</v>
      </c>
      <c r="J1361" s="3"/>
      <c r="K1361" s="3" t="s">
        <v>9143</v>
      </c>
      <c r="L1361" s="5" t="s">
        <v>15</v>
      </c>
      <c r="M1361" s="2" t="str">
        <f t="shared" si="155"/>
        <v>&gt;betaL-g1540_VIM-33%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TCGGTGGTTGTGCCGTTCATGAGTTGTCAAGCACGTCTGCGGGGAACGTGGCCGATGCCGATCTGGCTGAATGGCCCACCTCCGTTGAGCGGATTCAAAAACACTACCCGGAAGCAGAGGTCGTCATTCCCGGGCACGGTCTACCGGGCGGTCTAGACTTGCTCCAGCACACAGCGAACGTTGTCAAAGCACACAAAAATCGCTCAGTCGCCGAGTAG</v>
      </c>
      <c r="O1361" s="26">
        <f t="shared" si="153"/>
        <v>801</v>
      </c>
      <c r="P1361" s="26"/>
      <c r="Q1361" s="26">
        <f t="shared" si="152"/>
        <v>1</v>
      </c>
      <c r="R1361" s="26">
        <f t="shared" si="154"/>
        <v>1</v>
      </c>
      <c r="S1361" s="26">
        <f t="shared" si="156"/>
        <v>2</v>
      </c>
      <c r="T1361" s="26"/>
    </row>
    <row r="1362" spans="1:20" x14ac:dyDescent="0.25">
      <c r="A1362" s="26">
        <v>1467</v>
      </c>
      <c r="B1362" s="2" t="s">
        <v>9144</v>
      </c>
      <c r="C1362" s="3" t="s">
        <v>3408</v>
      </c>
      <c r="D1362" s="4" t="s">
        <v>3498</v>
      </c>
      <c r="E1362" s="4" t="s">
        <v>3498</v>
      </c>
      <c r="F1362" s="4" t="s">
        <v>3499</v>
      </c>
      <c r="G1362" s="3" t="s">
        <v>3500</v>
      </c>
      <c r="H1362" s="3"/>
      <c r="I1362" s="4" t="s">
        <v>10936</v>
      </c>
      <c r="J1362" s="3"/>
      <c r="K1362" s="3" t="s">
        <v>9145</v>
      </c>
      <c r="L1362" s="5" t="s">
        <v>15</v>
      </c>
      <c r="M1362" s="2" t="str">
        <f t="shared" si="155"/>
        <v>&gt;betaL-g1541_VIM-34%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A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GTTGAGCGGATTCAAAAACACTACCCGGAAGCAGAGGTCGTCATTCCCGGGCACGGTCTACCGGGCGGTCTAGACTTGCTCCAGCACACAGCGAACGTTGTCAAAGCACACAAAAATCGCTCAGTCGCCGAGTAG</v>
      </c>
      <c r="O1362" s="26">
        <f t="shared" si="153"/>
        <v>801</v>
      </c>
      <c r="P1362" s="26"/>
      <c r="Q1362" s="26">
        <f t="shared" si="152"/>
        <v>1</v>
      </c>
      <c r="R1362" s="26">
        <f t="shared" si="154"/>
        <v>1</v>
      </c>
      <c r="S1362" s="26">
        <f t="shared" si="156"/>
        <v>2</v>
      </c>
      <c r="T1362" s="26"/>
    </row>
    <row r="1363" spans="1:20" x14ac:dyDescent="0.25">
      <c r="A1363" s="26">
        <v>1468</v>
      </c>
      <c r="B1363" s="2" t="s">
        <v>9146</v>
      </c>
      <c r="C1363" s="3" t="s">
        <v>3408</v>
      </c>
      <c r="D1363" s="4" t="s">
        <v>3501</v>
      </c>
      <c r="E1363" s="4" t="s">
        <v>3501</v>
      </c>
      <c r="F1363" s="4" t="s">
        <v>3502</v>
      </c>
      <c r="G1363" s="3" t="s">
        <v>3503</v>
      </c>
      <c r="H1363" s="3"/>
      <c r="I1363" s="4" t="s">
        <v>10936</v>
      </c>
      <c r="J1363" s="3"/>
      <c r="K1363" s="3" t="s">
        <v>9147</v>
      </c>
      <c r="L1363" s="5" t="s">
        <v>15</v>
      </c>
      <c r="M1363" s="2" t="str">
        <f t="shared" si="155"/>
        <v>&gt;betaL-g1542_VIM-35%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ACCGATGCCGATCTGGCTGAATGGCCCACCTCCGTTGAGCGGATTCAAAAACACTACCCGGAAGCAGAGGTCGTCATTCCCGGGCACGGTCTACCGGGCGGTCTAGACTTGCTCCAGCACACAGCGAACGTTGTCAAAGCACACAAAAATCGCTCAGTCGCCGAGTAG</v>
      </c>
      <c r="O1363" s="26">
        <f t="shared" si="153"/>
        <v>801</v>
      </c>
      <c r="P1363" s="26"/>
      <c r="Q1363" s="26">
        <f t="shared" si="152"/>
        <v>1</v>
      </c>
      <c r="R1363" s="26">
        <f t="shared" si="154"/>
        <v>1</v>
      </c>
      <c r="S1363" s="26">
        <f t="shared" si="156"/>
        <v>2</v>
      </c>
      <c r="T1363" s="26"/>
    </row>
    <row r="1364" spans="1:20" x14ac:dyDescent="0.25">
      <c r="A1364" s="26">
        <v>1469</v>
      </c>
      <c r="B1364" s="2" t="s">
        <v>9148</v>
      </c>
      <c r="C1364" s="3" t="s">
        <v>3408</v>
      </c>
      <c r="D1364" s="4" t="s">
        <v>3504</v>
      </c>
      <c r="E1364" s="4" t="s">
        <v>3504</v>
      </c>
      <c r="F1364" s="4" t="s">
        <v>3505</v>
      </c>
      <c r="G1364" s="3" t="s">
        <v>3506</v>
      </c>
      <c r="H1364" s="3"/>
      <c r="I1364" s="4" t="s">
        <v>10936</v>
      </c>
      <c r="J1364" s="3"/>
      <c r="K1364" s="3" t="s">
        <v>9149</v>
      </c>
      <c r="L1364" s="5" t="s">
        <v>15</v>
      </c>
      <c r="M1364" s="2" t="str">
        <f t="shared" si="155"/>
        <v>&gt;betaL-g1543_VIM-36%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64" s="26">
        <f t="shared" si="153"/>
        <v>801</v>
      </c>
      <c r="P1364" s="26"/>
      <c r="Q1364" s="26">
        <f t="shared" si="152"/>
        <v>1</v>
      </c>
      <c r="R1364" s="26">
        <f t="shared" si="154"/>
        <v>1</v>
      </c>
      <c r="S1364" s="26">
        <f t="shared" si="156"/>
        <v>2</v>
      </c>
      <c r="T1364" s="26"/>
    </row>
    <row r="1365" spans="1:20" x14ac:dyDescent="0.25">
      <c r="A1365" s="26">
        <v>1470</v>
      </c>
      <c r="B1365" s="2" t="s">
        <v>9150</v>
      </c>
      <c r="C1365" s="3" t="s">
        <v>3408</v>
      </c>
      <c r="D1365" s="4" t="s">
        <v>3507</v>
      </c>
      <c r="E1365" s="4" t="s">
        <v>3507</v>
      </c>
      <c r="F1365" s="4" t="s">
        <v>3508</v>
      </c>
      <c r="G1365" s="3" t="s">
        <v>3509</v>
      </c>
      <c r="H1365" s="3"/>
      <c r="I1365" s="4" t="s">
        <v>10936</v>
      </c>
      <c r="J1365" s="3"/>
      <c r="K1365" s="3" t="s">
        <v>9151</v>
      </c>
      <c r="L1365" s="5" t="s">
        <v>15</v>
      </c>
      <c r="M1365" s="2" t="str">
        <f t="shared" si="155"/>
        <v>&gt;betaL-g1544_VIM-37%ATGTTAAAAGTTATTAGTAGTTTATTGGTCTACATGACCGCGTCTGTCATGGCTGTCGCAAGTCCGTTAGCCCATTCCGGGGAGCCGAGTGGTGAGTATCCGACAGTCAACGAAATTCCGGTCGGAGAGGTCCGACTTTACCAGATTGCCGATGGTGTTTGGTCGCATATCT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v>
      </c>
      <c r="O1365" s="26">
        <f t="shared" si="153"/>
        <v>801</v>
      </c>
      <c r="P1365" s="26"/>
      <c r="Q1365" s="26">
        <f t="shared" si="152"/>
        <v>1</v>
      </c>
      <c r="R1365" s="26">
        <f t="shared" si="154"/>
        <v>1</v>
      </c>
      <c r="S1365" s="26">
        <f t="shared" si="156"/>
        <v>2</v>
      </c>
      <c r="T1365" s="26"/>
    </row>
    <row r="1366" spans="1:20" x14ac:dyDescent="0.25">
      <c r="A1366" s="26">
        <v>1471</v>
      </c>
      <c r="B1366" s="2" t="s">
        <v>9152</v>
      </c>
      <c r="C1366" s="3" t="s">
        <v>3408</v>
      </c>
      <c r="D1366" s="4" t="s">
        <v>3510</v>
      </c>
      <c r="E1366" s="4" t="s">
        <v>3510</v>
      </c>
      <c r="F1366" s="4" t="s">
        <v>3511</v>
      </c>
      <c r="G1366" s="3" t="s">
        <v>3512</v>
      </c>
      <c r="H1366" s="3"/>
      <c r="I1366" s="4" t="s">
        <v>10936</v>
      </c>
      <c r="J1366" s="3"/>
      <c r="K1366" s="3" t="s">
        <v>9153</v>
      </c>
      <c r="L1366" s="5" t="s">
        <v>15</v>
      </c>
      <c r="M1366" s="2" t="str">
        <f t="shared" si="155"/>
        <v>&gt;betaL-g1545_VIM-38%ATGTTAAAAGTTATTAGTAGTTTATTGGTCTATT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GAGGTCGTCATTCCCGGGCACGGTCTACCGGGCGGTCTAGACTTGCTCCAGCACACAGCGAACGTTGTCACAGCACACAAAAATCGCTCAGTCGTTGAGTAG</v>
      </c>
      <c r="O1366" s="26">
        <f t="shared" si="153"/>
        <v>801</v>
      </c>
      <c r="P1366" s="26"/>
      <c r="Q1366" s="26">
        <f t="shared" si="152"/>
        <v>1</v>
      </c>
      <c r="R1366" s="26">
        <f t="shared" si="154"/>
        <v>1</v>
      </c>
      <c r="S1366" s="26">
        <f t="shared" si="156"/>
        <v>2</v>
      </c>
      <c r="T1366" s="26"/>
    </row>
    <row r="1367" spans="1:20" x14ac:dyDescent="0.25">
      <c r="A1367" s="26">
        <v>1440</v>
      </c>
      <c r="B1367" s="2" t="s">
        <v>9090</v>
      </c>
      <c r="C1367" s="3" t="s">
        <v>3408</v>
      </c>
      <c r="D1367" s="4" t="s">
        <v>3418</v>
      </c>
      <c r="E1367" s="4" t="s">
        <v>3418</v>
      </c>
      <c r="F1367" s="4" t="s">
        <v>3419</v>
      </c>
      <c r="G1367" s="3" t="s">
        <v>3420</v>
      </c>
      <c r="H1367" s="3"/>
      <c r="I1367" s="4" t="s">
        <v>10936</v>
      </c>
      <c r="J1367" s="3"/>
      <c r="K1367" s="3" t="s">
        <v>9091</v>
      </c>
      <c r="L1367" s="5" t="s">
        <v>15</v>
      </c>
      <c r="M1367" s="2" t="str">
        <f t="shared" si="155"/>
        <v>&gt;betaL-g1546_VIM-4%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v>
      </c>
      <c r="O1367" s="26">
        <f t="shared" si="153"/>
        <v>801</v>
      </c>
      <c r="P1367" s="26"/>
      <c r="Q1367" s="26">
        <f t="shared" si="152"/>
        <v>1</v>
      </c>
      <c r="R1367" s="26">
        <f t="shared" si="154"/>
        <v>1</v>
      </c>
      <c r="S1367" s="26">
        <f t="shared" si="156"/>
        <v>2</v>
      </c>
      <c r="T1367" s="26"/>
    </row>
    <row r="1368" spans="1:20" x14ac:dyDescent="0.25">
      <c r="A1368" s="26">
        <v>1441</v>
      </c>
      <c r="B1368" s="2" t="s">
        <v>9092</v>
      </c>
      <c r="C1368" s="3" t="s">
        <v>3408</v>
      </c>
      <c r="D1368" s="4" t="s">
        <v>3421</v>
      </c>
      <c r="E1368" s="4" t="s">
        <v>3421</v>
      </c>
      <c r="F1368" s="4" t="s">
        <v>3422</v>
      </c>
      <c r="G1368" s="3" t="s">
        <v>3423</v>
      </c>
      <c r="H1368" s="3"/>
      <c r="I1368" s="4" t="s">
        <v>10936</v>
      </c>
      <c r="J1368" s="3"/>
      <c r="K1368" s="3" t="s">
        <v>9093</v>
      </c>
      <c r="L1368" s="5" t="s">
        <v>15</v>
      </c>
      <c r="M1368" s="2" t="str">
        <f t="shared" si="155"/>
        <v>&gt;betaL-g1547_VIM-5%ATGTTAAAAGTTATTAGTAGTTTATTGGTCTACATGACCGCGTCTGTCATGGCTGTAGCTAGTCCGTTAGCCCATTCCGGGGAGCCGAGTGGTGAGTATCCGACAGTCAACGAAATTCCGGTCGGAGAGGTCCGGCTTTACCAGATTGCTGATGGTGTTTGGTCGCATATCGCAACGCAGTCGTTTGATGGCGCGGTCTACCCATCCAATGGTCTCATTGTCCGTGATGGTGATGAGTTGCTTTTGATTGATACAGCGTGGGGTGCGAAAAACACAGCGGCCCTTCTCGCGGAGATTGAGAAGCAAATTGGACTTCCCGTAACGCGTGCAGTCTCCACGCACTTTCATGACGACCGCGTCGGCGGCGTTGATGTCCTTCGGAAGGCTGGAGTGGCAACGTACGCATCACCGTCGACACGCCGGCTAGCCGAGGCAGAGGGGAACGAGATTCCCACGCACTCTCTAGAAGGACTCTCATCGAGCGGGGACGCAGTGCGCTTCGGTCCAGTAGAGCTCTTCTATCCCGGTGCTGCGCATTCGACCGACAATCTGGTTGTATACGTCCCGTCAGCGAACGTGCTATACGGTGGTTGTGCCGTTCTTGCGTTGTCACGCACGTCTGCGGGGAACGTGGCCGATGCCGATCTGGCTGAATGGCCCACCTCCGTTGAGCGGATTCAAAAACACTACCCGGAAGCAGAGGTCGTCATTCCCGGGCACGGTCTACCGGGCGGTCTAGACTTGCTCCAGCACACAGCGAACGTTGTCACAGCACACAAAAATCGCTCAGTCGCCGAGTAG</v>
      </c>
      <c r="O1368" s="26">
        <f t="shared" si="153"/>
        <v>801</v>
      </c>
      <c r="P1368" s="26"/>
      <c r="Q1368" s="26">
        <f t="shared" si="152"/>
        <v>1</v>
      </c>
      <c r="R1368" s="26">
        <f t="shared" si="154"/>
        <v>1</v>
      </c>
      <c r="S1368" s="26">
        <f t="shared" si="156"/>
        <v>2</v>
      </c>
      <c r="T1368" s="26"/>
    </row>
    <row r="1369" spans="1:20" x14ac:dyDescent="0.25">
      <c r="A1369" s="26">
        <v>1442</v>
      </c>
      <c r="B1369" s="2" t="s">
        <v>9094</v>
      </c>
      <c r="C1369" s="3" t="s">
        <v>3408</v>
      </c>
      <c r="D1369" s="4" t="s">
        <v>3424</v>
      </c>
      <c r="E1369" s="4" t="s">
        <v>3424</v>
      </c>
      <c r="F1369" s="4" t="s">
        <v>3425</v>
      </c>
      <c r="G1369" s="3" t="s">
        <v>3426</v>
      </c>
      <c r="H1369" s="3"/>
      <c r="I1369" s="4" t="s">
        <v>10936</v>
      </c>
      <c r="J1369" s="3"/>
      <c r="K1369" s="3" t="s">
        <v>9095</v>
      </c>
      <c r="L1369" s="5" t="s">
        <v>15</v>
      </c>
      <c r="M1369" s="2" t="str">
        <f t="shared" si="155"/>
        <v>&gt;betaL-g1548_VIM-6%ATGTTCAAACTTTTGAGTAAGTTATTGGTCTATTTGACCGCGTCTATCATGGCTATTGCGAGTCCGCTCGCTTTTTCCGTAGATTCTAGCGGTGAGTATCCGACAGTCAGCGAAATTCCGGTCGGGGAGGTCCGGCTTTACCAGATTGCCGATGGTGTTTGGTCGCATATCGCAACGCGGTCGTTTGATGGCGCAGTCTACCCGTCCAATGGTCTCATTGTCCGTGATGGTGATGAGTTGCTTTTGATTGATACAGCGTGGGGTGCGAAAAACACAGCGGCACTTCTCGCGGAGATTGAGAAGCAAATTGGACTTCCTGTAACGCGTGCAGTCTCCACGCACTTTCATGACGACCGCGTCGGCGGCGTTGATGTCCTTCGGGCGGCTGGGGTGGCAACGTACGCATCACCGTCGACACGCCGGCTAGCCGAGGTAGAGGGGAG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69" s="26">
        <f t="shared" si="153"/>
        <v>801</v>
      </c>
      <c r="P1369" s="26"/>
      <c r="Q1369" s="26">
        <f t="shared" si="152"/>
        <v>1</v>
      </c>
      <c r="R1369" s="26">
        <f t="shared" si="154"/>
        <v>1</v>
      </c>
      <c r="S1369" s="26">
        <f t="shared" si="156"/>
        <v>2</v>
      </c>
      <c r="T1369" s="26"/>
    </row>
    <row r="1370" spans="1:20" x14ac:dyDescent="0.25">
      <c r="A1370" s="26">
        <v>1443</v>
      </c>
      <c r="B1370" s="2" t="s">
        <v>9096</v>
      </c>
      <c r="C1370" s="3" t="s">
        <v>3408</v>
      </c>
      <c r="D1370" s="4" t="s">
        <v>3427</v>
      </c>
      <c r="E1370" s="4" t="s">
        <v>3427</v>
      </c>
      <c r="F1370" s="4" t="s">
        <v>3428</v>
      </c>
      <c r="G1370" s="3" t="s">
        <v>3429</v>
      </c>
      <c r="H1370" s="3"/>
      <c r="I1370" s="4" t="s">
        <v>10936</v>
      </c>
      <c r="J1370" s="3"/>
      <c r="K1370" s="3" t="s">
        <v>9097</v>
      </c>
      <c r="L1370" s="5" t="s">
        <v>15</v>
      </c>
      <c r="M1370" s="2" t="str">
        <f t="shared" si="155"/>
        <v>&gt;betaL-g1549_VIM-7%ATGTTTCAAATTCGCAGCTTTCTGGTTGGTATCAGTGCATTCGTCATGGCCGTACTTGGATCAGCAGCATATTCCGCACAGCCTGGCGGTGAATATCCGACAGTAGATGACATACCGGTAGGGGAAGTTCGGCTGTACAAGATTGGCGATGGCGTTTGGTCGCATATCGCAACTCAGAAACTCGGTGACACGGTGTACTCGTCTAATGGACTTATCGTCCGCGATGCTGATGAGTTGCTTCTTATTGATACAGCGTGGGGGGCGAAGAACACGGTAGCCCTTCTCGCGGAGATTGAAAAGCAAATTGGACTTCCAGTAACGCGCTCAATTTCTACGCACTTCCATGACGATCGAGTCGGTGGAGTTGATGTCCTCCGGGCGGCTGGAGTGGCAACGTACACCTCACCCTTGACACGCCAGCTGGCCGAAGCGGCGGGAAACGAGGTGCCTGCGCACTCTCTAAAAGCGCTCTCCTCTAGTGGAGATGTGGTGCGCTTCGGTCCCGTAGAGGTTTTCTATCCTGGTGCTGCGCATTCGGGCGACAATCTTGTGGTATACGTGCCGGCCGTGCGCGTACTGTTTGGTGGCTGTGCAGTTCATGAGGCGTCACGCGAATCCGCGGGTAATGTTGCCGATGCCAATTTGGCAGAATGGCCTGCTACCATTAAACGAATTCAACAGCGGTATCCGGAAGCAGAGGTCGTCATCCCCGGCCACGGTCTACCGGGCGGTCTGGAATTGCTCCAACACACAACTAACGTTGTCAAAACGCACAAAGTACGCCCGGTGGCCGAGTAA</v>
      </c>
      <c r="O1370" s="26">
        <f t="shared" si="153"/>
        <v>798</v>
      </c>
      <c r="P1370" s="26"/>
      <c r="Q1370" s="26">
        <f t="shared" si="152"/>
        <v>1</v>
      </c>
      <c r="R1370" s="26">
        <f t="shared" si="154"/>
        <v>1</v>
      </c>
      <c r="S1370" s="26">
        <f t="shared" si="156"/>
        <v>2</v>
      </c>
      <c r="T1370" s="26"/>
    </row>
    <row r="1371" spans="1:20" x14ac:dyDescent="0.25">
      <c r="A1371" s="26">
        <v>1444</v>
      </c>
      <c r="B1371" s="2" t="s">
        <v>9098</v>
      </c>
      <c r="C1371" s="3" t="s">
        <v>3408</v>
      </c>
      <c r="D1371" s="4" t="s">
        <v>3430</v>
      </c>
      <c r="E1371" s="4" t="s">
        <v>3430</v>
      </c>
      <c r="F1371" s="4" t="s">
        <v>3431</v>
      </c>
      <c r="G1371" s="3" t="s">
        <v>3432</v>
      </c>
      <c r="H1371" s="3"/>
      <c r="I1371" s="4" t="s">
        <v>10936</v>
      </c>
      <c r="J1371" s="3"/>
      <c r="K1371" s="3" t="s">
        <v>9099</v>
      </c>
      <c r="L1371" s="5" t="s">
        <v>15</v>
      </c>
      <c r="M1371" s="2" t="str">
        <f t="shared" si="155"/>
        <v>&gt;betaL-g1550_VIM-8%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GCACGCCGGCTAGCCGAGGTAGAGGGGAACGAGATTCCCACGCACTCTCTAGAAGGACTCTCATCGAGCGGGGACGCGGTGCGCTTCGGTCCAGTAGAACTCTTCTATCCTGGTGCTGCGCATTCGACCGACAACTTAGTTGTGTACGTCCCGTCTGCGAGTGTGCTCTATGGTGGTTGTGCGATTTATGAGTTGTCACGCACGTCTGCGGGGAACGTGGCCGATGCCGATCTGGCTGAATGGCCCACCTCCATTGAGCGGATTCAACAACACTACCCAGAAGCACAGTTCGTCATTCCGGGGCACGGCCTGCCGGGCGGTCTAGACTTGCTCAAGCACACAACGAATGTTGTAAAAGCGCACACAAATCGCTCAGTCGTTGAGTAG</v>
      </c>
      <c r="O1371" s="26">
        <f t="shared" si="153"/>
        <v>801</v>
      </c>
      <c r="P1371" s="26"/>
      <c r="Q1371" s="26">
        <f t="shared" si="152"/>
        <v>1</v>
      </c>
      <c r="R1371" s="26">
        <f t="shared" si="154"/>
        <v>1</v>
      </c>
      <c r="S1371" s="26">
        <f t="shared" si="156"/>
        <v>2</v>
      </c>
      <c r="T1371" s="26"/>
    </row>
    <row r="1372" spans="1:20" x14ac:dyDescent="0.25">
      <c r="A1372" s="26">
        <v>1445</v>
      </c>
      <c r="B1372" s="2" t="s">
        <v>9100</v>
      </c>
      <c r="C1372" s="3" t="s">
        <v>3408</v>
      </c>
      <c r="D1372" s="4" t="s">
        <v>3433</v>
      </c>
      <c r="E1372" s="4" t="s">
        <v>3433</v>
      </c>
      <c r="F1372" s="4" t="s">
        <v>3434</v>
      </c>
      <c r="G1372" s="3" t="s">
        <v>3435</v>
      </c>
      <c r="H1372" s="3"/>
      <c r="I1372" s="4" t="s">
        <v>10936</v>
      </c>
      <c r="J1372" s="3"/>
      <c r="K1372" s="3" t="s">
        <v>9101</v>
      </c>
      <c r="L1372" s="5" t="s">
        <v>15</v>
      </c>
      <c r="M1372" s="2" t="str">
        <f t="shared" si="155"/>
        <v>&gt;betaL-g1551_VIM-9%ATGTTCAAACTTTTGAGTAAGTTATTGGTCTATTTGACCGCGTCTATCATGGCTATTGCGAGTCCGCTCGCTTTTTCCGTAGATTCTAGCGGTGAGTATCCGACAGTCAGCGAAATTCCGGTCGGGGAGGTCCGGCTTTACCAGATTGCCGATGGTGTTTGGTCGCATATCGCAACGCAGTCGTTTGATGGCGCAGTCTACCCGTCCAATGGTCTCATTGTCCGTGATGGTGATGAGTTGCTTTTGATTGATACAGCGTGGGGTGCGAAAAACACAGCGGCACTTCTCGCGGAGATTGAGAAGCAAATTGGACTTCCTGTAACGCGTGCAGTCTCCACGCACTTTCATGACGACCGCGTCGGCGGCGTTGATGTCCTTCGGGCGGCTGGGGTGGCAACGTACGCATCACCGTCGATACGCCGGCTAGCCGAGGTAGAGGGGAACGAGATTCCCACGCACTCTCTAGAAGGACTCTCATCGAGCGGGGACGCAGTGCGCTTCGGTCCAGTAGAACTCTTCTATCCTGGTGCTGCGCATTCGACCGACAACTTAGTTGTGTACGTCCCGTCTGCGAGTGTGCTCTATGGTGGTTGTGCGATTTATGAGTTGTCACGCACGTCTGCGGGGAACGTGGCCGATGCCGATCTGGCTGAATGGCCCACCTCCATTGAGCGGATTCAACAACACTACCCGGAAGCACAGTTCGTCATTCCGGGGCACGGCCTGCCGGGCGGTCTAGACTTGCTCAAGCACACAACGAATGTTGTAAAAGCGCACACAAATCGCTCAGTCGTTGAGTAG</v>
      </c>
      <c r="O1372" s="26">
        <f t="shared" si="153"/>
        <v>801</v>
      </c>
      <c r="P1372" s="26"/>
      <c r="Q1372" s="26">
        <f t="shared" si="152"/>
        <v>1</v>
      </c>
      <c r="R1372" s="26">
        <f t="shared" si="154"/>
        <v>1</v>
      </c>
      <c r="S1372" s="26">
        <f t="shared" si="156"/>
        <v>2</v>
      </c>
      <c r="T1372" s="26"/>
    </row>
    <row r="1373" spans="1:20" x14ac:dyDescent="0.25">
      <c r="A1373" s="26">
        <v>1475</v>
      </c>
      <c r="B1373" s="2" t="s">
        <v>9154</v>
      </c>
      <c r="C1373" s="3" t="s">
        <v>3513</v>
      </c>
      <c r="D1373" s="4" t="s">
        <v>3514</v>
      </c>
      <c r="E1373" s="4" t="s">
        <v>3514</v>
      </c>
      <c r="F1373" s="4" t="s">
        <v>3515</v>
      </c>
      <c r="G1373" s="4" t="s">
        <v>3516</v>
      </c>
      <c r="H1373" s="4"/>
      <c r="I1373" s="4" t="s">
        <v>10936</v>
      </c>
      <c r="J1373" s="3"/>
      <c r="K1373" s="3" t="s">
        <v>9155</v>
      </c>
      <c r="L1373" s="5" t="s">
        <v>15</v>
      </c>
      <c r="M1373" s="2" t="str">
        <f t="shared" si="155"/>
        <v>&gt;betaL-g1552_ZEG-1%GCGCCAATGTCAGATAAACAGCTGGCTGATGTGGTGAAACGTACCATTACGCCGTTGATGAAAGCCCAGACCATTCCCGGAATGGCGGTTGCGGTGATTTATCAGGGTCAGCCGCACTACTTTACCTTCGGCAATGCTGATGTCGCGGCAAACAAACCTGTCACCCCGCAAACCTTATTTGAGCTGGGTTCTATTAGTAAAACCTTCACCGGTGTTTTAGGTGGGGATGCCATTGCTCGCGGTGAGATTTCACTGACCGATCCGGCCACAAAATACTGGCCAGAATTGTCGGGCAAACAGTGGCAGGGTATTCGCATGCTCGATCTGGCGACCTATACCGCCGGTGGTCTGCCCCTGCAGGTACCGGACGAGGTTACGGATAGCGCCTCTCTGCTGCGCTTCTATCAAAACTGGCAGCCACAGTGGAAGCCGAGCACCACGCGCCTTTATGCGAATGCCAGCATCGGTCTTTTTGGTGCACTGGCGGTTAAACCGTCCGGCATGAGCTATGCGCAGGCAATGACGGAGCGGGTCTTTAAGCCGCTCAAACTGGGCCATACCTGGATTAACGTTCCGAAAACTGAAGAGGAGCATTACGCCTGGGGCTACCGCGACGGCAAACCGGTACACGTTTCGCCAGGCGCGCTGGACGCCGAAGCCTATGGCGTCAAAAGCAACGTGCAAGATATGGCGAGCTGGGTGATGGCAAATATAGCGCCGGAGCACGTTGCTGATGCGTCACTTAAGCAAGGGATCGCGCTGGCACAGTCTCGTTACTGGCGCATCGGCTCCATGTATCAGGGGCTGGGCTGGGAAATGCTCAACTGGCCGGTCGATGCCAAAACCGTTGTCGGCGGCAGTGATAACAACGTTGCGCTGGCACCGTTGCCTGCGAGAGAAGTGACTCCCCCGGTACCTCCGGTTAAGGCTTCATGGGTGCACAAAACGGGTTCAACTGGCGGATTTGGGGGCTATGTAGCTTTCATTCCGGAGAAAAATCTCGGTATCGTGAT</v>
      </c>
      <c r="O1373" s="26">
        <f t="shared" si="153"/>
        <v>1013</v>
      </c>
      <c r="P1373" s="36" t="s">
        <v>11034</v>
      </c>
      <c r="Q1373" s="26">
        <v>1</v>
      </c>
      <c r="R1373" s="26">
        <v>1</v>
      </c>
      <c r="S1373" s="26">
        <f t="shared" si="156"/>
        <v>2</v>
      </c>
      <c r="T1373" s="26"/>
    </row>
    <row r="1374" spans="1:20" x14ac:dyDescent="0.25">
      <c r="A1374" s="3">
        <v>5</v>
      </c>
      <c r="B1374" s="3" t="s">
        <v>5761</v>
      </c>
      <c r="C1374" s="3" t="s">
        <v>10</v>
      </c>
      <c r="D1374" s="4" t="s">
        <v>5762</v>
      </c>
      <c r="E1374" s="4" t="s">
        <v>5762</v>
      </c>
      <c r="F1374" s="4" t="s">
        <v>5763</v>
      </c>
      <c r="G1374" s="4" t="s">
        <v>5764</v>
      </c>
      <c r="H1374" s="4"/>
      <c r="I1374" s="4" t="s">
        <v>10936</v>
      </c>
      <c r="J1374" s="3"/>
      <c r="K1374" s="3" t="s">
        <v>5765</v>
      </c>
      <c r="L1374" s="17" t="s">
        <v>5760</v>
      </c>
      <c r="M1374" s="2" t="str">
        <f t="shared" si="155"/>
        <v>&gt;betaL-g1979_ACC-5%ATGCAGAACACATTGAAGCTGTTATCCGTGATTACCTGTCTGGCAGCAACTGCCCAAGGTGCTCTGGCTGCTAATATCGATGAGAGCAAAATTAAAGACACCGTTGATGACCTGATCCAGCCGCTGATGCAGAAGAATAATATTCCCGGTATGTCGGTCGCAGTGACCGTCAACGGTAAAAACTACATTTATAACTATGGGTTAGCGGCAAAACAGCCTCAGCAGCCGGTTACGGAAAATACGTTATTTGAAGTGGGTTCGCTGAGTAAAACGTTTGCTGCCACCTTGGCGTCCTATGCGCAGTTGAGCGGTAAGCTGTCTTTGGATCAAAGCGTTAGCCATTACGTTCCAGAGTTGCGTGGCAGCAGCTTTGACCACGTTAGCGTACTCAATGTGGGCACGCATACCTCAGGCCTACAGCTATTTATGCCGGAAGATATTAAAAATACCACACAGCTGATGGCTTATCTAAAAGCATGGAAACCTGCCGATGCGGCTGGAACCCATCGCGTTTATTCCAATATCGGTACTGGTTTGCTAGGGATGATTGCGGCGAAAAGTCTGGGTGTGAGCTATGAAGATGCGATTGAGAAAACCCTCCTTCCTCAGTTAGGCATGCATCACAGCTACTTGAAGGTTCCGGCTGACCAGATGGAAAACTATGCGTGGGGCTACAACAAGAAAGATGAGCCAGTGCACGTGAATATGGAGATTTTGGGTAACGAAGCTTATGGTATCAAAACCACCTCCAGTGACTTGTTACGCTACGTGCAAGCCAATATGGGGCAGTTAAAGCTTGATGCTAATGCCAAGATGCAACAGGCTCTGACTGCCACCCACACCGGCTATTTCAAATCGGGTGAGATTACTCAGGATCTGATGTGGGAGCAGCTGCCATATCCGGTTTCTCTGCCGAATTTGCTCACCGGTAACGATATGGCGATGACGAAAAGCGTGGCTACGCCGATTGTTCCCCCGTTACCGCCACAGGAAAATGTGTGGATTAATAAGACCGGATCAACTAACGGCTTCGGTGCCTATATTGCGTTTGTTCCTGCTAAGAAGATGGGGATCGTGATGCTGGCTAACAAAAACTACTCAATCGATCAGCGAGTGACGGTGGCGTATAAAATCCTGAGCTCATTGGAAGGGAATAAGTAG</v>
      </c>
      <c r="O1374" s="26">
        <f t="shared" si="153"/>
        <v>1161</v>
      </c>
      <c r="P1374" s="26"/>
      <c r="Q1374" s="26">
        <f t="shared" ref="Q1374:Q1393" si="157">IF(OR(LEFT(G1374,3)="ATG",LEFT(G1374,3)="GTG",LEFT(G1374,3)="TTG"),1,"bad")</f>
        <v>1</v>
      </c>
      <c r="R1374" s="26">
        <f t="shared" si="154"/>
        <v>1</v>
      </c>
      <c r="S1374" s="26">
        <f t="shared" si="156"/>
        <v>2</v>
      </c>
      <c r="T1374" s="26"/>
    </row>
    <row r="1375" spans="1:20" x14ac:dyDescent="0.25">
      <c r="A1375" s="3">
        <v>9</v>
      </c>
      <c r="B1375" s="3" t="s">
        <v>5766</v>
      </c>
      <c r="C1375" s="3" t="s">
        <v>25</v>
      </c>
      <c r="D1375" s="4" t="s">
        <v>5767</v>
      </c>
      <c r="E1375" s="4" t="s">
        <v>5767</v>
      </c>
      <c r="F1375" s="4" t="s">
        <v>5768</v>
      </c>
      <c r="G1375" s="4" t="s">
        <v>5769</v>
      </c>
      <c r="H1375" s="4"/>
      <c r="I1375" s="4" t="s">
        <v>10936</v>
      </c>
      <c r="J1375" s="3"/>
      <c r="K1375" s="3" t="s">
        <v>5770</v>
      </c>
      <c r="L1375" s="17" t="s">
        <v>5760</v>
      </c>
      <c r="M1375" s="2" t="str">
        <f t="shared" si="155"/>
        <v>&gt;betaL-g1980_ACT-13%ATGATGATGACTAAATCCCTTTGCTGCGCCCTGCTGCTCAGCACCTCCTGCTCGGTATTGGCTGCACCGATGTCAGAAAAACAGCTGGCTGAGGTGGTGGAACGTACCGTTACGCCGCTGATGAAAGCGCAGGCCATTCCGGGTATGGCAGTGGCGGTGATTTATCAGGGTCAGCCGCACTACTTTACCTTCGGTAAAGCCGATGTTGCGGCGAACAAACCTGTCACCCCACAAACCTTATTCGAGCTGGGTTCTATAAGTAAAACCTTCACCGGCGTACTCGGCGGCGATGCCATTGCTCGGGGTGAAATATCGCTGGGCGATCCGGTGACCAAATACTGGCCTGAGCTGACAGGCAAGCAGTGGCAGGGGATCCGCATGCTGGATCTGGCAACCTATACCGCAGGAGGTCTGCCGTTACAGGTACCGGATGAGGTCACGGATAACGCCTCTCTGCTGCGCTTTTATCAAAACTGGCAGCCGCAGTGGAAGCCGGGCACCACGCGTCTTTACGCCAACGCCAGCATCGGTCTTTTTGGCGCGCTGGCGGTCAAACCTTCCGGCATGAGCTATGAGCAGGCCATAACGACGCGGGTCTTTAAGCCGCTCAAGCTGGACCATACCTGGATTAACGTTCCGAAAGCGGAAGAGGCGCATTACGCCTGGGGATACCGCGACGGTAAGGCGGTACACGTTTCGCCAGGAATGCTGGACGCTGAAGCCTATGGCGTAAAAACCAACGTGAAGGATATGGCAAGCTGGGTGATGGTCAACATGAAGCCGGACTCGCTTGAGGAAAGTTCACTCAGGAAAGGCCTTACCCTGGCGCAGTCTCGCTACTGGCGCGTGGGTGCCATGTATCAGGGGTTGGGCTGGGAAATGCTTAACTGGCCGGTCGATGCAAAAACCGTGGTTGAAGGTAGCGACAATAAGGTGGCGCTGGCACCGCTGCCTGCGAGAGAAGTGAATCCACCGGCGCCCCCGGTCAACGCATCCTGGGTCCATAAAACCGGCTCTACCGGCGGGTTTGGCAGCTACGTGGCATTTATTCCTGAAAAGCAGCTCGGCATTGTGATGCTGGCGAATAAAAGCTATCCGAACCCGGCACGCGTTGAGGCGGCATACCGTATTTTGAGCGCGCTGTAG</v>
      </c>
      <c r="O1375" s="26">
        <f t="shared" si="153"/>
        <v>1146</v>
      </c>
      <c r="P1375" s="26"/>
      <c r="Q1375" s="26">
        <f t="shared" si="157"/>
        <v>1</v>
      </c>
      <c r="R1375" s="26">
        <f t="shared" si="154"/>
        <v>1</v>
      </c>
      <c r="S1375" s="26">
        <f t="shared" si="156"/>
        <v>2</v>
      </c>
      <c r="T1375" s="26"/>
    </row>
    <row r="1376" spans="1:20" x14ac:dyDescent="0.25">
      <c r="A1376" s="3">
        <v>13</v>
      </c>
      <c r="B1376" s="3" t="s">
        <v>5771</v>
      </c>
      <c r="C1376" s="3" t="s">
        <v>25</v>
      </c>
      <c r="D1376" s="4" t="s">
        <v>5772</v>
      </c>
      <c r="E1376" s="4" t="s">
        <v>5772</v>
      </c>
      <c r="F1376" s="4" t="s">
        <v>5773</v>
      </c>
      <c r="G1376" s="4" t="s">
        <v>5774</v>
      </c>
      <c r="H1376" s="4"/>
      <c r="I1376" s="4" t="s">
        <v>10936</v>
      </c>
      <c r="J1376" s="3"/>
      <c r="K1376" s="3" t="s">
        <v>5775</v>
      </c>
      <c r="L1376" s="17" t="s">
        <v>5760</v>
      </c>
      <c r="M1376" s="2" t="str">
        <f t="shared" si="155"/>
        <v>&gt;betaL-g1981_ACT-17%ATGATGAAAAAATCCCTTTGCTGCGCCCTGCTGCTCGGCATC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TGGTAAAGCGGTGCGTGTTTCGCCGGGTATGCTAGATGCACAAGCCTATGGCGTGAAAACCAACGTGCAGGATATGGCGAACTGGGTCATGGCAAACATGGCGCCGGAGAACGTTGCTGATGCCTCACTTAAGCAGGGCATCGCGCTGGCGCAGTCGCGCTACTGGCGTATCGGGTCAATGTATCAGGGTCTGGGCTGGGAGATGCTCAACTGGCCCGTGGAGGCCAACACGGTGGTCGAGGGCAGCGACAGTAAGGTAGCGCTGGCGCCGTTGCCCGTGGCAGAAGTGAATCCACCGGCTCCCCCGGTCAAAGCGTCCTGGGTCCATAAAACGGGCTCTACTGGCGGGTTTGGCAGCTACGTGGCCTTTATTCCTGAAAAGCAGATCGGTATTGTGATGCTCGCGAATACAAGCTATCCGAACCCGGCACGCGTTGAGGCGGCATACCATATCCTCGAGGCGCTACAGTAA</v>
      </c>
      <c r="O1376" s="26">
        <f t="shared" si="153"/>
        <v>1146</v>
      </c>
      <c r="P1376" s="26"/>
      <c r="Q1376" s="26">
        <f t="shared" si="157"/>
        <v>1</v>
      </c>
      <c r="R1376" s="26">
        <f t="shared" si="154"/>
        <v>1</v>
      </c>
      <c r="S1376" s="26">
        <f t="shared" si="156"/>
        <v>2</v>
      </c>
      <c r="T1376" s="26"/>
    </row>
    <row r="1377" spans="1:20" x14ac:dyDescent="0.25">
      <c r="A1377" s="3">
        <v>14</v>
      </c>
      <c r="B1377" s="3" t="s">
        <v>5776</v>
      </c>
      <c r="C1377" s="3" t="s">
        <v>25</v>
      </c>
      <c r="D1377" s="4" t="s">
        <v>5777</v>
      </c>
      <c r="E1377" s="4" t="s">
        <v>5777</v>
      </c>
      <c r="F1377" s="4" t="s">
        <v>5778</v>
      </c>
      <c r="G1377" s="4" t="s">
        <v>5779</v>
      </c>
      <c r="H1377" s="4"/>
      <c r="I1377" s="4" t="s">
        <v>10936</v>
      </c>
      <c r="J1377" s="3"/>
      <c r="K1377" s="3" t="s">
        <v>5780</v>
      </c>
      <c r="L1377" s="17" t="s">
        <v>5760</v>
      </c>
      <c r="M1377" s="2" t="str">
        <f t="shared" si="155"/>
        <v>&gt;betaL-g1982_ACT-18%ATGATGAAAAAATCTCTTTGCTGCGCCCTGCTGCTCGGCATCTCTTGCTCTGCTCTCGCCGCGCCAGTGTCAGAAAAACAGCTGGCGGAGGTGGTCGCGAATACGATTACCCCGCTGATGAAAGCCCAGTCGATTCCAGGCATGGCGGTGGCCGTTATTTATCAGGGTAAACCGCACTATTATACGTTTGGCAAAGCCGATATCGCGGCTAATAAACCCGTTACGCCTCAGACTCTGTTCGAGCTGGGCTCTATAAGTAAAACCTTCACCGGGGTTTTAGGT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GGTTGCTGATGCCTCACTTAAGCAGGGCATCG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ATATCCTCGACGCGCTACAGTAA</v>
      </c>
      <c r="O1377" s="26">
        <f t="shared" si="153"/>
        <v>1146</v>
      </c>
      <c r="P1377" s="26"/>
      <c r="Q1377" s="26">
        <f t="shared" si="157"/>
        <v>1</v>
      </c>
      <c r="R1377" s="26">
        <f t="shared" si="154"/>
        <v>1</v>
      </c>
      <c r="S1377" s="26">
        <f t="shared" si="156"/>
        <v>2</v>
      </c>
      <c r="T1377" s="26"/>
    </row>
    <row r="1378" spans="1:20" x14ac:dyDescent="0.25">
      <c r="A1378" s="3">
        <v>15</v>
      </c>
      <c r="B1378" s="3" t="s">
        <v>5781</v>
      </c>
      <c r="C1378" s="3" t="s">
        <v>25</v>
      </c>
      <c r="D1378" s="4" t="s">
        <v>5782</v>
      </c>
      <c r="E1378" s="4" t="s">
        <v>5782</v>
      </c>
      <c r="F1378" s="4" t="s">
        <v>5783</v>
      </c>
      <c r="G1378" s="4" t="s">
        <v>5784</v>
      </c>
      <c r="H1378" s="4"/>
      <c r="I1378" s="4" t="s">
        <v>10936</v>
      </c>
      <c r="J1378" s="3"/>
      <c r="K1378" s="3" t="s">
        <v>5785</v>
      </c>
      <c r="L1378" s="17" t="s">
        <v>5760</v>
      </c>
      <c r="M1378" s="2" t="str">
        <f t="shared" si="155"/>
        <v>&gt;betaL-g1983_ACT-19%ATGATGAAAAAATCCTTTTGCTGCGCCCTGCTGCTCGCCATCTCTGGCTCTGCTCTCGCCGCGCCAGTGTCAGAAAAACAGCTGGCGGAGGTGGTCGCGAATACGGTTACCCCGCTGATGAAAACCCAGGCTATTCCAGGCATGGCGGTGGCCGTTATCTATCAGGGAAAACCGCACTATTACACGTTTGGCGAAGCCGATATTGCGGCCAAAAAACCTGTTACGCCACAGACCCTGTTCGAGCTGGGTTCTATAAGTAAAACCTTCACCGGCGTTTTAGGTGGGGATGCCATTGCTCGCGGTGAAATTTCCCTGGACGATCCGGTGACCAAATTCTGGCCTGAACTGACGGGCAAGCAGTGGCAGGGTATTCGTATGCTGGATCTCGCAACCTACACCGCGGGCGGCCTGCCGCTACAGGTACCGGAAGAGGTCACGGATAACGCCTCCCTGCTGCGCTTTTATCAACACTGGCAACCGCAGTGGAAGCCTGGCACAACGCGTCTTTACGCCAATGCCAGCATCGGACTTTTTGGCGCGCTGGCGGTCAAACCTTCCGGCATGCGCTATGAGCAGGCCATGACGAAGCGGGTCTTCAAGCCGCTCAGGCTGAACCATACCTGGATTAACGTTCCGAAAGCGGAAGCGGCGCATTACGCCTGGGGTTATCGTGACGGTAAAGCGGTCCACATTTCACCGGGTATGCTGGACGCAGAGGCCTATGGCGTGAAAACTAACGTGCAGGATATGGCGAACTGGGTGATGGCGAACATGGCGCCGGAGAACATTGCTGATGCCTCACTCAAGCAGGGCATCGCGCTGGCGCAGTCGCGCTACTGGCGCATCGGGTCAATGTATCAGGGCCTGGGCTGGGAAATGCTCAACTGGCCCGTGGAGGCCAAAATGGTGATCGAGGGCAGCGACAATAAGGTGGCACTGGCGCCGTTGCCCGTGGCAGAAGTGAATCCACCGGCTCCCCCGGTCAAAGCGTCCTGGGTCCATAAAACAGGCTCTACTGGCGGGTTTGGCAGCTACGTGGCATTTATTCCTGAAAAGCAGATCGGTATTGTGATGCTCGCGAATAAAAGCTATCCGAATCCGGCACGCGTTGAGGCGGCATACCATATCCTCGACGCACTACAGTAA</v>
      </c>
      <c r="O1378" s="26">
        <f t="shared" si="153"/>
        <v>1146</v>
      </c>
      <c r="P1378" s="26"/>
      <c r="Q1378" s="26">
        <f t="shared" si="157"/>
        <v>1</v>
      </c>
      <c r="R1378" s="26">
        <f t="shared" si="154"/>
        <v>1</v>
      </c>
      <c r="S1378" s="26">
        <f t="shared" si="156"/>
        <v>2</v>
      </c>
      <c r="T1378" s="26"/>
    </row>
    <row r="1379" spans="1:20" x14ac:dyDescent="0.25">
      <c r="A1379" s="3">
        <v>16</v>
      </c>
      <c r="B1379" s="3" t="s">
        <v>5786</v>
      </c>
      <c r="C1379" s="3" t="s">
        <v>25</v>
      </c>
      <c r="D1379" s="3" t="s">
        <v>5787</v>
      </c>
      <c r="E1379" s="3" t="s">
        <v>5787</v>
      </c>
      <c r="F1379" s="3" t="s">
        <v>5788</v>
      </c>
      <c r="G1379" s="4" t="s">
        <v>5789</v>
      </c>
      <c r="H1379" s="4"/>
      <c r="I1379" s="4" t="s">
        <v>10936</v>
      </c>
      <c r="J1379" s="3"/>
      <c r="K1379" s="3" t="s">
        <v>5790</v>
      </c>
      <c r="L1379" s="17" t="s">
        <v>5760</v>
      </c>
      <c r="M1379" s="2" t="str">
        <f t="shared" si="155"/>
        <v>&gt;betaL-g1984_ACT-20%ATGATGAAAAAATCCCTTTGCTGCGCCCTGCTGCTGGGCCTCTCTTGCTCTGCTCTCGCCGCGCCAGTATCAGAAAAACAGCTGGCGGAGGTGGTCGCGAATACGGTTACCCCGCTGATGAAAGCCCAGTCTGTTCCAGGCATGGCGGTGGCCGTTATTTATCAGGGAAAATCGCACTATTACACGTTCGGTAAAGCCGATGTT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CGGCGGGTTTGGCAGCTACGTGGCCTTTATTCCTGAAAAGCAGATCGGTATTGTGATGCTCGCGAATAAAAGCTATCCGAACCCGGCACGCGTTGAGGCGGCATACCATATCCTCGAGGCGCTACAGTAA</v>
      </c>
      <c r="O1379" s="26">
        <f t="shared" si="153"/>
        <v>1146</v>
      </c>
      <c r="P1379" s="26"/>
      <c r="Q1379" s="26">
        <f t="shared" si="157"/>
        <v>1</v>
      </c>
      <c r="R1379" s="26">
        <f t="shared" si="154"/>
        <v>1</v>
      </c>
      <c r="S1379" s="26">
        <f t="shared" si="156"/>
        <v>2</v>
      </c>
      <c r="T1379" s="26"/>
    </row>
    <row r="1380" spans="1:20" x14ac:dyDescent="0.25">
      <c r="A1380" s="3">
        <v>17</v>
      </c>
      <c r="B1380" s="3" t="s">
        <v>5791</v>
      </c>
      <c r="C1380" s="3" t="s">
        <v>25</v>
      </c>
      <c r="D1380" s="3" t="s">
        <v>5792</v>
      </c>
      <c r="E1380" s="3" t="s">
        <v>5792</v>
      </c>
      <c r="F1380" s="3" t="s">
        <v>5793</v>
      </c>
      <c r="G1380" s="4" t="s">
        <v>5794</v>
      </c>
      <c r="H1380" s="4"/>
      <c r="I1380" s="4" t="s">
        <v>10936</v>
      </c>
      <c r="J1380" s="3"/>
      <c r="K1380" s="3" t="s">
        <v>5795</v>
      </c>
      <c r="L1380" s="17" t="s">
        <v>5760</v>
      </c>
      <c r="M1380" s="2" t="str">
        <f t="shared" si="155"/>
        <v>&gt;betaL-g1985_ACT-21%ATGATGAAAAAATCTCTTTGCTGCGCCCTGCTGCTCGGCATCTCTTGCTCTGCTCTCGCCGCGCCAGTGTCAGAAAAACAGCTGGCGGAGGTGGTCGCGAATACGGTTACCCCGCTGATGAAAGCCCAGTCGATTCCAGGCATGGCGGTGGCCGTTATTTATCAGGGTAAACCGCACTATTACACGTTCGGTAAAGCCGATGTT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CCCTTTGAGCAGGCCATGACGACGCGGGTCCTTAAGCCGCTCAAGCTGGACCATACCTGGATTAACGTTCCGAAAGCGGAAGAGGCGCATTACGCCTGGGGATATCGTGACGGTAAAGCGGTGCGCGTTTCGCCGGGAATGCTGGATGCACAAGCCTATGGCATGAAAACCAACGTGCAGGATATGGCGAACTGGGTCATGGCAAATATGGCGCCGGAGAAC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CTATCCTCGACGCGCTACAGTAA</v>
      </c>
      <c r="O1380" s="26">
        <f t="shared" si="153"/>
        <v>1146</v>
      </c>
      <c r="P1380" s="26"/>
      <c r="Q1380" s="26">
        <f t="shared" si="157"/>
        <v>1</v>
      </c>
      <c r="R1380" s="26">
        <f t="shared" si="154"/>
        <v>1</v>
      </c>
      <c r="S1380" s="26">
        <f t="shared" si="156"/>
        <v>2</v>
      </c>
      <c r="T1380" s="26"/>
    </row>
    <row r="1381" spans="1:20" x14ac:dyDescent="0.25">
      <c r="A1381" s="3">
        <v>18</v>
      </c>
      <c r="B1381" s="3" t="s">
        <v>5796</v>
      </c>
      <c r="C1381" s="3" t="s">
        <v>25</v>
      </c>
      <c r="D1381" s="3" t="s">
        <v>5797</v>
      </c>
      <c r="E1381" s="3" t="s">
        <v>5797</v>
      </c>
      <c r="F1381" s="3" t="s">
        <v>5798</v>
      </c>
      <c r="G1381" s="4" t="s">
        <v>5799</v>
      </c>
      <c r="H1381" s="4"/>
      <c r="I1381" s="4" t="s">
        <v>10936</v>
      </c>
      <c r="J1381" s="3"/>
      <c r="K1381" s="3" t="s">
        <v>5800</v>
      </c>
      <c r="L1381" s="17" t="s">
        <v>5760</v>
      </c>
      <c r="M1381" s="2" t="str">
        <f t="shared" si="155"/>
        <v>&gt;betaL-g1986_ACT-22%ATGATGAAAAAATCCCTGTGCTGCGCCCTGCTGCTCAGCACCTCCTGCGCTGCATTAGCCGCACCTATGTCAGAAACACAGCTGGCGAAGGTCGTGGCACGTACCGTTACGCCCCTGATGAAAGCGCAGTCTATTCCGGGTATGGCGGTCGCCGTGATCTATCAGGGCCAGCCGCACTACTTCACCTTCGGCAAGGCCGATGTCGCAGCGAACACACCCGTCACTGCACAAACGCTGTTTGAGCTGGGCTCAATCAGCAAAACCTTCACCGGCGTTCTGGGTGGCGATGCTATTGCTCGCGGTGAAATTTCGCTGAGCGATCCGGTGACCAAATACTGGCCTGAGCTGACCGGCAAACAGTGGCAGGGCGTTCGCATGCTGGACCTGGCAACCTATACTGCCGGTGGCCTGCCGTTACAGGTGCCCGATGAGGTTACCGATAATGCCTCGCTGCTGCGTTTTTACCAGTCCTGGCAACCACAGTGGGCGCCAGGCACCACGCGTCTTTATGCGAATGCCAGCATCGGTCTGTTTGGGGCTCTGGCGGTGAAACCTTCTGGCATGCGCTTTGAGCAGGCGATGACAGAGCGGGTCCTGAAGCCGCTTAACCTGAACCATACGTGGATTAACGTTCCGAAGGCAGAAGAACAGCATTACGCCTGGGGTTATCGTGACGGTAAAGCGGTTCACGTTTCGCCGGGCATGCTCGATGCCGAAGCGTATGGCGTGAAAACCAACGTGAAGGATATGGCGAGCTGGGTAGTGGCTAACATGGCCCCCGATGGCGTACAGGATGCCTCACTGAAGCAGGGCATGGCGCTTGCACAGTCTCGCTACTGGCGCACAGGCTCGATGTACCAGGGCCTGGGCTGGGAGATGCTCAACTGGCCGGTAGAAGCCAAAACCGTGGTGGAGGGCAGCGACAACAAAGTAGCGCTTGCGCCGTTGCCCGTGGCAGAAGTGAACCCTCCTGCTCCACCGGTAAAAGCGTCATGGGTACATAAAACAGGCTCGACGGGCGGATTTGGCAGCTACGTGGCATTTATCCCTGAGAAGAAACTCGGCATTGTTATGCTGGCGAACAAGAGCTACCCGAACCCGGCGCGCGTGGAAGCGGCATACCGTATTCTGAGCGCTCTGCAGTAA</v>
      </c>
      <c r="O1381" s="26">
        <f t="shared" si="153"/>
        <v>1146</v>
      </c>
      <c r="P1381" s="26"/>
      <c r="Q1381" s="26">
        <f t="shared" si="157"/>
        <v>1</v>
      </c>
      <c r="R1381" s="26">
        <f t="shared" si="154"/>
        <v>1</v>
      </c>
      <c r="S1381" s="26">
        <f t="shared" si="156"/>
        <v>2</v>
      </c>
      <c r="T1381" s="26"/>
    </row>
    <row r="1382" spans="1:20" x14ac:dyDescent="0.25">
      <c r="A1382" s="3">
        <v>19</v>
      </c>
      <c r="B1382" s="3" t="s">
        <v>5801</v>
      </c>
      <c r="C1382" s="3" t="s">
        <v>25</v>
      </c>
      <c r="D1382" s="3" t="s">
        <v>5802</v>
      </c>
      <c r="E1382" s="3" t="s">
        <v>5802</v>
      </c>
      <c r="F1382" s="3" t="s">
        <v>5803</v>
      </c>
      <c r="G1382" s="4" t="s">
        <v>5804</v>
      </c>
      <c r="H1382" s="4"/>
      <c r="I1382" s="4" t="s">
        <v>10936</v>
      </c>
      <c r="J1382" s="3"/>
      <c r="K1382" s="3" t="s">
        <v>5805</v>
      </c>
      <c r="L1382" s="17" t="s">
        <v>5760</v>
      </c>
      <c r="M1382" s="2" t="str">
        <f t="shared" si="155"/>
        <v>&gt;betaL-g1987_ACT-23%ATGATGAAAAAATCTCTTTGCTGCGCCCTGCTGCTCGGCATCTCTTGCTCTGCTCTCGCCGCGCCAGTGTCAGAAAAACAGCTGGCGGAGGTGGTCGCGAATACGGTTACCCCGCTGATGAAAGCCCAGTCGATTCCAGGCATGGCGGTGGCCGTTATTTATCAGGGTAAACCGCACTATTACACGTTTGGCAAAGCCGATATCGCGGCCAGCAAACCCGTTACGCCTCAGACTCTGTTCGAGCTGGGTTCTATAAGTAAAACCTTCACCGGGGTTTTAGGAGGGGATGCCATTGCTCGCGGTGAAATTTCGCTGGACGATCCGGTGACCAGATACTGGCCACAGCTA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TGCCGGAGAAGGTTGCTGATGCCTCACTTAAGCAGGGCATCTCGCTGGCGCAGTCGCGCTACTGGCGTATCGGGTCAATGTATCAGGGTCTGGGCTGGGAGATGCTCAACTGGCCCGTGGAGGCCAACACGGTGATCGAGGGCAGCGACAGTAAGGTGGCGCTGGCACCGCTGCCCGTGGCAGAAGTGAATCCACCGGCTCCCCCGGTCAAAGCGTCCTGGGTCCATAAAACGGGCTCTACTGGCGGGTTTGGCAGCTACGTGGCCTTTATTCCTGAAAAGCAGATCGGTATTGTGATGCTCGCGAATAAAAGCTATCCGAACCCGGCACGCGTTGAGGCGGCATACCATATCCTCGACGCGCTACAGTAA</v>
      </c>
      <c r="O1382" s="26">
        <f t="shared" si="153"/>
        <v>1146</v>
      </c>
      <c r="P1382" s="26"/>
      <c r="Q1382" s="26">
        <f t="shared" si="157"/>
        <v>1</v>
      </c>
      <c r="R1382" s="26">
        <f t="shared" si="154"/>
        <v>1</v>
      </c>
      <c r="S1382" s="26">
        <f t="shared" si="156"/>
        <v>2</v>
      </c>
      <c r="T1382" s="26"/>
    </row>
    <row r="1383" spans="1:20" x14ac:dyDescent="0.25">
      <c r="A1383" s="3">
        <v>20</v>
      </c>
      <c r="B1383" s="3" t="s">
        <v>5806</v>
      </c>
      <c r="C1383" s="3" t="s">
        <v>25</v>
      </c>
      <c r="D1383" s="3" t="s">
        <v>5807</v>
      </c>
      <c r="E1383" s="3" t="s">
        <v>5807</v>
      </c>
      <c r="F1383" s="3" t="s">
        <v>5808</v>
      </c>
      <c r="G1383" s="4" t="s">
        <v>5809</v>
      </c>
      <c r="H1383" s="4"/>
      <c r="I1383" s="4" t="s">
        <v>10936</v>
      </c>
      <c r="J1383" s="3"/>
      <c r="K1383" s="3" t="s">
        <v>5810</v>
      </c>
      <c r="L1383" s="17" t="s">
        <v>5760</v>
      </c>
      <c r="M1383" s="2" t="str">
        <f t="shared" si="155"/>
        <v>&gt;betaL-g1988_ACT-24%ATGATGAAAAAATCTCTTTGCTGCGCCCTGCTGCTCGGCATCTCTTGCTCTGCTCTCGCCGCGCCAGTGTCAGAAAAACAGCTGGCGGAGGTGGTCGCGAATACGATTACCCCGCTGATGAAAGCCCAGTCGATTCCAGGCATGGCGGTGGCCGTTATTTATCAGGGTAAACCGCACTATTATACGTTTGGCAAAGCCGATATC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GCGGTCAAACCTTCCGGCATGGGCTATGAGCAGGCCATGACGACGCGGGTCCTTAAGCCGCTCAAGCTGGACCATACCTGGATTAACGTTCCGAAAGCGGAAGAGGCGCATTACGCCTGGGGCTATCGTGACGGTAAAGCGGTGCGCGTTTCGCCGGGAATGCTGGATGCACAAGCCTATGGCGTGAAAACCAACGTGCAGGATATGGCGAACTGGGTCATGGCAAACATGGCGCCGGAGAACGTTGCTGATGCCTCACTTAAGCAGGGCATCTCGCTGGCGCAGTCGCGCTACTGGCGTATCGGGTCAATGTATCAGGGTCTGGGCTGGGAGATGCTCAACTGGCCCGTGGAGGCCAACACGGTGATCGACGGCAGCGACAGTAAGGTGGCGCTGGCACCGCTGCCCGTGGCAGAAGTGAATCCACCGGCTCCCCCGGTCAAAGCGTCCTGGGTCCATAAAACGGGCTCTACTGGCGGGTTTGGCAGCTACGTGGCCTTTATTCCTGAAAAGCAGATCGGTATTGTGATGCTCGCGAATAAAAGCTATCCGAACCCGGCACGCGTTGAGGCGGCATACCATATCCTCGACGCGCTACAGTAA</v>
      </c>
      <c r="O1383" s="26">
        <f t="shared" si="153"/>
        <v>1146</v>
      </c>
      <c r="P1383" s="26"/>
      <c r="Q1383" s="26">
        <f t="shared" si="157"/>
        <v>1</v>
      </c>
      <c r="R1383" s="26">
        <f t="shared" si="154"/>
        <v>1</v>
      </c>
      <c r="S1383" s="26">
        <f t="shared" si="156"/>
        <v>2</v>
      </c>
      <c r="T1383" s="26"/>
    </row>
    <row r="1384" spans="1:20" x14ac:dyDescent="0.25">
      <c r="A1384" s="3">
        <v>21</v>
      </c>
      <c r="B1384" s="3" t="s">
        <v>5811</v>
      </c>
      <c r="C1384" s="3" t="s">
        <v>25</v>
      </c>
      <c r="D1384" s="3" t="s">
        <v>5812</v>
      </c>
      <c r="E1384" s="3" t="s">
        <v>5812</v>
      </c>
      <c r="F1384" s="3" t="s">
        <v>5813</v>
      </c>
      <c r="G1384" s="4" t="s">
        <v>5814</v>
      </c>
      <c r="H1384" s="4"/>
      <c r="I1384" s="4" t="s">
        <v>10936</v>
      </c>
      <c r="J1384" s="3"/>
      <c r="K1384" s="3" t="s">
        <v>5815</v>
      </c>
      <c r="L1384" s="17" t="s">
        <v>5760</v>
      </c>
      <c r="M1384" s="2" t="str">
        <f t="shared" si="155"/>
        <v>&gt;betaL-g1989_ACT-25%ATGATGAAAAAATCC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AGGCAAGCAGTGGCAGGGTATTCGTATGCTGGATCTCGCCACCTACACCGCTGGCGGCCTGCCGCTACAGGTACCGGATGAGGTCACGGATAACGCCTCCCTGCTGCGCTTTTATCAAAACTGGCAGCCGCAGTGGAAGCCTGGCACAACGCGTCTTTACGCCAACGCCAGCATCGGTCTTTTTGGCGCGCTGGCGGTCAAACCTTCTGGCATGCCCTATGAGCAGGCCATGACGACGCGGGTCCTTAAGCCGCTCAAGCTGGACCATACCTGGATTAACGTTCCGAAAGCGGAAGAGGCGCATTACGCCT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ATTACCCGTGGCAGAAGTGAATCCACCGGCTCCCCCGGTCAAAGCGTCCTGGGTCCATAAAACGGGTTCTACTGGCGGATTTGGCAGCTACGTGGCCTTTATTCCTGAAAAGCAGATCGGTATTGTGATGCTCGCGAATAAAAGCTATCCGAACCCGGCACGCGTTGAGGCGGCATACCATATCCTCAAGGCGCTTCAGTAA</v>
      </c>
      <c r="O1384" s="26">
        <f t="shared" si="153"/>
        <v>1146</v>
      </c>
      <c r="P1384" s="26"/>
      <c r="Q1384" s="26">
        <f t="shared" si="157"/>
        <v>1</v>
      </c>
      <c r="R1384" s="26">
        <f t="shared" si="154"/>
        <v>1</v>
      </c>
      <c r="S1384" s="26">
        <f t="shared" si="156"/>
        <v>2</v>
      </c>
      <c r="T1384" s="26"/>
    </row>
    <row r="1385" spans="1:20" x14ac:dyDescent="0.25">
      <c r="A1385" s="3">
        <v>22</v>
      </c>
      <c r="B1385" s="3" t="s">
        <v>5816</v>
      </c>
      <c r="C1385" s="3" t="s">
        <v>25</v>
      </c>
      <c r="D1385" s="3" t="s">
        <v>5817</v>
      </c>
      <c r="E1385" s="3" t="s">
        <v>5817</v>
      </c>
      <c r="F1385" s="3" t="s">
        <v>5818</v>
      </c>
      <c r="G1385" s="4" t="s">
        <v>5819</v>
      </c>
      <c r="H1385" s="4"/>
      <c r="I1385" s="4" t="s">
        <v>10936</v>
      </c>
      <c r="J1385" s="3"/>
      <c r="K1385" s="3" t="s">
        <v>5820</v>
      </c>
      <c r="L1385" s="17" t="s">
        <v>5760</v>
      </c>
      <c r="M1385" s="2" t="str">
        <f t="shared" si="155"/>
        <v>&gt;betaL-g1990_ACT-27%ATGATGAAAAAATCCCTTTGCTGCGCCCTGCTGCTCGGCATCTCTTGCTCTGCTCTCGCCG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G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CATATCCTCGAGGCGCTACAGTAA</v>
      </c>
      <c r="O1385" s="26">
        <f t="shared" si="153"/>
        <v>1146</v>
      </c>
      <c r="P1385" s="26"/>
      <c r="Q1385" s="26">
        <f t="shared" si="157"/>
        <v>1</v>
      </c>
      <c r="R1385" s="26">
        <f t="shared" si="154"/>
        <v>1</v>
      </c>
      <c r="S1385" s="26">
        <f t="shared" si="156"/>
        <v>2</v>
      </c>
      <c r="T1385" s="26"/>
    </row>
    <row r="1386" spans="1:20" x14ac:dyDescent="0.25">
      <c r="A1386" s="3">
        <v>23</v>
      </c>
      <c r="B1386" s="3" t="s">
        <v>5821</v>
      </c>
      <c r="C1386" s="3" t="s">
        <v>25</v>
      </c>
      <c r="D1386" s="3" t="s">
        <v>5822</v>
      </c>
      <c r="E1386" s="3" t="s">
        <v>5822</v>
      </c>
      <c r="F1386" s="3" t="s">
        <v>5823</v>
      </c>
      <c r="G1386" s="4" t="s">
        <v>5824</v>
      </c>
      <c r="H1386" s="4"/>
      <c r="I1386" s="4" t="s">
        <v>10936</v>
      </c>
      <c r="J1386" s="3"/>
      <c r="K1386" s="3" t="s">
        <v>5825</v>
      </c>
      <c r="L1386" s="17" t="s">
        <v>5760</v>
      </c>
      <c r="M1386" s="2" t="str">
        <f t="shared" si="155"/>
        <v>&gt;betaL-g1991_ACT-28%ATGAAGACAAAATCCCTTTGCTGTGCCCTGCTGCTCAGCACCTCCTGCTCTGTTCTCGCCGCGCCGATGTCAGAGAAACAGCTGTCTGACGTGGTGGAACGTACCGTTACCCCCCTGATGAAAGCGCAAGCCATTCCGGGCATGGCGGTAGCGGTGATTTATCAGGGTCAGCCGCACTACTTTACCTTCGGAAAGGCCGATGTTGCGGCGAACAAACCTGTCACCCCGCAAACCCTGTTTGAGCTGGGCTCTATAAGTAAAACCTTCACCGGCGTATTAGGTGGCGATGCGATTGCGCGCGGAGAAATATCGCTGGGCGACCCCGTGACAAAGTACTGGCCCGAGCTAACAGGCAAGCAGTGGCAGGGTATTCGCATGTTGGATCTGGCGACCTACACCGCGGGTGGCCTGCCGCTACAGGTGCCGGATGAGGTCACGGATAACGCCTCCCTGCTGCGTTTCTATCAACACTGGCAACCGCAGTGGAAACCAGGCGCAACGCGTCTTTATGCGAACGCCAGCATCGGGCTTTTTGGCGCCCTCGCGGTTAAACCCTCCGGCATGAGCTTTGAACAGGCCATGACGAAGCGGGTCTTCAAGCCACTCAAACTGGACCATACATGGATTAACGTTCCGAAAGAAGAAGAGGCGCATTACGCCTGGGGATACCGTGATGGTAAAGCAATCCACGTTTCACCGGGAATGCTGGATGCCGAAGCGTATGGTGTCAAAACCAACATCCAGGATATGGCGAGCTGGCTGAAGGCCAACATGAACCCTGACGCCCTTCCGGATTCAACGTTGAAACAGGGTATTGCCCTGGCACAGTCTCGCTACTGGCGCGTGGGTGCCATGTATCAGGGTCTGGGCTGGGAGATGCTCAACTGGCCGGTAGAAGCCAAAACCGTCGTGGAGGGCAGCGATAACAAGGTGGCTCTTGCACCGTTACCGGTGGCAGAAGTGAACCCTCCAGCTCCGCCAGTAAAAGCATCATGGGTACATAAAACAGGCTCGACGGGTGGATTCGGCAGCTATGTCGCATTTATTCCTGAAAAGGAACTCGGCATTGTTATGCTGGCGAACAAGAGCTACCCGAACCCGGCGCGCGTGGAAGCGGCATACCGTATTCTGAGCGCTCTGCAGTAA</v>
      </c>
      <c r="O1386" s="26">
        <f t="shared" si="153"/>
        <v>1146</v>
      </c>
      <c r="P1386" s="26"/>
      <c r="Q1386" s="26">
        <f t="shared" si="157"/>
        <v>1</v>
      </c>
      <c r="R1386" s="26">
        <f t="shared" si="154"/>
        <v>1</v>
      </c>
      <c r="S1386" s="26">
        <f t="shared" si="156"/>
        <v>2</v>
      </c>
      <c r="T1386" s="26"/>
    </row>
    <row r="1387" spans="1:20" x14ac:dyDescent="0.25">
      <c r="A1387" s="3">
        <v>24</v>
      </c>
      <c r="B1387" s="3" t="s">
        <v>5826</v>
      </c>
      <c r="C1387" s="3" t="s">
        <v>25</v>
      </c>
      <c r="D1387" s="3" t="s">
        <v>5827</v>
      </c>
      <c r="E1387" s="3" t="s">
        <v>5827</v>
      </c>
      <c r="F1387" s="3" t="s">
        <v>5828</v>
      </c>
      <c r="G1387" s="4" t="s">
        <v>5829</v>
      </c>
      <c r="H1387" s="4"/>
      <c r="I1387" s="4" t="s">
        <v>10936</v>
      </c>
      <c r="J1387" s="3"/>
      <c r="K1387" s="3" t="s">
        <v>5830</v>
      </c>
      <c r="L1387" s="17" t="s">
        <v>5760</v>
      </c>
      <c r="M1387" s="2" t="str">
        <f t="shared" si="155"/>
        <v>&gt;betaL-g1992_ACT-29%ATGATGAAAAAATCTCTTTGCTGCGCCCTGCTGCTCAGCACATCCTGCTCGGTATTGGCTGCACCGATGTCAGAAAAACAGCTGGCTGAGATGGTGGAACGTACCGTTACGCCGCTGATGAAAGCGCAGGCCATTCCGGGTATGGCGGTGGCGGTGATTTATCAGGGTCAGCCGCACTACTTTACCTTCGGTAAAGCCGATGTCGCGGCGAATAAACCTGTCACTCCACAAACCTTATTCGAGCTGGGCTCTATAAGTAAAACCTTCACCGGCGTACTGGGCGGCGATGCCATTGCTCGCGGTGAAATATCGCTGGGCGATCCGGTGACAAAATACTGGCCTGAGCTGACAGGCAAGCAGTGGCAGGGGATCCGCATGCTGGATCTGGCAACCTATACCGCAGGAGGTTTGCCGTTACAGGTACCGGATGAGGTCACGGATAACGCCTCTCTGCTGCGCTTTTATCAAAACTGGCAGCCGCAGTGGAAGCCGGGCACCACGCGTCTTTACGCCAACGCCAGCATCGGTCTTTTTGGCGCGCTGGCGGTCAAACCTTCCGGTATGAGCTATGAGCAGGCCATAACGACGCGGGTCTTTAAGCCGCTCAAGCTGGACCATACCTGGATTAACGTTCCCAAAGCGGAAGAGGCGCATTACGCCTGGGGATACCGCGACGGTAAGGCGGTACACGTTTCGCCAGGAATGCTGGACGCTGAAGCCTATGGCGTAAAAACCAACGTGAAGGATATGGCAAGCTGGGTGATGGTCAATATGAAGCCGGACTCGCTTCAGGATAGTTCACTCAGGAAAGGCATTACCCTGGCGCAGTCTCGCTACTGGCGCGTGGGTGCCATGTATCAGGGGTTAGGCTGGGAAATGCTTAACTGGCCGGTCGATGCCAAAACCGTGGTTGAAGGTAGCGACAATAAGGTGGCACTGGCACCGTTGCCTGCGAGAGAAGTGAATCCACCGGCTCCCCCGGTCAATGCGTCCTGGGTCCATAAAACCGGCTCTACCGGCGGGTTTGGCAGCTACGTGGCATTTATTCCCGAAAAGCAGCTCGGCATTGTGATGCTGGCGAATAAAAGCTATCCGAACCCGGCACGCGTTGAGGCGGCATACCGTATCCTCGACGCGCTACAGTAA</v>
      </c>
      <c r="O1387" s="26">
        <f t="shared" si="153"/>
        <v>1146</v>
      </c>
      <c r="P1387" s="26"/>
      <c r="Q1387" s="26">
        <f t="shared" si="157"/>
        <v>1</v>
      </c>
      <c r="R1387" s="26">
        <f t="shared" si="154"/>
        <v>1</v>
      </c>
      <c r="S1387" s="26">
        <f t="shared" si="156"/>
        <v>2</v>
      </c>
      <c r="T1387" s="26"/>
    </row>
    <row r="1388" spans="1:20" x14ac:dyDescent="0.25">
      <c r="A1388" s="3">
        <v>25</v>
      </c>
      <c r="B1388" s="3" t="s">
        <v>5831</v>
      </c>
      <c r="C1388" s="3" t="s">
        <v>25</v>
      </c>
      <c r="D1388" s="3" t="s">
        <v>5832</v>
      </c>
      <c r="E1388" s="3" t="s">
        <v>5832</v>
      </c>
      <c r="F1388" s="3" t="s">
        <v>5833</v>
      </c>
      <c r="G1388" s="4" t="s">
        <v>5834</v>
      </c>
      <c r="H1388" s="4"/>
      <c r="I1388" s="4" t="s">
        <v>10936</v>
      </c>
      <c r="J1388" s="3"/>
      <c r="K1388" s="3" t="s">
        <v>5835</v>
      </c>
      <c r="L1388" s="17" t="s">
        <v>5760</v>
      </c>
      <c r="M1388" s="2" t="str">
        <f t="shared" si="155"/>
        <v>&gt;betaL-g1993_ACT-30%ATGATGAAAAAATCTCTTTGCTGCGCCCTGCTGCTCGGCCTCTCTTGCTCTGCTCTCGCCGCGCCAGTATCAGAAAAACAGCTGGCGGAGGTGGTCGCGAATACGGTTACCCCGCTGATGATAGCCCAGTCTGTTCCAGGCATGGCGGTGGCCGTTATTTATCAGGGAAAAT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TCCGAAAGCGGAAGAGGCGCATTACGCCAGGGGCTATCGTGACGGTAAAGCGGTG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ATGGGTCCATAAAACGGGTTCTACTGGCGGGTTTGGCAGCTACGTGGCCTTTATTCCTGAAAAGCAGGTCGGTATTGTAATGCTCGCGAATAAAAGCTATCCGAATCCGGCACGCGTTGAGGCGGCATACCATATCCTCGACGCGCTACAGTAA</v>
      </c>
      <c r="O1388" s="26">
        <f t="shared" si="153"/>
        <v>1146</v>
      </c>
      <c r="P1388" s="26"/>
      <c r="Q1388" s="26">
        <f t="shared" si="157"/>
        <v>1</v>
      </c>
      <c r="R1388" s="26">
        <f t="shared" si="154"/>
        <v>1</v>
      </c>
      <c r="S1388" s="26">
        <f t="shared" si="156"/>
        <v>2</v>
      </c>
      <c r="T1388" s="26"/>
    </row>
    <row r="1389" spans="1:20" x14ac:dyDescent="0.25">
      <c r="A1389" s="3">
        <v>26</v>
      </c>
      <c r="B1389" s="3" t="s">
        <v>5836</v>
      </c>
      <c r="C1389" s="3" t="s">
        <v>25</v>
      </c>
      <c r="D1389" s="3" t="s">
        <v>5837</v>
      </c>
      <c r="E1389" s="3" t="s">
        <v>5837</v>
      </c>
      <c r="F1389" s="3" t="s">
        <v>5838</v>
      </c>
      <c r="G1389" s="4" t="s">
        <v>5839</v>
      </c>
      <c r="H1389" s="4"/>
      <c r="I1389" s="4" t="s">
        <v>10936</v>
      </c>
      <c r="J1389" s="3"/>
      <c r="K1389" s="3" t="s">
        <v>5840</v>
      </c>
      <c r="L1389" s="17" t="s">
        <v>5760</v>
      </c>
      <c r="M1389" s="2" t="str">
        <f t="shared" si="155"/>
        <v>&gt;betaL-g1994_ACT-31%ATGATGAAAAAATCTCTTTGCTGCGCCCTGCTGCTGGGCCTCTCTTGCTCTGCTCTCGCCGCGCCAGTATCAGAAAAACAGCTGGCGGAGGTGGTCGCGAATACGGTTACCCCGCTGATGAAAGCCCAGTCTGTTCCAGGCATGGCGGTGGCCGTTATTTATCAGGGAAAATCGCACTATTACACGTTTGGCAAGGCCGATATCGCGGCGAATAAACCCGTTACGCCTCAGACCCTGTTCGAGCTGGGTTCTATAAGTAAAACCTTCACCGGCGTTTTAGGTGGGGATGCCATTGCTCGCGGTGAAATTTCGCTGGACGATCCGGTGACCAGATACTGGCCACAGCTGACAGGCAAGCAGTGGCAGGGTATTCGTATGCTGGATCTCGCCACCTACACCGCTGGCGGCCTGCCGCTACAGGTACCGGATGAGGTCACGGATAACGCCTCCCTGCTGCGCTTTTATCAAAACTGGCAGCCGCAGTGGAAGCCTGGCACAACGCGTCTTTACGCCAACGCCAGCATCGGTCTTTTTGGCGCGCTGGCGGTCAAACCTTCTGGCATGCCCTATGAGCAGGCCATGACGACGCGGGTCCTTAAGCCGCTCAAGCTGGACCATACCTGGATTAACGTTCCGAAAGCGGAAGAGGCGCATTACGCCTGGGGCTATCGTGACGGTAAAGCGGTTCGCGTTTCGCCGGGAATGCTGGATGCACAAGCCTATGGCGTGAAAACCAACGTGCAGGATATGGCGAACTGGGTCATGGCAAACATGGCGCCGGAGAAGGTTGCCGATGCCTCACTTAAGCAGGGCATCGCGCTGGCGCAGTCGCGCTACTGGCGTATCGGGTCAATGTATCAGGGTCTGGGCTGGGAGATGCTCAACTGGCCCGTGGAGGCCAACACGGTGGTCGAAGGCAGCGACAGTAAGGTAGCGCTGGCGCCGTTACCCGTGGCAGAAGTGAATCCACCGGCTCCCCCGGTCAAAGCGTCCTGGGTCCATAAAACGGGTTCTACTGGCGGGTTTGGCAGCTACGTGGCCTTTATTCCTGAAAAGCAGATCGGTATTGTGATGCTCGCGAATAAAAGCTACCCGAACCCGGCACGCGTTGAGGCGGCATACCATATCCTCGACGCGCTACAGTAA</v>
      </c>
      <c r="O1389" s="26">
        <f t="shared" si="153"/>
        <v>1146</v>
      </c>
      <c r="P1389" s="26"/>
      <c r="Q1389" s="26">
        <f t="shared" si="157"/>
        <v>1</v>
      </c>
      <c r="R1389" s="26">
        <f t="shared" si="154"/>
        <v>1</v>
      </c>
      <c r="S1389" s="26">
        <f t="shared" si="156"/>
        <v>2</v>
      </c>
      <c r="T1389" s="26"/>
    </row>
    <row r="1390" spans="1:20" x14ac:dyDescent="0.25">
      <c r="A1390" s="3">
        <v>27</v>
      </c>
      <c r="B1390" s="3" t="s">
        <v>5841</v>
      </c>
      <c r="C1390" s="3" t="s">
        <v>25</v>
      </c>
      <c r="D1390" s="3" t="s">
        <v>5842</v>
      </c>
      <c r="E1390" s="3" t="s">
        <v>5842</v>
      </c>
      <c r="F1390" s="3" t="s">
        <v>5843</v>
      </c>
      <c r="G1390" s="4" t="s">
        <v>5844</v>
      </c>
      <c r="H1390" s="4"/>
      <c r="I1390" s="4" t="s">
        <v>10936</v>
      </c>
      <c r="J1390" s="3"/>
      <c r="K1390" s="3" t="s">
        <v>5845</v>
      </c>
      <c r="L1390" s="17" t="s">
        <v>5760</v>
      </c>
      <c r="M1390" s="2" t="str">
        <f t="shared" si="155"/>
        <v>&gt;betaL-g1995_ACT-32%ATGATGAAAAAATCTCTTTGCTGCGCCCTGCTGCTCGGCATCTCTTGCTCTGCTCTCGCCACGCCAGTGTCAGAAAAACAGCTGGCGGAGGTGGTC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CATATCCTCGACGCGCTACAGTAA</v>
      </c>
      <c r="O1390" s="26">
        <f t="shared" si="153"/>
        <v>1146</v>
      </c>
      <c r="P1390" s="26"/>
      <c r="Q1390" s="26">
        <f t="shared" si="157"/>
        <v>1</v>
      </c>
      <c r="R1390" s="26">
        <f t="shared" si="154"/>
        <v>1</v>
      </c>
      <c r="S1390" s="26">
        <f t="shared" si="156"/>
        <v>2</v>
      </c>
      <c r="T1390" s="26"/>
    </row>
    <row r="1391" spans="1:20" x14ac:dyDescent="0.25">
      <c r="A1391" s="3">
        <v>28</v>
      </c>
      <c r="B1391" s="3" t="s">
        <v>5846</v>
      </c>
      <c r="C1391" s="3" t="s">
        <v>25</v>
      </c>
      <c r="D1391" s="3" t="s">
        <v>5847</v>
      </c>
      <c r="E1391" s="3" t="s">
        <v>5847</v>
      </c>
      <c r="F1391" s="3" t="s">
        <v>5848</v>
      </c>
      <c r="G1391" s="4" t="s">
        <v>5849</v>
      </c>
      <c r="H1391" s="4"/>
      <c r="I1391" s="4" t="s">
        <v>10936</v>
      </c>
      <c r="J1391" s="3"/>
      <c r="K1391" s="3" t="s">
        <v>5850</v>
      </c>
      <c r="L1391" s="17" t="s">
        <v>5760</v>
      </c>
      <c r="M1391" s="2" t="str">
        <f t="shared" si="155"/>
        <v>&gt;betaL-g1996_ACT-35%ATGATGAAAAAATCCCTTTGCTGCGCCCTGCTGCTCGGCATCTCTTGCTCTGCTCTCGCCACGCCAGTGTCAGAAAAACAGCTGGCGGAGGTGGTAGCGAATACGGTTACCCCGCTGATGAAAGCCCAGTCTGTTCCAGGCATGGCGGTGGCCGTTATTTATCAGGGAAAACCGCACTATTACACGTTTGGCAAGGCCGATATCGCGGCGAATAAACCCGTTACGCCTCAGACCCTGTTCGAGCTGGGTTCTATAAGTAAAACCTTCACCGGCGTG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G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AGCGCTGGCGCCGTTGCCCGTGGTAGAAGTGAATCCACCGGCTCCCCCGGTCAAAGCGTCCTGGGTCCATAAAACGGGCTCTACTGGCGGGTTTGGCAGCTACGTGGCCTTTATTCCTGAAAAGCAGATCGGTATTGTGATGCTCGCGAATACAAGCTATCCGAACCCGGCACGCGTTGAGGCGGCATACTATATCCTCGAGGCGCTACAGTAA</v>
      </c>
      <c r="O1391" s="26">
        <f t="shared" si="153"/>
        <v>1146</v>
      </c>
      <c r="P1391" s="26"/>
      <c r="Q1391" s="26">
        <f t="shared" si="157"/>
        <v>1</v>
      </c>
      <c r="R1391" s="26">
        <f t="shared" si="154"/>
        <v>1</v>
      </c>
      <c r="S1391" s="26">
        <f t="shared" si="156"/>
        <v>2</v>
      </c>
      <c r="T1391" s="26"/>
    </row>
    <row r="1392" spans="1:20" x14ac:dyDescent="0.25">
      <c r="A1392" s="3">
        <v>29</v>
      </c>
      <c r="B1392" s="3" t="s">
        <v>5851</v>
      </c>
      <c r="C1392" s="3" t="s">
        <v>25</v>
      </c>
      <c r="D1392" s="3" t="s">
        <v>5852</v>
      </c>
      <c r="E1392" s="3" t="s">
        <v>5852</v>
      </c>
      <c r="F1392" s="3" t="s">
        <v>5853</v>
      </c>
      <c r="G1392" s="4" t="s">
        <v>5854</v>
      </c>
      <c r="H1392" s="4"/>
      <c r="I1392" s="4" t="s">
        <v>10936</v>
      </c>
      <c r="J1392" s="3"/>
      <c r="K1392" s="3" t="s">
        <v>5855</v>
      </c>
      <c r="L1392" s="17" t="s">
        <v>5760</v>
      </c>
      <c r="M1392" s="2" t="str">
        <f t="shared" si="155"/>
        <v>&gt;betaL-g1997_ACT-36%ATGATGAAAAAATCTCTTTGCTGCGCCCTGCTGCTCGGCATCTCTTGCTCTGCTCTCGCCGCGCCAGTGTCAGAAAAACAGCTGGCGGAGGTGGTCGCGAATACGATTACCCCGCTGATGAAAGCCCAGTCGATTCCAGGCATGGCGGTGGCCGTTATTTATCAGGGTAAACCGCACTATTACACGTTTGGCAAAGCCGATATCGCGGCCAGCAAACCCGTTACGCCTCAGACTCTGTTCGAGCTGGGTTCTATAAGTAAAACCTTCACCGGGGTTTTAGGAGGGGATGCCATTGCTCGCGGTGAAATTTCGCTGGACGATCCGGTGACCAGATACTGGCCACAGCTGACGGGCAAGCAGTGGCAGGGGATTCGTATGCTGGATCTCGCAACCTACACCGCTGGCGGCCTGCCGCTACAGGTACCGGATGAGGTCACGGATAATGCCGCCCTGCTGCGCTTTTATCAAAACTGGCAGCCGCAGTGGAAGCCTGGCACAACGCGTCTTTACGCCAACGCCAGTATCGGTCTTTTTGGCGCGCTGACGGTCAAACCTTCCGGCATGGGCTATGAGCAGGCCATGACGACGCGGGTCCTTAAGCCGCTCAAGCTGGACCATACCTGGATTAACGTTCCGAAAGCGGAAGAGGCGCATTACGCCTGGGGCTATCGTGACGGTAAAGCGGTGCGCGTTTCGCCGGGAATGCTGGATGCACAAGCCTATGGCGTGAAAACCAACGTGCAGGATATGGCGAACTGGGTCATGGCAAACATGGCGCCGGAGAACGTTGCTGATGCCTCACTTAAGCAGGGCATCTCGCTGGCGCAGTCGCGCTACTGGCGTATCGGGTCAATGTATCAGGGTCTGGGCTGGGAGATGCTCAACTGGCCTGTGGAGGCCAACACGGTGATCGAGGGCAGCGACAGTAAGGTGGCGCTGGCACCGCTGCCCGTGGCAGAAGTGAATCCACCGGCTCCCCCGGTCAAAGCGTCCTGGGTCCATAAAACGGGCTCTACTGGCGGGTTTGGCAGCTACGTGGCCTTTATTCCTGAAAAGCAGATCGGTATTGTGATGCTCGCGAATAAAAGCTATCCGAACCCGGCACGCGTTGAGGCGGCATACCATATCCTCGACGCGCTACAGTAA</v>
      </c>
      <c r="O1392" s="26">
        <f t="shared" si="153"/>
        <v>1146</v>
      </c>
      <c r="P1392" s="26"/>
      <c r="Q1392" s="26">
        <f t="shared" si="157"/>
        <v>1</v>
      </c>
      <c r="R1392" s="26">
        <f t="shared" si="154"/>
        <v>1</v>
      </c>
      <c r="S1392" s="26">
        <f t="shared" si="156"/>
        <v>2</v>
      </c>
      <c r="T1392" s="26"/>
    </row>
    <row r="1393" spans="1:20" x14ac:dyDescent="0.25">
      <c r="A1393" s="3">
        <v>30</v>
      </c>
      <c r="B1393" s="3" t="s">
        <v>5856</v>
      </c>
      <c r="C1393" s="3" t="s">
        <v>25</v>
      </c>
      <c r="D1393" s="3" t="s">
        <v>5857</v>
      </c>
      <c r="E1393" s="3" t="s">
        <v>5857</v>
      </c>
      <c r="F1393" s="3" t="s">
        <v>5858</v>
      </c>
      <c r="G1393" s="4" t="s">
        <v>5859</v>
      </c>
      <c r="H1393" s="4"/>
      <c r="I1393" s="4" t="s">
        <v>10936</v>
      </c>
      <c r="J1393" s="3"/>
      <c r="K1393" s="3" t="s">
        <v>5860</v>
      </c>
      <c r="L1393" s="17" t="s">
        <v>5760</v>
      </c>
      <c r="M1393" s="2" t="str">
        <f t="shared" si="155"/>
        <v>&gt;betaL-g1998_ACT-37%ATGATGAAAAAATCCTTTTGCTGCGCCCTGCTGCTCGCCATCTCTGGCGCTGCTCTCGCCGCGCCAGTATCAGAAAAACAGCTGGCGGAGGTGGTCGCGAATACGGTTACCCCGCTGATGAAAGCCCAGGCTATTCCAGGCATGGCGGTGGCCGTTATCTATCAGGGAAAACCGCACTATTACACGTTTGGCGAAGCCGATATTGCGGCCAAAAAACCCGTTACGCCACAAACCCTGTTCGAGCTAGGTTCTATAAGTAAAACCTTCACCGGCGTTTTAGGTGGGGATGCCATTGCTCGCGGTGAAATTTCGCTGGATGATCCGGTGATCAAATACTGGCCTGAACTGACGGGCAAGCAGTGGCAGGGTATTCGTATGCTGGATCTCGCAACCTACACCGCGGGCGGCCTGCCGCTACAGGTACCGGAAGAGGTCACGGATAACGCCTCCCTGCTGCGCTTTTATCAACACTGGCAACCGCAGTGGAAGCCTGGCACAACGCGTCTTTACGCCAATGCCAGCATCGGACTTTTTGGCGCGCTGGCGGTCAAACCTTCCGGCATGCGCTATGAGCAGGCCATGACGAAGCGGGTCTTCAAGCCGCTCAGGCTGAACCATACCTGGATTAACGTTCCGAAAGCGGAAGCGGCGCATTACGCCTGGGGTTATCGTGACGGTAAAGCGGTCCACGTTTCACCGGGTATGCTGGACGCAGAGGCCTATGGCGTGAAAACTAACGTGCAGGATATGGCGAACTGGGTGATGGCGAACATGGCGCCGGAGAACGTTGCTGATGCCTCACTCAAGCAGGGCATCGCGCTGGCGCAGTCGCGCTACTGGCGTATCGGGTCAATGTATCAGGGCCTGGGCTGGGAAATGCTCAACTGGCCCGTGGAGGCCAAAACAGTGATCGAGGGCAGCGACAATAAGGTGGCACTGGCGCCGTTGCCCGTGGCAGAAGTGAATCCACCGGTTCCCCCGGTCAAAGCGTCCTGGGTCCATAAAACGGGCTCTACTGGCGGGTTTGGCAGCTACGTGGCATTTATTCCTGAAAAGCAGATCGGTATTGTGATGCTCGCGAATAAAAGCTATCCGAATCCGGCACGCGTTGAGGCGGCATACCATATCCTCGACGCACTACAGTAA</v>
      </c>
      <c r="O1393" s="26">
        <f t="shared" si="153"/>
        <v>1146</v>
      </c>
      <c r="P1393" s="26"/>
      <c r="Q1393" s="26">
        <f t="shared" si="157"/>
        <v>1</v>
      </c>
      <c r="R1393" s="26">
        <f t="shared" si="154"/>
        <v>1</v>
      </c>
      <c r="S1393" s="26">
        <f t="shared" si="156"/>
        <v>2</v>
      </c>
      <c r="T1393" s="26"/>
    </row>
    <row r="1394" spans="1:20" x14ac:dyDescent="0.25">
      <c r="A1394" s="3">
        <v>2087</v>
      </c>
      <c r="B1394" s="3" t="s">
        <v>5861</v>
      </c>
      <c r="C1394" s="3" t="s">
        <v>5862</v>
      </c>
      <c r="D1394" s="3" t="s">
        <v>5863</v>
      </c>
      <c r="E1394" s="3" t="s">
        <v>5864</v>
      </c>
      <c r="F1394" s="3" t="s">
        <v>5865</v>
      </c>
      <c r="G1394" s="3" t="s">
        <v>5866</v>
      </c>
      <c r="H1394" s="3"/>
      <c r="I1394" s="4" t="s">
        <v>10936</v>
      </c>
      <c r="J1394" s="3" t="s">
        <v>4420</v>
      </c>
      <c r="K1394" s="3" t="s">
        <v>10910</v>
      </c>
      <c r="L1394" s="17" t="s">
        <v>5760</v>
      </c>
      <c r="M1394" s="2" t="str">
        <f t="shared" si="155"/>
        <v>&gt;betaL-g1999_ampP_ampC_promoter_Chr%GATCGTTCTGCCGCTGTGGTGTGGTTTACACCGTATGCACCACGCGATGCACGATCTGAAAATCCACGTACCTGCGGGCAAATGGGTTTTCTACGGTCTGGCTGCTATCCTGACAGTTGTCACGCTGATTGGTGTCGTTACAATCTAACGCATCGCCAATGTAAATCCGGCCCGCCTATGGCGGGCCGTTTTGTATGGAAACCAGACCCTATGTTCAAAACGACGCTCTGGCGCCTTATTAATTAACCGCCTCTTGCTCCACATTTGCTGCCC</v>
      </c>
      <c r="O1394" s="26">
        <f t="shared" si="153"/>
        <v>273</v>
      </c>
      <c r="P1394" s="26"/>
      <c r="Q1394" s="26">
        <v>1</v>
      </c>
      <c r="R1394" s="26" t="str">
        <f t="shared" si="154"/>
        <v>bad</v>
      </c>
      <c r="S1394" s="26">
        <f t="shared" si="156"/>
        <v>2</v>
      </c>
      <c r="T1394" s="26"/>
    </row>
    <row r="1395" spans="1:20" x14ac:dyDescent="0.25">
      <c r="A1395" s="3">
        <v>56</v>
      </c>
      <c r="B1395" s="3" t="s">
        <v>5867</v>
      </c>
      <c r="C1395" s="3" t="s">
        <v>117</v>
      </c>
      <c r="D1395" s="4" t="s">
        <v>5868</v>
      </c>
      <c r="E1395" s="4" t="s">
        <v>5868</v>
      </c>
      <c r="F1395" s="4" t="s">
        <v>5869</v>
      </c>
      <c r="G1395" s="4" t="s">
        <v>5870</v>
      </c>
      <c r="H1395" s="4"/>
      <c r="I1395" s="4" t="s">
        <v>10936</v>
      </c>
      <c r="J1395" s="3"/>
      <c r="K1395" s="3" t="s">
        <v>5871</v>
      </c>
      <c r="L1395" s="17" t="s">
        <v>5760</v>
      </c>
      <c r="M1395" s="2" t="str">
        <f t="shared" si="155"/>
        <v>&gt;betaL-g2000_B-1%ATGTTGAAAAAAATAAAAATAAGCTTGATTCTTGCTCTTGGGCTTACCAGTTTGCAGGCATTTGGACAGGAGAATCCTGATGTCAAAATTGAAAAGCTAAAAGATAATCTGTATGTATACACAACCTACAATACATTTAACGGGACTAAATATGCCGCAAATGCAGTATATCTGGTAACTGATAAGGGTGTTGTGGTTATAGACTGTCCGTGGGGAGAAGACAAATTTAAAAGCTTTACGGACGAGATTTATAAAAAACACGGAAAGAAAGTTATTATGAATATTGCAACACATTCTCATGATGATCGTGCCGGAGGTCTTGAATATTTTGGTAAAATAGGTGCAAAAACTTATTCTACTAAAATGACAGATTCTATTTTAGCAAAAGAGAATAAGCCAAGAGCACAATATACTTTTGACAATAATAAATCTTTCAAAGTAGGAAAATCCGAGTTTCAGGTTTACTATCCCGGAAAAGGGCACACAGCAGATAATGTGGTGGTATGGTTTCCAAAAGAAAAAGTATTGGTTGGAGGTTGTATTATAAAAAGTGCTGATTCAAAGGACCTGGGGTATATTGGAGAAGCATATGTAAACGACTGGACGCAGTCTGTACACAATATTCAACAAAAGTTTTCCGGTGCTCAGTACGTTGTTGCAGGGCATGATGATTGGAAAGATCAAAGATCAATACAACATACACTAGACTTAATCAATGAATATCAGCAAAAACAAAAGGCTTCAAATTAA</v>
      </c>
      <c r="O1395" s="26">
        <f t="shared" si="153"/>
        <v>750</v>
      </c>
      <c r="P1395" s="26"/>
      <c r="Q1395" s="26">
        <f t="shared" ref="Q1395:Q1458" si="158">IF(OR(LEFT(G1395,3)="ATG",LEFT(G1395,3)="GTG",LEFT(G1395,3)="TTG"),1,"bad")</f>
        <v>1</v>
      </c>
      <c r="R1395" s="26">
        <f t="shared" si="154"/>
        <v>1</v>
      </c>
      <c r="S1395" s="26">
        <f t="shared" si="156"/>
        <v>2</v>
      </c>
      <c r="T1395" s="26"/>
    </row>
    <row r="1396" spans="1:20" x14ac:dyDescent="0.25">
      <c r="A1396" s="3">
        <v>87</v>
      </c>
      <c r="B1396" s="3" t="s">
        <v>5872</v>
      </c>
      <c r="C1396" s="3" t="s">
        <v>183</v>
      </c>
      <c r="D1396" s="4" t="s">
        <v>5873</v>
      </c>
      <c r="E1396" s="4" t="s">
        <v>5873</v>
      </c>
      <c r="F1396" s="3" t="s">
        <v>5874</v>
      </c>
      <c r="G1396" s="4" t="s">
        <v>5875</v>
      </c>
      <c r="H1396" s="4"/>
      <c r="I1396" s="4" t="s">
        <v>10936</v>
      </c>
      <c r="J1396" s="3"/>
      <c r="K1396" s="3" t="s">
        <v>5876</v>
      </c>
      <c r="L1396" s="17" t="s">
        <v>5760</v>
      </c>
      <c r="M1396" s="2" t="str">
        <f t="shared" si="155"/>
        <v>&gt;betaL-g2001_CARB-11%ATGAAGTTTTTATTGGCATTTTCGCTTTTAATACCATCCGTGGTTTTTGCAAGTAGTTCAAAGTTTCAGCAAGTTGAACAAGACGTTAAGGCAATTGAAGTTTCTCTTTCTGCTCGTATAGGTGTTTCCGTTCTTGATACTCAAAATGGAGAATATTGGGATTACAATGGCAATCAGCGCTTCCCGTTAACAAGTACTTTTAAAACAATAGCTTGCGCTAAATTACTATATGATGCTGAGCAAGGAAAAGTTAATTCCAATAGTACAGTCGAGATTAAGAAAGCAGATCTTGTGACCTATTCCCCTGTAATAGAAAAGCAAGTAGGGCAGGCAATCACACTCGATGATGCGTGCTTCGCAACTATGACTACAAGTGATAATACTGCGGCAAATATCATCCTAAGTGCTGTAGGTGGCCCCAAAGGCGTTACTGATTTTTTAAGACAAATTGGGGACAAAGAGACTCGTCTAGACCGTATTGAGCCTGATTTAAATGAAGGTAAGCTCGGTGATTTGAGGGATACGACAACTCCTAAGGCAATAGCCAGTACTTTGAATAAATTTTTATTTGGTTCCGCGCTATCTGAAATGAACCAGAAAAAATTAGAGTCTTGGATGGTGAACAATCAAGTCACTGGTAATTTACTACGTTCAGTATTGCCGGCGGGATGGAACATTGCGGATCGCTCAGGTGCTGGCGGATTTGGTGCTCGGAGTATTACAGCAGTTGTGTGGAGTGAGCATCAAGCCCCAATTATTGTGAGCATCTATCTAGCTCAAACACAGGCTTCAATGGCAGAGCGAAATGATGCGATTGTTAAAATTGGTCATTCAATTTTTGACGTTTATACATCACAGTCGCGCTGA</v>
      </c>
      <c r="O1396" s="26">
        <f t="shared" si="153"/>
        <v>867</v>
      </c>
      <c r="P1396" s="26"/>
      <c r="Q1396" s="26">
        <f t="shared" si="158"/>
        <v>1</v>
      </c>
      <c r="R1396" s="26">
        <f t="shared" si="154"/>
        <v>1</v>
      </c>
      <c r="S1396" s="26">
        <f t="shared" si="156"/>
        <v>2</v>
      </c>
      <c r="T1396" s="26"/>
    </row>
    <row r="1397" spans="1:20" x14ac:dyDescent="0.25">
      <c r="A1397" s="3">
        <v>89</v>
      </c>
      <c r="B1397" s="3" t="s">
        <v>5877</v>
      </c>
      <c r="C1397" s="3" t="s">
        <v>183</v>
      </c>
      <c r="D1397" s="4" t="s">
        <v>5878</v>
      </c>
      <c r="E1397" s="4" t="s">
        <v>5878</v>
      </c>
      <c r="F1397" s="3" t="s">
        <v>5879</v>
      </c>
      <c r="G1397" s="4" t="s">
        <v>5880</v>
      </c>
      <c r="H1397" s="4"/>
      <c r="I1397" s="4" t="s">
        <v>10936</v>
      </c>
      <c r="J1397" s="3"/>
      <c r="K1397" s="3" t="s">
        <v>5881</v>
      </c>
      <c r="L1397" s="17" t="s">
        <v>5760</v>
      </c>
      <c r="M1397" s="2" t="str">
        <f t="shared" si="155"/>
        <v>&gt;betaL-g2002_CARB-14%ATGGACGTACGTAAACACAAGGCTAGTTTTTTTAGCGTAGTAATTACTTTTTTATGTCTCACGCTATCATTAAATGCTAATGCAACAGACTCAGTACTTGAAGCGGTTACCAATGCTGAAACTGAATTAGGCGCTAGAATTGGTCTAGCTGTGCATGATTTGGAAACGGGAAAACGTTGGGAACATAAATCTAATGAACGTTTTCCTCTAAGTAGT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A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TAGTATTAATGGAGAATAGCCGTAACTGA</v>
      </c>
      <c r="O1397" s="26">
        <f t="shared" si="153"/>
        <v>897</v>
      </c>
      <c r="P1397" s="26"/>
      <c r="Q1397" s="26">
        <f t="shared" si="158"/>
        <v>1</v>
      </c>
      <c r="R1397" s="26">
        <f t="shared" si="154"/>
        <v>1</v>
      </c>
      <c r="S1397" s="26">
        <f t="shared" si="156"/>
        <v>2</v>
      </c>
      <c r="T1397" s="26"/>
    </row>
    <row r="1398" spans="1:20" x14ac:dyDescent="0.25">
      <c r="A1398" s="3">
        <v>90</v>
      </c>
      <c r="B1398" s="3" t="s">
        <v>5882</v>
      </c>
      <c r="C1398" s="3" t="s">
        <v>183</v>
      </c>
      <c r="D1398" s="4" t="s">
        <v>5883</v>
      </c>
      <c r="E1398" s="4" t="s">
        <v>5883</v>
      </c>
      <c r="F1398" s="3" t="s">
        <v>5884</v>
      </c>
      <c r="G1398" s="4" t="s">
        <v>5885</v>
      </c>
      <c r="H1398" s="4"/>
      <c r="I1398" s="4" t="s">
        <v>10936</v>
      </c>
      <c r="J1398" s="3"/>
      <c r="K1398" s="3" t="s">
        <v>5886</v>
      </c>
      <c r="L1398" s="17" t="s">
        <v>5760</v>
      </c>
      <c r="M1398" s="2" t="str">
        <f t="shared" si="155"/>
        <v>&gt;betaL-g2003_CARB-16%ATGGACGTACGTAAACACAAGGCTAGTTTTTTTAGCGTAGTAATTACTTTTTTATGTCTCACGCTATCATTAAATGCTAATGCAACAGACTCAGTACTTGAAGCGGTTACCAATGCTGAAACTGAATTAGGCGCTAGAATTGGTCTAGCTGTGCATGATTTGGAAACGGGAAAACGTTGGGAACATAAATCTAATGAACGTTTTCCTCTAAGTAGCACCTTTAAAACACTTGCCTGTGCAAACGTTCTTCAAAGAGTTGATCTAGGTAAAGAAAGAATTGATAGAGTTGTGAGATTCTCTGAAAGCAATCTCGTTACATACTCACCTGTAACAGAAAAACATGTGGGTAAAAAAGGGATGTCGCTCGCAGAGCTGTGTCAGGCCACATTATCAACCAGTGATAATTCAGCTGCCAATTTTATTCTACAAGCGATTGGTGGACCTAAGGCTCTAACGAAATTTTTGCGTTCCATTGGCGACGATACTACGCGCCTTGATCGCTGGGAAACAGAACTTAACGAAGCGGTGCCTGGAGATAAGCGAGACACGACAACACCAATTGCAATGGTAACGACACTTGAAAAGTTACTAATTGACGAAACACTATCTATCAAATCTCGTCAACAACTAGAATCTTGGCTTAAAGGTAATGAGGTTGGCGATGCATTGTTTCGTAAAGGCGTTCCAAGTGACTGGATAGTAGCAGATAGAACAGGCGCTGGTGGTTATGGGTCGCGTGCTATTACTGCGGTGATGTGGCCTCCAAATCGCAAGCCTATCGTAGCCGCTCTATACATTACAGAGACAGACGCCTCGTTTGAAGAAAGAAATGCTGTCATTGCAAAAATTGGTGAGCAAATAGCGAAGACAGTATTAATGGAGAATAGCCGTAACTGA</v>
      </c>
      <c r="O1398" s="26">
        <f t="shared" si="153"/>
        <v>897</v>
      </c>
      <c r="P1398" s="26"/>
      <c r="Q1398" s="26">
        <f t="shared" si="158"/>
        <v>1</v>
      </c>
      <c r="R1398" s="26">
        <f t="shared" si="154"/>
        <v>1</v>
      </c>
      <c r="S1398" s="26">
        <f t="shared" si="156"/>
        <v>2</v>
      </c>
      <c r="T1398" s="26"/>
    </row>
    <row r="1399" spans="1:20" x14ac:dyDescent="0.25">
      <c r="A1399" s="3">
        <v>91</v>
      </c>
      <c r="B1399" s="3" t="s">
        <v>5887</v>
      </c>
      <c r="C1399" s="3" t="s">
        <v>183</v>
      </c>
      <c r="D1399" s="4" t="s">
        <v>5888</v>
      </c>
      <c r="E1399" s="4" t="s">
        <v>5888</v>
      </c>
      <c r="F1399" s="3" t="s">
        <v>5889</v>
      </c>
      <c r="G1399" s="4" t="s">
        <v>5890</v>
      </c>
      <c r="H1399" s="4"/>
      <c r="I1399" s="4" t="s">
        <v>10936</v>
      </c>
      <c r="J1399" s="3"/>
      <c r="K1399" s="3" t="s">
        <v>5891</v>
      </c>
      <c r="L1399" s="17" t="s">
        <v>5760</v>
      </c>
      <c r="M1399" s="2" t="str">
        <f t="shared" si="155"/>
        <v>&gt;betaL-g2004_CARB-17%ATGAAAAAGTTATTCCTGTTGGTTGGGCTGATGGTTTGCTCAACTGTTAGTTACGCCTCCAAATTAAACGAAGACATCTCCCTCATCGAGAAACAAACATCTGGGCGAATTGGAGTGTCAGTCTGGGATACACAAACGGACGAGCGTTGGGATTATCGCGGAGACGAACGCTTCCCATTAATGAGCACATTCAAAACGTTAGCGTGTGCCACCATGCTAAGCGACATGGACAGCGGCAAACTCAACAAAAATGCCACAGCGAGAATCGATGAACGCAATATTGTGGTTTGGTCTCCGGTGATGGATAAACTGACTGGACAAAGCACACGTATCGAACACGCTTGTGAAGCCGCCATGTTGATGAGCGACAACACCGCCGCGAACTTAGTGCTAAATGAAATTGGTGGTCCTAAAGCGGTCACACTGTTTTTGCGCTCTATTGGCGACAAAGCAACGCGACTTGACCGATTGGAACCCCGTTTGAATGAAGCAAAACCGGGCGACAAGCGAGATACCACAACGCCTAACGCCATGGTAAACACCCTACATACCTTGATGGAAGATAACGCCCTATCTTACGAGTCACGCACACAGCTGAAAATCTGGATGCAAGACAACAAAGTATCGGATTCGCTCATGCGCTCTGTTCTGCCAAAAGGCTGGTCGATTGCAGACCGCTCTGGCGCAGGTAACTACGGTTCACGCGGCATTAGCGCGATGATCTGGAAAGACAACTACAAGCCAGTTTACATCAGTATTTACGTCACAGACACCGACCTTTCGCTTCAAGCTCGCGATCAACTGATCGCGCAAATCAGCCAACTGATTTTAGAGCACTACAAAGAAAGTTAA</v>
      </c>
      <c r="O1399" s="26">
        <f t="shared" si="153"/>
        <v>852</v>
      </c>
      <c r="P1399" s="26"/>
      <c r="Q1399" s="26">
        <f t="shared" si="158"/>
        <v>1</v>
      </c>
      <c r="R1399" s="26">
        <f t="shared" si="154"/>
        <v>1</v>
      </c>
      <c r="S1399" s="26">
        <f t="shared" si="156"/>
        <v>2</v>
      </c>
      <c r="T1399" s="26"/>
    </row>
    <row r="1400" spans="1:20" x14ac:dyDescent="0.25">
      <c r="A1400" s="3">
        <v>92</v>
      </c>
      <c r="B1400" s="3" t="s">
        <v>5892</v>
      </c>
      <c r="C1400" s="3" t="s">
        <v>183</v>
      </c>
      <c r="D1400" s="4" t="s">
        <v>5893</v>
      </c>
      <c r="E1400" s="4" t="s">
        <v>5893</v>
      </c>
      <c r="F1400" s="3" t="s">
        <v>5894</v>
      </c>
      <c r="G1400" s="4" t="s">
        <v>5895</v>
      </c>
      <c r="H1400" s="4"/>
      <c r="I1400" s="4" t="s">
        <v>10936</v>
      </c>
      <c r="J1400" s="3"/>
      <c r="K1400" s="3" t="s">
        <v>5896</v>
      </c>
      <c r="L1400" s="17" t="s">
        <v>5760</v>
      </c>
      <c r="M1400" s="2" t="str">
        <f t="shared" si="155"/>
        <v>&gt;betaL-g2005_CARB-18%ATGAAAAAGTTATTCCTGTTGGTTGGGCTGATGGTTTGCTCAACTGTTAGTTACGCCTCCAAATTAAACGAAGACATCTCCCTCATCGAGAAACAAACATCTGGGCGAATTGGAGTGTCAGTCTGGGATACACAAACGGACGAGCGTTGGGATTATCGCGGAGACGAACGTTTCCCATTAATGAGCACATTCAAAACGTTAGCGTGTGCCACCATGCTAAGCGACATGGACAGCGGCAAACTCAACAAAAATGCCACAGCGAAAATCGATGAACGCAATATTGTGGTTTGGTCTCCGGTGATGGATAAACTGGCTGGACAAAGCACACGYATCGAACACGCTTGTGAAGCCGCCATGTTGATGAGCGACAACACCGCCGCGAACTTAGTGCTAAATGAAATTGGTGGTCCTAAAGCGGTCACGCTGTTTTTGCGATCTATTGGCGACAAAGCAACGCGACTTGACCGATTGGAACCCCGTTTGAATGAAGCAAAACCGGGCGACAAGCGAGACACCACAACGCCTAACGCCATGGTAAACACCCTACATACCTTGATGGAAGATAACGCCCTATCTTACGAGTCACGCACACAGCTGAAAATCTGGATGCAAGACAACAAAGTATCGGATTCKCTCATGCGCTCTGTTCTGCCAAAAGGCTGGTCGATTGCAGACCGCTCTGGCGCAGGTAACTACGGTTCACGCGGCATTAGCGCGATGATCTGGAAAGACAACTACAAGCCGGTTTACATCAGTATTTACGTCACAGACACTGACCTTTCGCTTCAAGCTCGCGATCAACTGATCGCGCAAATCAGCCAACTGATTTTAGAGCACTACAAAGAAAGTTAG</v>
      </c>
      <c r="O1400" s="26">
        <f t="shared" si="153"/>
        <v>852</v>
      </c>
      <c r="P1400" s="26"/>
      <c r="Q1400" s="26">
        <f t="shared" si="158"/>
        <v>1</v>
      </c>
      <c r="R1400" s="26">
        <f t="shared" si="154"/>
        <v>1</v>
      </c>
      <c r="S1400" s="26">
        <f t="shared" si="156"/>
        <v>2</v>
      </c>
      <c r="T1400" s="26"/>
    </row>
    <row r="1401" spans="1:20" x14ac:dyDescent="0.25">
      <c r="A1401" s="3">
        <v>93</v>
      </c>
      <c r="B1401" s="3" t="s">
        <v>5897</v>
      </c>
      <c r="C1401" s="3" t="s">
        <v>183</v>
      </c>
      <c r="D1401" s="4" t="s">
        <v>5898</v>
      </c>
      <c r="E1401" s="4" t="s">
        <v>5898</v>
      </c>
      <c r="F1401" s="3" t="s">
        <v>5899</v>
      </c>
      <c r="G1401" s="4" t="s">
        <v>5900</v>
      </c>
      <c r="H1401" s="4"/>
      <c r="I1401" s="4" t="s">
        <v>10936</v>
      </c>
      <c r="J1401" s="3"/>
      <c r="K1401" s="3" t="s">
        <v>5901</v>
      </c>
      <c r="L1401" s="17" t="s">
        <v>5760</v>
      </c>
      <c r="M1401" s="2" t="str">
        <f t="shared" si="155"/>
        <v>&gt;betaL-g2006_CARB-19%ATGAAAAAGTTATTCCTGTTGGCTGGGCTGATGGTTTGCTCAACTGTTAGTTACGCCTCCAAATTAAACGAAGACATATCCCTCATCGAGAAACAAACATCTGGGCGAATTGGAGTGTCAGTCTGGGATACACAAACGGACGAGCGTTGGGATTATCGCGGAGACGAACGTTTCCCATTAATGAGCACATTCAAAACGTTAGCGTGTGCCACCATGCTAAGCGATATGGACAGCGGCAAACTCAACAAAAATGCTACAGCGAAAATCGATGAACGCAATATTGTGGTTTGGTCTCCGGTGATGGATAAACTGGCTGGACAAAGCACACGTATCGAACACGCTTGTGAGGCCGCCATGTTGATGAGCGACAACACCGCCGCGAACTTAGTGCTAAATGAAATTGGTGGTCCTAAAGCGGTCACGCTGTTTTTGCGATCTATTGGCGACAAAGCAACGCGACTTGACCGATTGGAACCCCGTTTGAATGAAGCAAAACCGGGCGATAAGCGAGACACCACAACGCCTAACGCCATGGTAAACACCCTACATACCTTGATGGAAGATAACGCCCTATCTTACGAGTCACGCACACAGCTGAAAATCTGGATGCAAGATAACAAAGTATCGGATTCTCTCATGCGCTCCGTTCTACCAAAAGGCTGGTCGATTGCAGACCGCTCTGGCGCAGGTAACTACGGTTCACGCGGCATTAGCGCGATGATCTGGAAAGACAACTACAAGCCGGTTTACATCAGTATTTACGTCACAGACACCGACCTTTCGCTTCAAGCTCGCGATCAACTGATCGCGCAAATCAGCCAACTGATTTTAGAGCACTACAAAGAAAGTTAG</v>
      </c>
      <c r="O1401" s="26">
        <f t="shared" si="153"/>
        <v>852</v>
      </c>
      <c r="P1401" s="26"/>
      <c r="Q1401" s="26">
        <f t="shared" si="158"/>
        <v>1</v>
      </c>
      <c r="R1401" s="26">
        <f t="shared" si="154"/>
        <v>1</v>
      </c>
      <c r="S1401" s="26">
        <f t="shared" si="156"/>
        <v>2</v>
      </c>
      <c r="T1401" s="26"/>
    </row>
    <row r="1402" spans="1:20" x14ac:dyDescent="0.25">
      <c r="A1402" s="3">
        <v>204</v>
      </c>
      <c r="B1402" s="3" t="s">
        <v>5902</v>
      </c>
      <c r="C1402" s="3" t="s">
        <v>279</v>
      </c>
      <c r="D1402" s="4" t="s">
        <v>5903</v>
      </c>
      <c r="E1402" s="4" t="s">
        <v>5903</v>
      </c>
      <c r="F1402" s="3" t="s">
        <v>5904</v>
      </c>
      <c r="G1402" s="4" t="s">
        <v>5905</v>
      </c>
      <c r="H1402" s="4"/>
      <c r="I1402" s="4" t="s">
        <v>10936</v>
      </c>
      <c r="J1402" s="3"/>
      <c r="K1402" s="3" t="s">
        <v>5906</v>
      </c>
      <c r="L1402" s="17" t="s">
        <v>5760</v>
      </c>
      <c r="M1402" s="2" t="str">
        <f t="shared" si="155"/>
        <v>&gt;betaL-g2007_CMY-100%ATGATGAAAAAATCGATATGCTGCGCGCTGCTGCTGACAGCTTCTTTCTCCACGTTTGCCGCCGCAAAAACAGAACAACAAATTGCCGATATCGTTAACCGCACCATCACACCGCTGATGCAGGAGCAGGCAATTCCGGGCATGGCCGTTGCGATTATCTATCAGGGGAAACCTTATTACTTTACCTGGGGTAAAGCCGATATCGCCAATAACCGTCCAGTCACTCAACAAACGCTGTTTGAACTCGGTTCGGTCAGTAAAACGTTCAACGGTGTGCTGGGCGGCGATGCTATCGCCCGCGGCGAAATTAAGCTCAGCGATCCGGTCACGCAGTACTGGCCTGAACTGACGGGTAAGCAGTGGCAGGGTATCAGCCTGCTGCACTTAGCCACCTACACGGCAGGCGGCCTGCCGCTTCAGGTTCCGGACGACGTTACGGATAAAGCCGCATTACTACACTTTTATCAAAACTGGCAGCCGCAATGGGCCTCAGGCGCTAAACGTCTTTATGCTAACTCCAGCATTGGTCTGTTTGGCGCCCTGGCGGTGAAACCTTCAGGCATGAGCTACGAAGAGGCGATGACCAAACGCGTCCTGCACCCCTTAAAACTGGCGCATACCTGGATTACGGTTCCGCAGAGCGAACAAAAAGATTATGCCTGGGGTTATCGCGAAGGAAAGCCAGTGCATGTATCCCCTGGCCAACTTGATGCCGAAGCCTACGGGGTGAAATCGAGCGTTATCGATATGACCCGTTGGGTTCAGGCCAACATGGACGCCAGCCAGGTTCAGGAGAAAACGCTCCAGCAGGGAATCGAGCTTGCGCAGTCACGTTACTGGCGTATTGGCGATATGTACCAGGGCCTGGGTTGGGAGATGCTGAACTGGCCGGTGAAGGCCGACTCGATAATTAGCGGTAGCGACAGCAAAGTAGCACTGGCAGCGCTTCCTGCCGTTGAGGTAAACCCGCCCGCGCCTGCCGTGAAAGCCTCATGGGTGCATAAAACGGGCTCCACTGGCGGATTTGGCAGCTACGTTGCTTTCGTTCCAGAAAAAAACCTTGGCATCGTGATGCTGGCAAACAAGAGCTACCCAAACCCTGTTCGCGTCGAGGCCGCCTGGCGCATTCTTGAAAAACTGCAGTAA</v>
      </c>
      <c r="O1402" s="26">
        <f t="shared" si="153"/>
        <v>1146</v>
      </c>
      <c r="P1402" s="26"/>
      <c r="Q1402" s="26">
        <f t="shared" si="158"/>
        <v>1</v>
      </c>
      <c r="R1402" s="26">
        <f t="shared" si="154"/>
        <v>1</v>
      </c>
      <c r="S1402" s="26">
        <f t="shared" si="156"/>
        <v>2</v>
      </c>
      <c r="T1402" s="26"/>
    </row>
    <row r="1403" spans="1:20" x14ac:dyDescent="0.25">
      <c r="A1403" s="3">
        <v>205</v>
      </c>
      <c r="B1403" s="3" t="s">
        <v>5907</v>
      </c>
      <c r="C1403" s="3" t="s">
        <v>279</v>
      </c>
      <c r="D1403" s="4" t="s">
        <v>5908</v>
      </c>
      <c r="E1403" s="4" t="s">
        <v>5908</v>
      </c>
      <c r="F1403" s="3" t="s">
        <v>5909</v>
      </c>
      <c r="G1403" s="4" t="s">
        <v>5910</v>
      </c>
      <c r="H1403" s="4"/>
      <c r="I1403" s="4" t="s">
        <v>10936</v>
      </c>
      <c r="J1403" s="3"/>
      <c r="K1403" s="3" t="s">
        <v>5911</v>
      </c>
      <c r="L1403" s="17" t="s">
        <v>5760</v>
      </c>
      <c r="M1403" s="2" t="str">
        <f t="shared" si="155"/>
        <v>&gt;betaL-g2008_CMY-101%ATGATGAAAAAATCGATATGCTGCGCGCTGCTGCTGACAGCTTCTTTCTCCACGTTTGCCGCCGCCAAAACAGAACAACAAATTGCCGATATCGTTAACCGCACCATCACACCGCTGATGCAGGAGCAGGCTATTCCGGGTATGGCCGTTGCGATTATCTATCAGGGGAAACCTTATTACTTTACCTGGGGTAAAGCCGATATCGCCAATAACCGTCCAGTCACG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CGCCCTGGCGGTGAAACCCTCAGGCATGAGCTACGAAGAGGCGATGACCAAACGCGTCCTGCACCCCTTAAAACTGGCGCATACCTGGATTACGGTTCCGCAGAGCGAACAAAAAGATTATGCCTGGGGTTATCGCGAAGGAAAGCCAGTGCATGTATCCCCTGGCCAACTTGATGCCGAAGCATACGGGGTGAAATCGAGCGTTATCGATATGACCCGTTGGGTTCAGGCCAACATGGACGCCAGCCAGGTTCAGGAGAAAACGCTCCAGCAGGGCATCGAGCTTGCGCAGTCACGTTACTGGCGTATTGGCGATATGTACCAGGGCCTGGGTTGGGAGATGCTGAACTGGCCGGTGAAAGCCGACTCGATAATTAGCGGTAGCGACAGCAAAGTGGCACTGGCAGCGCTTCCTGCCGTTGAGGTAAACCCGCCCGCGCCTGCCGTGAAAGCCTCATGGGTGCATAAAACGGGCTCCACTGGCGGATTCGGCAGCTACGTTGCTTTCGTTCCAGAAAAAAACCTTGGCATCGTGATGCTGGCAAACAAGAGCTACCCAAACCCTGTTCGCGTCGAGGCCGCCTGGCGCATTCTTGAAAAACTGCAGTAA</v>
      </c>
      <c r="O1403" s="26">
        <f t="shared" si="153"/>
        <v>1146</v>
      </c>
      <c r="P1403" s="26"/>
      <c r="Q1403" s="26">
        <f t="shared" si="158"/>
        <v>1</v>
      </c>
      <c r="R1403" s="26">
        <f t="shared" si="154"/>
        <v>1</v>
      </c>
      <c r="S1403" s="26">
        <f t="shared" si="156"/>
        <v>2</v>
      </c>
      <c r="T1403" s="26"/>
    </row>
    <row r="1404" spans="1:20" x14ac:dyDescent="0.25">
      <c r="A1404" s="3">
        <v>206</v>
      </c>
      <c r="B1404" s="3" t="s">
        <v>5912</v>
      </c>
      <c r="C1404" s="3" t="s">
        <v>279</v>
      </c>
      <c r="D1404" s="4" t="s">
        <v>5913</v>
      </c>
      <c r="E1404" s="4" t="s">
        <v>5913</v>
      </c>
      <c r="F1404" s="3" t="s">
        <v>5914</v>
      </c>
      <c r="G1404" s="4" t="s">
        <v>5915</v>
      </c>
      <c r="H1404" s="4"/>
      <c r="I1404" s="4" t="s">
        <v>10936</v>
      </c>
      <c r="J1404" s="3"/>
      <c r="K1404" s="3" t="s">
        <v>5916</v>
      </c>
      <c r="L1404" s="17" t="s">
        <v>5760</v>
      </c>
      <c r="M1404" s="2" t="str">
        <f t="shared" si="155"/>
        <v>&gt;betaL-g2009_CMY-102%ATGATGAAAAAATCGTTATGCTGCGCTCTGCTGCTGACAGCCTCTTTCTCCACATTTGCTGCCGCAAAAACAGAACAACAGATTGCCGATATCGTTAATTGCACCATCACCCCGTTGATGCAGGAGCAGGCTATTCCGGGTATGGCCGTTGCCGTTATCTACCAGGGAAAACCCTATTATTTCACCTGGGGTAAAGCCGATATCGCCAATAACCACCCAGTCACGCAGCAAACGCTGTTTGAGCTAGGATCGGTTAGTAAGACGTTTAACGGCGTGTTGGGCGGCGATGCTATCGCCCGCGGCGAAATTAAGCTCAGCGATCCGGTCACGAAATACTGGCCAGAACTGACAGGCAAACAGTGGCAGGGTATCAGCCTGCTGCACTTAGCCACCTATACGGCAGGCGGCCTACCGCTGCAGATCCCCGATGACGTTAC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AGCATTGGCAGCGCTTCCCGCCGTTGAGGTAAACCCGCCCGCCCCCGCAGTGAAAGCCTCATGGGTGCATAAAACGGGCTCCACTGGTGGATTTGGCAGCTACGTAGCCTTCGTTCCAGAAAAAAACCTTGGCATCGTGATGCTGGCAAACAAAAGCTATCCTAACCCTGTCCGTGTCGAGGCGGCCTGGCGCATTCTTGAAAAGCTGCAATAA</v>
      </c>
      <c r="O1404" s="26">
        <f t="shared" si="153"/>
        <v>1146</v>
      </c>
      <c r="P1404" s="26"/>
      <c r="Q1404" s="26">
        <f t="shared" si="158"/>
        <v>1</v>
      </c>
      <c r="R1404" s="26">
        <f t="shared" si="154"/>
        <v>1</v>
      </c>
      <c r="S1404" s="26">
        <f t="shared" si="156"/>
        <v>2</v>
      </c>
      <c r="T1404" s="26"/>
    </row>
    <row r="1405" spans="1:20" x14ac:dyDescent="0.25">
      <c r="A1405" s="3">
        <v>207</v>
      </c>
      <c r="B1405" s="3" t="s">
        <v>5917</v>
      </c>
      <c r="C1405" s="3" t="s">
        <v>279</v>
      </c>
      <c r="D1405" s="4" t="s">
        <v>5918</v>
      </c>
      <c r="E1405" s="4" t="s">
        <v>5918</v>
      </c>
      <c r="F1405" s="3" t="s">
        <v>5919</v>
      </c>
      <c r="G1405" s="4" t="s">
        <v>5920</v>
      </c>
      <c r="H1405" s="4"/>
      <c r="I1405" s="4" t="s">
        <v>10936</v>
      </c>
      <c r="J1405" s="3"/>
      <c r="K1405" s="3" t="s">
        <v>5921</v>
      </c>
      <c r="L1405" s="17" t="s">
        <v>5760</v>
      </c>
      <c r="M1405" s="2" t="str">
        <f t="shared" si="155"/>
        <v>&gt;betaL-g2010_CMY-103%ATGATGAAAAAATCGATATGCTGCGCGCTGCTGCTGACAGCCTCTTTCTCCACGTTTGCTGCCA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AGG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ACTGCAATAA</v>
      </c>
      <c r="O1405" s="26">
        <f t="shared" si="153"/>
        <v>1146</v>
      </c>
      <c r="P1405" s="26"/>
      <c r="Q1405" s="26">
        <f t="shared" si="158"/>
        <v>1</v>
      </c>
      <c r="R1405" s="26">
        <f t="shared" si="154"/>
        <v>1</v>
      </c>
      <c r="S1405" s="26">
        <f t="shared" si="156"/>
        <v>2</v>
      </c>
      <c r="T1405" s="26"/>
    </row>
    <row r="1406" spans="1:20" x14ac:dyDescent="0.25">
      <c r="A1406" s="3">
        <v>209</v>
      </c>
      <c r="B1406" s="3" t="s">
        <v>5922</v>
      </c>
      <c r="C1406" s="3" t="s">
        <v>279</v>
      </c>
      <c r="D1406" s="4" t="s">
        <v>5923</v>
      </c>
      <c r="E1406" s="4" t="s">
        <v>5923</v>
      </c>
      <c r="F1406" s="3" t="s">
        <v>5924</v>
      </c>
      <c r="G1406" s="4" t="s">
        <v>5925</v>
      </c>
      <c r="H1406" s="4"/>
      <c r="I1406" s="4" t="s">
        <v>10936</v>
      </c>
      <c r="J1406" s="3"/>
      <c r="K1406" s="3" t="s">
        <v>5926</v>
      </c>
      <c r="L1406" s="17" t="s">
        <v>5760</v>
      </c>
      <c r="M1406" s="2" t="str">
        <f t="shared" si="155"/>
        <v>&gt;betaL-g2011_CMY-105%ATGATGAAAAAATCGATATGCTGCGCACTGCTGCTGACAGCCTCTTTCTCCACGTTTGCTGCCGCAAAAACAGAACAACAAATTGCCGATATCGTTAACCGCACCATCACACCACTGATGCAGGAGCAGGCTATTCCGGGCATGGCCGTGGCAATTATCTACGAGGGGAAACCTTATTACTTTACCTGGGGTAAAGCCGATATCGCCAATAACCACCCAGTCACGCAGCAAACGCTGTTTGAATTAGGGTCGGTCAGTAAGACGTTTAACGGCGTGTTGGGCGGCGACGCTATCGCCCGCGGCGAAATTAAGCTCAGCGATCCGGTCACGAAATACTGGCCAGAACTGACAGGCAAACAGTGGCGGGGTATCAGCCTGCTGCACTTAGCCACCTATACAGCGGGTGGCCTGCCGCTGCAGATCCCCGATGAA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v>
      </c>
      <c r="O1406" s="26">
        <f t="shared" si="153"/>
        <v>1146</v>
      </c>
      <c r="P1406" s="26"/>
      <c r="Q1406" s="26">
        <f t="shared" si="158"/>
        <v>1</v>
      </c>
      <c r="R1406" s="26">
        <f t="shared" si="154"/>
        <v>1</v>
      </c>
      <c r="S1406" s="26">
        <f t="shared" si="156"/>
        <v>2</v>
      </c>
      <c r="T1406" s="26"/>
    </row>
    <row r="1407" spans="1:20" x14ac:dyDescent="0.25">
      <c r="A1407" s="3">
        <v>210</v>
      </c>
      <c r="B1407" s="3" t="s">
        <v>5927</v>
      </c>
      <c r="C1407" s="3" t="s">
        <v>279</v>
      </c>
      <c r="D1407" s="4" t="s">
        <v>5928</v>
      </c>
      <c r="E1407" s="4" t="s">
        <v>5928</v>
      </c>
      <c r="F1407" s="3" t="s">
        <v>5929</v>
      </c>
      <c r="G1407" s="4" t="s">
        <v>5930</v>
      </c>
      <c r="H1407" s="4"/>
      <c r="I1407" s="4" t="s">
        <v>10936</v>
      </c>
      <c r="J1407" s="3"/>
      <c r="K1407" s="3" t="s">
        <v>5931</v>
      </c>
      <c r="L1407" s="17" t="s">
        <v>5760</v>
      </c>
      <c r="M1407" s="2" t="str">
        <f t="shared" si="155"/>
        <v>&gt;betaL-g2012_CMY-106%ATGATGAAAAAATCGTTATGCTGCGCTCTGCTGCTT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AGATAAAGCCGCATTACTGCGTTTTTATCAAAACTGGCAGCCGCAATGGACTCCGGGCGCTAAGCGTCTTTACGCTAACTCCAGCATTGGTCTGTTTGGCGCGCTGGCGGTGAAACCCTCAGGAATGAGTTACGAAGAGGCAATGACCAGACGCGTCCTGCAACCATTAAAACTGGCGCATACCTGGATTACAGTTCCGCAGAACGAACAAAAAGATTATGCCTGGGGCTATCGCGAAGGGAAGCCCGTACACGTTACTCCTGGACAACTTGACGCCGAAGCCTATGGCGTGAAATCCAACGTTACCGATATGGCCCGTTGGATTCAGGTCAACATGGATGCCAGCCGCGTTCAGGAGAAAACGCTCCAGCAAGGCATTGCGCTTGCGCAGTCTCGCTACTGGCGTATTGGCGATATGTACCAGGGATTAGGCTGGGAGATGCTGAACTGGCCGCTGAAAGCTGATTCGATCATCAACGGTAGCGACAGCAAAGTGGCATTGGCAGCGCTTCCCGCCGTTGAGGTAAACCCGCCCACCCCGGCAGTGAAAGCCTCATGGGTGCATAAAACGGGATCCACTGGTGGATTTGGCAGCTACGTTGCCTTCGTTCCAGAAAAAAACCTTGGCATCGTGATGCTGGCAAACAAAAGCTATCCTAACCCTGTCCGTGTCGAGGCGGCCTGGCGCATTCTTGAAAAGCTGCAATAA</v>
      </c>
      <c r="O1407" s="26">
        <f t="shared" si="153"/>
        <v>1146</v>
      </c>
      <c r="P1407" s="26"/>
      <c r="Q1407" s="26">
        <f t="shared" si="158"/>
        <v>1</v>
      </c>
      <c r="R1407" s="26">
        <f t="shared" si="154"/>
        <v>1</v>
      </c>
      <c r="S1407" s="26">
        <f t="shared" si="156"/>
        <v>2</v>
      </c>
      <c r="T1407" s="26"/>
    </row>
    <row r="1408" spans="1:20" x14ac:dyDescent="0.25">
      <c r="A1408" s="3">
        <v>211</v>
      </c>
      <c r="B1408" s="3" t="s">
        <v>5932</v>
      </c>
      <c r="C1408" s="3" t="s">
        <v>279</v>
      </c>
      <c r="D1408" s="4" t="s">
        <v>5933</v>
      </c>
      <c r="E1408" s="4" t="s">
        <v>5933</v>
      </c>
      <c r="F1408" s="3" t="s">
        <v>5934</v>
      </c>
      <c r="G1408" s="4" t="s">
        <v>5935</v>
      </c>
      <c r="H1408" s="4"/>
      <c r="I1408" s="4" t="s">
        <v>10936</v>
      </c>
      <c r="J1408" s="3"/>
      <c r="K1408" s="3" t="s">
        <v>5936</v>
      </c>
      <c r="L1408" s="17" t="s">
        <v>5760</v>
      </c>
      <c r="M1408" s="2" t="str">
        <f t="shared" si="155"/>
        <v>&gt;betaL-g2013_CMY-108%ATGATGAAAAAATCGTTATGCTGCGCTCTGCTGCTGACAGCCTCATTCTCCACGTTTGCCGCCGCCAAAACAGAACAACAGATTGCCGATATCGTTAATCGCACCATCACCCCGTTGATGCAGGAGCAGGCTATTCCGGGTATGGCCGTTGCCGTTATCTACCAGGGAAAACCCTATTATTTCACCTGGGGTAAAGCCGATATCGCCAATAACCACCCAGTCACGCAGCAAACGCTGTTTGAGCTAGGGTCGGTCAGTAAGACGTTTAACGGCGTGTTGGGCGGCGATGCTATCGCCCGCGGCGAAATTAAGCTCAGCGATCCGGTCACGAAATACTGGCCAGAACTGACAGGCAAACAGTGGCAGGGTATCAGCCTGCTGCACTTAGCCACCTATACGGCAGGCGGCCTACCGCTGCAGATCCCCGATGACGTTACTGATAAAGCCGCATTACTGCGTTTTTATCAAAACTGGCAGCCGCAATGGGCCCCGGGCGCTAAGCGTCTTTACGCTAACTCCAGCATTGGTCTGTTTGGCGCGCTGGCGGTGAAACCCTCAGGAATGAGTTACGAAGAGGCAATGACCAGACGCGTCCTGCAACCATTAAAACTGGCGCATACCTGGATTACAGTTCCGCAAAGCGAACAAAAAGATTATGCCTGGGGCTATCGCGAAGGGAAGCCTGTACACGTTTCTCCGGGACAACTTGACGCCGAAGCCTATGGCGTGAAATCCAGCGTTATTGATATGGCCCGCTGGGTTCAGGTCAACATGGACGCCAGCCGCGTTCAGGAGAAAACGCTCCAGCAGGGCATTGCGCTTGCGCAGTCTCGCTACTGGCGTATTGGCGATATGTACCAGGGATTAGGCTGGGAGATGCTGAACTGGCCGCTGAAAGCTGATTCGATCATCAACGGTAGCGACAGCAAAGTGGCATTGGCAGCGCTTCCCGCCGTTGAGGTAAACCCGCCCGCCCCCGCAGTGAAGGCCTCATGGGTGCATAAAACGGGATCCACTGGAGGATTTGGCAGCTACGTAGCCTTCGTTCCAGAAAAAAACCTTGGCATCGTGATGCTGGCAAACAAAAGCTATCCTAACCCTGTCCGTGTCGAGGCGGCCTGGCACATTCTTGAAAAGCTGCAATAA</v>
      </c>
      <c r="O1408" s="26">
        <f t="shared" si="153"/>
        <v>1146</v>
      </c>
      <c r="P1408" s="26"/>
      <c r="Q1408" s="26">
        <f t="shared" si="158"/>
        <v>1</v>
      </c>
      <c r="R1408" s="26">
        <f t="shared" si="154"/>
        <v>1</v>
      </c>
      <c r="S1408" s="26">
        <f t="shared" si="156"/>
        <v>2</v>
      </c>
      <c r="T1408" s="26"/>
    </row>
    <row r="1409" spans="1:20" x14ac:dyDescent="0.25">
      <c r="A1409" s="3">
        <v>213</v>
      </c>
      <c r="B1409" s="3" t="s">
        <v>5937</v>
      </c>
      <c r="C1409" s="3" t="s">
        <v>279</v>
      </c>
      <c r="D1409" s="4" t="s">
        <v>5938</v>
      </c>
      <c r="E1409" s="4" t="s">
        <v>5938</v>
      </c>
      <c r="F1409" s="3" t="s">
        <v>5939</v>
      </c>
      <c r="G1409" s="4" t="s">
        <v>5940</v>
      </c>
      <c r="H1409" s="4"/>
      <c r="I1409" s="4" t="s">
        <v>10936</v>
      </c>
      <c r="J1409" s="3"/>
      <c r="K1409" s="3" t="s">
        <v>5941</v>
      </c>
      <c r="L1409" s="17" t="s">
        <v>5760</v>
      </c>
      <c r="M1409" s="2" t="str">
        <f t="shared" si="155"/>
        <v>&gt;betaL-g2014_CMY-111%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T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1409" s="26">
        <f t="shared" ref="O1409:O1472" si="159">LEN(G1409)</f>
        <v>1146</v>
      </c>
      <c r="P1409" s="26"/>
      <c r="Q1409" s="26">
        <f t="shared" si="158"/>
        <v>1</v>
      </c>
      <c r="R1409" s="26">
        <f t="shared" ref="R1409:R1472" si="160">IF(OR(RIGHT(G1409,3)="TAG",RIGHT(G1409,3)="TAA",RIGHT(G1409,3)="TGA"),1,"bad")</f>
        <v>1</v>
      </c>
      <c r="S1409" s="26">
        <f t="shared" si="156"/>
        <v>2</v>
      </c>
      <c r="T1409" s="26"/>
    </row>
    <row r="1410" spans="1:20" x14ac:dyDescent="0.25">
      <c r="A1410" s="3">
        <v>214</v>
      </c>
      <c r="B1410" s="3" t="s">
        <v>5942</v>
      </c>
      <c r="C1410" s="3" t="s">
        <v>279</v>
      </c>
      <c r="D1410" s="4" t="s">
        <v>5943</v>
      </c>
      <c r="E1410" s="4" t="s">
        <v>5943</v>
      </c>
      <c r="F1410" s="3" t="s">
        <v>5944</v>
      </c>
      <c r="G1410" s="4" t="s">
        <v>5945</v>
      </c>
      <c r="H1410" s="4"/>
      <c r="I1410" s="4" t="s">
        <v>10936</v>
      </c>
      <c r="J1410" s="3"/>
      <c r="K1410" s="3" t="s">
        <v>5946</v>
      </c>
      <c r="L1410" s="17" t="s">
        <v>5760</v>
      </c>
      <c r="M1410" s="2" t="str">
        <f t="shared" ref="M1410:M1473" si="161">"&gt;"&amp;K1410&amp;IF(J1410="yes","_Chr","")&amp;"%"&amp;G1410</f>
        <v>&gt;betaL-g2015_CMY-112%ATGATGAAAAAATCGTTATGCTGCGCGCTGCTGCTGACAGCCTCTTTCTCCACGTTTGCTGCCGCAAAAACAGAACAACAAATTGCCGATATCGTTAACCGCACCATCACACCACTGATGCAGGAGCAGGCTATTCCGGGTATGGCCGTGGCGATTATCTACGAGGAGAAACCTTATTACTTTACCTGGGGTAAAGCCGATATCGCCAATAACCACCCAGTCACGCAGCAAACGCTGTTTGAATTAGGGTCGGTCAGTAAGACGTTTAACGGCGTGTTGGGCGGCGACGCTATCGCCCGCGGCGAAATTAAGCTCAGCGATCCGGTCACGAAATACTGGCCAGAACTGACAGGCAAACAGTGGCGGGGTATCAGCCTGCTGCACTTAGCCACCTATACAGCGGGTGGCCTACCGCTGCAGATCCCCGATGAA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CCCCAACCCGGCTCGCGTCGAGGCGGCCTGGCGCATTCTTGAAAAGCTGCAATAA</v>
      </c>
      <c r="O1410" s="26">
        <f t="shared" si="159"/>
        <v>1146</v>
      </c>
      <c r="P1410" s="26"/>
      <c r="Q1410" s="26">
        <f t="shared" si="158"/>
        <v>1</v>
      </c>
      <c r="R1410" s="26">
        <f t="shared" si="160"/>
        <v>1</v>
      </c>
      <c r="S1410" s="26">
        <f t="shared" ref="S1410:S1473" si="162">IF(MID(G1410,10,3)="ATG",1,2)</f>
        <v>2</v>
      </c>
      <c r="T1410" s="26"/>
    </row>
    <row r="1411" spans="1:20" x14ac:dyDescent="0.25">
      <c r="A1411" s="3">
        <v>215</v>
      </c>
      <c r="B1411" s="3" t="s">
        <v>5947</v>
      </c>
      <c r="C1411" s="3" t="s">
        <v>279</v>
      </c>
      <c r="D1411" s="4" t="s">
        <v>5948</v>
      </c>
      <c r="E1411" s="4" t="s">
        <v>5948</v>
      </c>
      <c r="F1411" s="3" t="s">
        <v>5949</v>
      </c>
      <c r="G1411" s="4" t="s">
        <v>5950</v>
      </c>
      <c r="H1411" s="4"/>
      <c r="I1411" s="4" t="s">
        <v>10936</v>
      </c>
      <c r="J1411" s="3"/>
      <c r="K1411" s="3" t="s">
        <v>5951</v>
      </c>
      <c r="L1411" s="17" t="s">
        <v>5760</v>
      </c>
      <c r="M1411" s="2" t="str">
        <f t="shared" si="161"/>
        <v>&gt;betaL-g2016_CMY-113%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AATTACTGCGCTTTTATCAAAACTGGCAACCACAATGGACTCCGGGCGCTAAGCGTCTTTACGCTAACTCCAGCATTGGTCTGTTTGGTGCGCTGGTGGTAAAACCTTCAGGTATGAGCTACGAAGAGGCAATGACCAGACGCGTCCTGCAACCATTAAAACTGGCGCATACCTGGATTACGGTTCCGCAAAGCGAACAAAAAAATTATGCCTGGGGCTATCGCGAAGGGAAGCCTGTACACGTTTCTCCGGGGCAACTTGACGCCGAAGCCTATGGCGTGAAATCCAGCGTTATCGATATGGCCCGCTGGGTTCAGGCCAACATGGACGCCAGCCT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GCTGCAATAA</v>
      </c>
      <c r="O1411" s="26">
        <f t="shared" si="159"/>
        <v>1146</v>
      </c>
      <c r="P1411" s="26"/>
      <c r="Q1411" s="26">
        <f t="shared" si="158"/>
        <v>1</v>
      </c>
      <c r="R1411" s="26">
        <f t="shared" si="160"/>
        <v>1</v>
      </c>
      <c r="S1411" s="26">
        <f t="shared" si="162"/>
        <v>2</v>
      </c>
      <c r="T1411" s="26"/>
    </row>
    <row r="1412" spans="1:20" x14ac:dyDescent="0.25">
      <c r="A1412" s="3">
        <v>216</v>
      </c>
      <c r="B1412" s="3" t="s">
        <v>5952</v>
      </c>
      <c r="C1412" s="3" t="s">
        <v>279</v>
      </c>
      <c r="D1412" s="4" t="s">
        <v>5953</v>
      </c>
      <c r="E1412" s="4" t="s">
        <v>5953</v>
      </c>
      <c r="F1412" s="3" t="s">
        <v>5954</v>
      </c>
      <c r="G1412" s="4" t="s">
        <v>5955</v>
      </c>
      <c r="H1412" s="4"/>
      <c r="I1412" s="4" t="s">
        <v>10936</v>
      </c>
      <c r="J1412" s="3"/>
      <c r="K1412" s="3" t="s">
        <v>5956</v>
      </c>
      <c r="L1412" s="17" t="s">
        <v>5760</v>
      </c>
      <c r="M1412" s="2" t="str">
        <f t="shared" si="161"/>
        <v>&gt;betaL-g2017_CMY-114%ATGATGAAAAAATCGT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GCGATCCGGTCACGAAATACTGGCCAGAACTGACAGGCAAACAGTGGCGGGGTATCAGCCTGCTGCACTTAGCCACCTATACAGCGGGTGGCCTGCCGCTGCAGATCCCCGATTACGTTACGGATAAAGCCGAATTACTGCGCTTTTATCAAAACTGGCAACCACAATGGACTCCGGGCGCTAAGCGTCTTTACGCTAACTCCAGCATTGGTCTGTTTGGTGCGCTGGTGGTA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GCTGCAATAA</v>
      </c>
      <c r="O1412" s="26">
        <f t="shared" si="159"/>
        <v>1146</v>
      </c>
      <c r="P1412" s="26"/>
      <c r="Q1412" s="26">
        <f t="shared" si="158"/>
        <v>1</v>
      </c>
      <c r="R1412" s="26">
        <f t="shared" si="160"/>
        <v>1</v>
      </c>
      <c r="S1412" s="26">
        <f t="shared" si="162"/>
        <v>2</v>
      </c>
      <c r="T1412" s="26"/>
    </row>
    <row r="1413" spans="1:20" x14ac:dyDescent="0.25">
      <c r="A1413" s="3">
        <v>217</v>
      </c>
      <c r="B1413" s="3" t="s">
        <v>5957</v>
      </c>
      <c r="C1413" s="3" t="s">
        <v>279</v>
      </c>
      <c r="D1413" s="4" t="s">
        <v>5958</v>
      </c>
      <c r="E1413" s="4" t="s">
        <v>5958</v>
      </c>
      <c r="F1413" s="3" t="s">
        <v>5959</v>
      </c>
      <c r="G1413" s="4" t="s">
        <v>5960</v>
      </c>
      <c r="H1413" s="4"/>
      <c r="I1413" s="4" t="s">
        <v>10936</v>
      </c>
      <c r="J1413" s="3"/>
      <c r="K1413" s="3" t="s">
        <v>5961</v>
      </c>
      <c r="L1413" s="17" t="s">
        <v>5760</v>
      </c>
      <c r="M1413" s="2" t="str">
        <f t="shared" si="161"/>
        <v>&gt;betaL-g2018_CMY-115%ATGATGAAAAAATCGTTATGCTGCGCACTGCTGCTGACAGCCTCTTTCTCCACGTTTGCTGCCGCAAAAACAGAACAACAAATTGCCGATATCGTTAACCGCACCATCACACCACTGATGCAGGAGCAGGCTATTCCGGGTATGGCCGTGGCGATTATCTACAAGGGGAAACCTTATTACTTTACCTGGGGTAAAGCCGATATCGCCAATAACCACCCAGTCACGCAGCAT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A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TCCCAACCCGGCTCGCGTCGAGGCGGCCTGGCGCATTCTTGAAAAGCTGCAATAA</v>
      </c>
      <c r="O1413" s="26">
        <f t="shared" si="159"/>
        <v>1146</v>
      </c>
      <c r="P1413" s="26"/>
      <c r="Q1413" s="26">
        <f t="shared" si="158"/>
        <v>1</v>
      </c>
      <c r="R1413" s="26">
        <f t="shared" si="160"/>
        <v>1</v>
      </c>
      <c r="S1413" s="26">
        <f t="shared" si="162"/>
        <v>2</v>
      </c>
      <c r="T1413" s="26"/>
    </row>
    <row r="1414" spans="1:20" x14ac:dyDescent="0.25">
      <c r="A1414" s="3">
        <v>218</v>
      </c>
      <c r="B1414" s="3" t="s">
        <v>5962</v>
      </c>
      <c r="C1414" s="3" t="s">
        <v>279</v>
      </c>
      <c r="D1414" s="4" t="s">
        <v>5963</v>
      </c>
      <c r="E1414" s="4" t="s">
        <v>5963</v>
      </c>
      <c r="F1414" s="3" t="s">
        <v>5964</v>
      </c>
      <c r="G1414" s="4" t="s">
        <v>5965</v>
      </c>
      <c r="H1414" s="4"/>
      <c r="I1414" s="4" t="s">
        <v>10936</v>
      </c>
      <c r="J1414" s="3"/>
      <c r="K1414" s="3" t="s">
        <v>5966</v>
      </c>
      <c r="L1414" s="17" t="s">
        <v>5760</v>
      </c>
      <c r="M1414" s="2" t="str">
        <f t="shared" si="161"/>
        <v>&gt;betaL-g2019_CMY-116%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AGCGGTGAAACCTTCAGGTATGAGCTACGAAGAGGCAATGACCAGACGCGTCCTGCAACCATTAAAACTGGCGCATACCTGGATTACGGTTCCGCAAAGCGAACAAAAAAACTATGCCTGGGGCTATCG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TGTCCGCGTCGAGGCGGCCTGGCGCATTCTTGAAAAGCTGCAATAA</v>
      </c>
      <c r="O1414" s="26">
        <f t="shared" si="159"/>
        <v>1146</v>
      </c>
      <c r="P1414" s="26"/>
      <c r="Q1414" s="26">
        <f t="shared" si="158"/>
        <v>1</v>
      </c>
      <c r="R1414" s="26">
        <f t="shared" si="160"/>
        <v>1</v>
      </c>
      <c r="S1414" s="26">
        <f t="shared" si="162"/>
        <v>2</v>
      </c>
      <c r="T1414" s="26"/>
    </row>
    <row r="1415" spans="1:20" x14ac:dyDescent="0.25">
      <c r="A1415" s="3">
        <v>219</v>
      </c>
      <c r="B1415" s="3" t="s">
        <v>5967</v>
      </c>
      <c r="C1415" s="3" t="s">
        <v>279</v>
      </c>
      <c r="D1415" s="4" t="s">
        <v>5968</v>
      </c>
      <c r="E1415" s="4" t="s">
        <v>5968</v>
      </c>
      <c r="F1415" s="3" t="s">
        <v>5969</v>
      </c>
      <c r="G1415" s="4" t="s">
        <v>5970</v>
      </c>
      <c r="H1415" s="4"/>
      <c r="I1415" s="4" t="s">
        <v>10936</v>
      </c>
      <c r="J1415" s="4"/>
      <c r="K1415" s="3" t="s">
        <v>5971</v>
      </c>
      <c r="L1415" s="17" t="s">
        <v>5760</v>
      </c>
      <c r="M1415" s="2" t="str">
        <f t="shared" si="161"/>
        <v>&gt;betaL-g2020_CMY-117%ATGATGAAAAAATCGTTATGCTGCGCA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ATTACGGATAAAGCCGCATTACTGCGCTTTTATCAAAACTGGCAACCACAATGGACTCCGGGCGCTAAGCGTCTTTACGCTAACTCCAGCATTGGTCTGTTTGGTGCGCTGGCGGTGAAACCTTCAGGTATGAGCTACGAAGAGGCAATGACCAGACGCGTCCTGCAACCATTAAAACTGGCGCATACCTGGATTACGGTTCCGCAAAGCGAACAAAAAAACTATGCCTGGGGCTATCGCGAAGGGAAGCCTGTGCACGTTTCTCCGGGACAACTTGACGCCGAAGCCTATGGCGTGAAATCCAGCGTTATCGATATGGCCCGCTGGGTTCAGGCCAACATGGACGCCAGCCACGCTCAGGAGAAAACGCTCCAGCAGGGCATTGAGCTTGCGCAGTCTCGCTACTGGCGTATTGGTGATATGTACCAGGGATTAGGCTGGGAGATGCTGAACTGGCCGCTGAAAGCTGATTCGATCATCAACGGCAGCGACAGCAAAGTGGCATTGGCAGCGCTTCCCGCCGTTGAGGTAAACCCGCCAGTACCTGCCGTGAAAGCCTCATGGGTGCATAAAACGGGATCCACAGGTGGATTTGGCAGCTACGTTGCCTTCGTTCCAGAAAAAAACCTTGGCATAGTGATGCTGGCAAACAAAAGCTATCCTAACCCGGCTCGCGTAGAGGCGGCCTGGCGCATTCTTGAAAAGCTGCAATAA</v>
      </c>
      <c r="O1415" s="26">
        <f t="shared" si="159"/>
        <v>1146</v>
      </c>
      <c r="P1415" s="26"/>
      <c r="Q1415" s="26">
        <f t="shared" si="158"/>
        <v>1</v>
      </c>
      <c r="R1415" s="26">
        <f t="shared" si="160"/>
        <v>1</v>
      </c>
      <c r="S1415" s="26">
        <f t="shared" si="162"/>
        <v>2</v>
      </c>
      <c r="T1415" s="26"/>
    </row>
    <row r="1416" spans="1:20" x14ac:dyDescent="0.25">
      <c r="A1416" s="3">
        <v>220</v>
      </c>
      <c r="B1416" s="3" t="s">
        <v>5972</v>
      </c>
      <c r="C1416" s="3" t="s">
        <v>279</v>
      </c>
      <c r="D1416" s="4" t="s">
        <v>5973</v>
      </c>
      <c r="E1416" s="4" t="s">
        <v>5973</v>
      </c>
      <c r="F1416" s="3" t="s">
        <v>5974</v>
      </c>
      <c r="G1416" s="4" t="s">
        <v>5975</v>
      </c>
      <c r="H1416" s="4"/>
      <c r="I1416" s="4" t="s">
        <v>10936</v>
      </c>
      <c r="J1416" s="4"/>
      <c r="K1416" s="3" t="s">
        <v>5976</v>
      </c>
      <c r="L1416" s="17" t="s">
        <v>5760</v>
      </c>
      <c r="M1416" s="2" t="str">
        <f t="shared" si="161"/>
        <v>&gt;betaL-g2021_CMY-118%ATGATGAAAAAATCGT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T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GCTGCAATAA</v>
      </c>
      <c r="O1416" s="26">
        <f t="shared" si="159"/>
        <v>1146</v>
      </c>
      <c r="P1416" s="26"/>
      <c r="Q1416" s="26">
        <f t="shared" si="158"/>
        <v>1</v>
      </c>
      <c r="R1416" s="26">
        <f t="shared" si="160"/>
        <v>1</v>
      </c>
      <c r="S1416" s="26">
        <f t="shared" si="162"/>
        <v>2</v>
      </c>
      <c r="T1416" s="26"/>
    </row>
    <row r="1417" spans="1:20" x14ac:dyDescent="0.25">
      <c r="A1417" s="3">
        <v>221</v>
      </c>
      <c r="B1417" s="3" t="s">
        <v>5977</v>
      </c>
      <c r="C1417" s="3" t="s">
        <v>279</v>
      </c>
      <c r="D1417" s="4" t="s">
        <v>5978</v>
      </c>
      <c r="E1417" s="4" t="s">
        <v>5978</v>
      </c>
      <c r="F1417" s="3" t="s">
        <v>5979</v>
      </c>
      <c r="G1417" s="4" t="s">
        <v>5980</v>
      </c>
      <c r="H1417" s="4"/>
      <c r="I1417" s="4" t="s">
        <v>10936</v>
      </c>
      <c r="J1417" s="4"/>
      <c r="K1417" s="3" t="s">
        <v>5981</v>
      </c>
      <c r="L1417" s="17" t="s">
        <v>5760</v>
      </c>
      <c r="M1417" s="2" t="str">
        <f t="shared" si="161"/>
        <v>&gt;betaL-g2022_CMY-119%ATGATGAAAAAATCGTTATGCTGCGCTCTGCTGCTGACAGCCTCTTTCTCCACGTTTGCCTCCGCCAAAACAGAACAACAGATTGCCGATATCGTTAATCGCACCATCACCCCGTTGATGCAGGAGCAGGCTATTCCGGGTATGGCCGTTGCCGTTATCTACCAGGGAAAACCCTATTATTTCACCTGGGGTAAAGCCGATATCGCCAATAACCACCCAGTCACGCAGCAAACGCTGTTTGAACTAGGGTCGGTCAGTAAGACGTTTAACGGCGTGTTGGGCGGCGATGCTATCGCCCGCGGCGAAATTAAGCTCAGCGATCCGGTCACGAAATACTGGCCAGAACTGACAGGCAAACAGTGGCAGGGTATCAGCCTGCTGCACTTAGCCACCTATACGGCAGGCGGCCTACCGCTGCAGATCCCCGATGACGTTACGGATAAAGCCGCATTACTGCGTTTTTATCAAAACTGGCAGCCGCAATGGACCCCGGGCGCTAAGCGTCTTTACGCTAACTCCAGCATTGGTCTGTTTGGCGCGCTGGCGGTGAAACCCTCAGGAATGAGTTACGAAGAGGCAATGACCAGACGCGTCCTGCAACCATTAAAACTGGCGCATACCTGGATTACAGTTCCGCAAAGCGAACAAAAAGATTATGCCTGGGGCTATCGCGAAGGGAAACCTGTACACGTTTCTCCGGGACAACTTGACGCCGAAGCCTATGGCGTGAAATCCAGCGTTATTGATATGGCCCGTTGGATTCAGGTCAACATGGATGCCAGCCGCGTTCAGGAGAAAATGCTCCAGCAGGGCATTGCGCTTGCGCAGTCTCGCTACTGGCGTATTGGCGATATGTACCAGGGATTAGGCTGGGAGATGCTGAACTGGCCGCTGAAAGCTGATTCGATCATCAACGGCAGTGACAGCAAAGTGGCATTGGCAGCGCTTCCCGCCGCTGAGGTAAACCCGCCCGCCCCGGCAGTGAAAGCCTCATGGGTGCATAAAACGGGATCCACTGGAGGATTTGGCAGCTACGTAGCCTTCGTTCCAGAAAAAAACCTTGGCATCGTGATGCTGGCAAACAAAAGCTATCCTAACCCTGTCCGTGTCGAGGCGGCCTGGCGCATTCTTGAAAAGCTGCAATAA</v>
      </c>
      <c r="O1417" s="26">
        <f t="shared" si="159"/>
        <v>1146</v>
      </c>
      <c r="P1417" s="26"/>
      <c r="Q1417" s="26">
        <f t="shared" si="158"/>
        <v>1</v>
      </c>
      <c r="R1417" s="26">
        <f t="shared" si="160"/>
        <v>1</v>
      </c>
      <c r="S1417" s="26">
        <f t="shared" si="162"/>
        <v>2</v>
      </c>
      <c r="T1417" s="26"/>
    </row>
    <row r="1418" spans="1:20" x14ac:dyDescent="0.25">
      <c r="A1418" s="3">
        <v>153</v>
      </c>
      <c r="B1418" s="3" t="s">
        <v>5982</v>
      </c>
      <c r="C1418" s="3" t="s">
        <v>279</v>
      </c>
      <c r="D1418" s="4" t="s">
        <v>5983</v>
      </c>
      <c r="E1418" s="4" t="s">
        <v>5983</v>
      </c>
      <c r="F1418" s="4" t="s">
        <v>5984</v>
      </c>
      <c r="G1418" s="4" t="s">
        <v>5985</v>
      </c>
      <c r="H1418" s="4"/>
      <c r="I1418" s="4" t="s">
        <v>10936</v>
      </c>
      <c r="J1418" s="3"/>
      <c r="K1418" s="3" t="s">
        <v>5986</v>
      </c>
      <c r="L1418" s="17" t="s">
        <v>5760</v>
      </c>
      <c r="M1418" s="2" t="str">
        <f t="shared" si="161"/>
        <v>&gt;betaL-g2023_CMY-42%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AG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1418" s="26">
        <f t="shared" si="159"/>
        <v>1146</v>
      </c>
      <c r="P1418" s="26"/>
      <c r="Q1418" s="26">
        <f t="shared" si="158"/>
        <v>1</v>
      </c>
      <c r="R1418" s="26">
        <f t="shared" si="160"/>
        <v>1</v>
      </c>
      <c r="S1418" s="26">
        <f t="shared" si="162"/>
        <v>2</v>
      </c>
      <c r="T1418" s="26"/>
    </row>
    <row r="1419" spans="1:20" x14ac:dyDescent="0.25">
      <c r="A1419" s="3">
        <v>156</v>
      </c>
      <c r="B1419" s="3" t="s">
        <v>5987</v>
      </c>
      <c r="C1419" s="3" t="s">
        <v>279</v>
      </c>
      <c r="D1419" s="4" t="s">
        <v>5988</v>
      </c>
      <c r="E1419" s="4" t="s">
        <v>5988</v>
      </c>
      <c r="F1419" s="4" t="s">
        <v>5989</v>
      </c>
      <c r="G1419" s="4" t="s">
        <v>5990</v>
      </c>
      <c r="H1419" s="4"/>
      <c r="I1419" s="4" t="s">
        <v>10936</v>
      </c>
      <c r="J1419" s="3"/>
      <c r="K1419" s="3" t="s">
        <v>5991</v>
      </c>
      <c r="L1419" s="17" t="s">
        <v>5760</v>
      </c>
      <c r="M1419" s="2" t="str">
        <f t="shared" si="161"/>
        <v>&gt;betaL-g2024_CMY-45%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AAGATCCCCGATGACGTTAGGGATAAAGCCGCATTACTGCATTTTTATCAAAACTGGCAGCCGCAATGGACTCCGGGCGCTAAGCGACTTTACTCTAACTCCAGCATTGGTCTGTTTGGCGCGCTGGCGGTGAAACCCTCAGGAATGAGTTACGAAGAGGCAATGACCAGACGCGTCCTGCAACCATTAAAACTGGCGCATACCTGGATTACGGTTCCGCAGAACGAACAAAAAGATTATGCCC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TTGGATTTGGCAGCTACGTAGCCTTCGTTCCAGAAAAAAACCTTGGCATCGTGATGCTGGCAAACAAAAGCTATCCTAACCCTGTCCGTGTCGAGGCGGCCTGGCGCATTCTTGAAAAGCTGCAATAA</v>
      </c>
      <c r="O1419" s="26">
        <f t="shared" si="159"/>
        <v>1146</v>
      </c>
      <c r="P1419" s="26"/>
      <c r="Q1419" s="26">
        <f t="shared" si="158"/>
        <v>1</v>
      </c>
      <c r="R1419" s="26">
        <f t="shared" si="160"/>
        <v>1</v>
      </c>
      <c r="S1419" s="26">
        <f t="shared" si="162"/>
        <v>2</v>
      </c>
      <c r="T1419" s="26"/>
    </row>
    <row r="1420" spans="1:20" x14ac:dyDescent="0.25">
      <c r="A1420" s="3">
        <v>157</v>
      </c>
      <c r="B1420" s="3" t="s">
        <v>5992</v>
      </c>
      <c r="C1420" s="3" t="s">
        <v>279</v>
      </c>
      <c r="D1420" s="4" t="s">
        <v>5993</v>
      </c>
      <c r="E1420" s="4" t="s">
        <v>5993</v>
      </c>
      <c r="F1420" s="4"/>
      <c r="G1420" s="4" t="s">
        <v>5994</v>
      </c>
      <c r="H1420" s="4"/>
      <c r="I1420" s="4" t="s">
        <v>10936</v>
      </c>
      <c r="J1420" s="3"/>
      <c r="K1420" s="3" t="s">
        <v>5995</v>
      </c>
      <c r="L1420" s="17" t="s">
        <v>5760</v>
      </c>
      <c r="M1420" s="2" t="str">
        <f t="shared" si="161"/>
        <v>&gt;betaL-g2025_CMY-46%ATGATGAAAAAATCGTTATGCTGCGCTCTGCTGCTGACAGCCTCATTCTCCACGTTTGCCGCCGCCAAAACAGAACAACAGATTGCCGATATCGTTAATCGCACCATCACCCCGTTGATGCAGGAGCAGGCTATTCCGGGTATGGCT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CGTCTTTACGCTAACTCCAGCATTGGTCTGTTTGGCGCGCTGGCGGTGAAACCCTCAGGAATGAGTTACGAAGAGGCAATGACCAGACGCGTCCTGCAACCATTAAAACTGGCGCATACCTGGATTACAGTTCCGAAGAACGAACAAAAAGATTATGCCTGGGGCTATCGCGAAGGGAAGGCTGTACACGTTTCTCCGGGACAACTTGACGCCGAAGCCTATGGCGTGAAATCCAGCGTTATTGATATGGCCCGCTGGGTTCAGGTCAACATGGACGCCAGCCGCGTTCAGGAGAAAACACTCCAGCAGGGCATTGCGCTTGCGCAGTCTCGCTACTGGCGTATTGGCGATATGTACCAGGGATTAGGCTGGGAGATGCTGAACTGGCCGCTGAAAGCTGATTCGATCATCAACGGTAGCGACAGCAAAGTGGCATTGGCAGCGCTTCCCGCCGTTGAGGTAAACCCGCCCGCCCCCGCAGTGAAAGCCTCATGGGTGCATAAAACGGGATCCACTGGAGGATTTGGCAGCTACGTAGCCTTCGTTCCAGAAAAAAACCTTGGCATCGTGATGCTGGCAAACAAAAGCTATCCTAACCCTGTCCGTGTCGAGGCGGCCTGGCGCATTCTTGAAAAGCTGCAATAA</v>
      </c>
      <c r="O1420" s="26">
        <f t="shared" si="159"/>
        <v>1146</v>
      </c>
      <c r="P1420" s="26"/>
      <c r="Q1420" s="26">
        <f t="shared" si="158"/>
        <v>1</v>
      </c>
      <c r="R1420" s="26">
        <f t="shared" si="160"/>
        <v>1</v>
      </c>
      <c r="S1420" s="26">
        <f t="shared" si="162"/>
        <v>2</v>
      </c>
      <c r="T1420" s="26"/>
    </row>
    <row r="1421" spans="1:20" x14ac:dyDescent="0.25">
      <c r="A1421" s="3">
        <v>161</v>
      </c>
      <c r="B1421" s="3" t="s">
        <v>5996</v>
      </c>
      <c r="C1421" s="3" t="s">
        <v>279</v>
      </c>
      <c r="D1421" s="4" t="s">
        <v>5997</v>
      </c>
      <c r="E1421" s="4" t="s">
        <v>5997</v>
      </c>
      <c r="F1421" s="4"/>
      <c r="G1421" s="4" t="s">
        <v>5998</v>
      </c>
      <c r="H1421" s="4"/>
      <c r="I1421" s="4" t="s">
        <v>10936</v>
      </c>
      <c r="J1421" s="3"/>
      <c r="K1421" s="3" t="s">
        <v>5999</v>
      </c>
      <c r="L1421" s="17" t="s">
        <v>5760</v>
      </c>
      <c r="M1421" s="2" t="str">
        <f t="shared" si="161"/>
        <v>&gt;betaL-g2026_CMY-50%ATGATGAAAAAATCGTTATGCTGCGCGCTGCTGCTGACAGCCTCTTTCTCCACGTTTGCTGCCGCAAAAACAGAACAACAAATTGCCGATATCGTTAACCGCACCATCACACCACTGATGCAGGAGCAGGCTATTCCGGGTATGGCCGTGGCGATTATCTACGAGGGGAAACCTTATTACTTTACCTGGGGTAAAGCCGATATCGCCAATAACCACCCAGTCACGCAGCAAACGCTGTTTGAGTTAGGGTCGGTCAGTAAGACGTTTAACGGCGTGTTGGGCGGCGACGCTATCGCCCGCGGCGAAATTAAGCTCAGCGACCCGGTCACGAAATACTGGCCAGAACTGACAGGCAAACAGTGGCGGGGTATCAGCCTGCTACACTTAGCCACCTATACAGCGGGTGGCCTGCCGCTGCAGATCCCCGATGAA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TGTATTGGTGATATGTACCAGGGATTAGGCTGGGAGATGCTGAACTGGCCGCTGAAAGCTGATTCGATCATCAACGGCAGCGACAGCAAAGTGGCATTGGCAGCGCTTCCCGCCGTTGAGGTAAACCCGCCAGCACCTGCCGTGAAAGCCTCATGGGTGCATAAAACAGGATCCACAGGCGGATTTGGCAGCTACGTTGCCTTCGTTCCAGAAAAAAACCTTGGCATCGTAATGTTGGCAAACAAAAGCTACCCTAACCCGGTCCGCGTAGAGGCGGCCTGGCGCATTCTTGAAAAGCTGCAATAA</v>
      </c>
      <c r="O1421" s="26">
        <f t="shared" si="159"/>
        <v>1146</v>
      </c>
      <c r="P1421" s="26"/>
      <c r="Q1421" s="26">
        <f t="shared" si="158"/>
        <v>1</v>
      </c>
      <c r="R1421" s="26">
        <f t="shared" si="160"/>
        <v>1</v>
      </c>
      <c r="S1421" s="26">
        <f t="shared" si="162"/>
        <v>2</v>
      </c>
      <c r="T1421" s="26"/>
    </row>
    <row r="1422" spans="1:20" x14ac:dyDescent="0.25">
      <c r="A1422" s="3">
        <v>162</v>
      </c>
      <c r="B1422" s="3" t="s">
        <v>6000</v>
      </c>
      <c r="C1422" s="3" t="s">
        <v>279</v>
      </c>
      <c r="D1422" s="4" t="s">
        <v>6001</v>
      </c>
      <c r="E1422" s="4" t="s">
        <v>6001</v>
      </c>
      <c r="F1422" s="4"/>
      <c r="G1422" s="4" t="s">
        <v>6002</v>
      </c>
      <c r="H1422" s="4"/>
      <c r="I1422" s="4" t="s">
        <v>10936</v>
      </c>
      <c r="J1422" s="3"/>
      <c r="K1422" s="3" t="s">
        <v>6003</v>
      </c>
      <c r="L1422" s="17" t="s">
        <v>5760</v>
      </c>
      <c r="M1422" s="2" t="str">
        <f t="shared" si="161"/>
        <v>&gt;betaL-g2027_CMY-51%ATGATGAAAAAATCGATATGCTGCGCGCTGCTGCTGACAGCCTCTTTCTCCACGTTTGCTGCCGCAAAAACAGAACAACAAATTGCCGATATCGTTAACCGCACCATCACACCACTGATGCAGGAGCAGGCTATTCCGGGCATGGCCGTGGCAATTATCTACGAGGGGAAACCTTATTACTTTACCTGGGGTAAAGCCGATATCGCCAATAACCACCCAGTCACGCAGCAAACGCTGTTTGAGTTAGGGTCGGTCAGTAAGACGTTTAACGGCGTGTTGGGCGGCGACGCTATCGCCCGCGGCGAAATTAAGCTCAACGACCCGGTCACGAAATACTGGCCAGAACTGACAGGCAAACAGTGGCGGGGTATCAGCCTGCTACACTTAGCCACCTATACAGCGGGTGGCCTGCCGCTGCAGATCCCCGATGACGTTACGGATAAAGCCGCATTACTGCGCTTTTATCAAAACTGGCAACCACAATGGACTCCGGGCGCTAAGCGTCTTTACGCTAACTCCAGCATTGGTCTGTTTGGTGCGCTGGCGGTGC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GGCTCGCGTAGAGGCGGCCTGGCGCATTCTTGAAAAACTGCAATAA</v>
      </c>
      <c r="O1422" s="26">
        <f t="shared" si="159"/>
        <v>1146</v>
      </c>
      <c r="P1422" s="26"/>
      <c r="Q1422" s="26">
        <f t="shared" si="158"/>
        <v>1</v>
      </c>
      <c r="R1422" s="26">
        <f t="shared" si="160"/>
        <v>1</v>
      </c>
      <c r="S1422" s="26">
        <f t="shared" si="162"/>
        <v>2</v>
      </c>
      <c r="T1422" s="26"/>
    </row>
    <row r="1423" spans="1:20" x14ac:dyDescent="0.25">
      <c r="A1423" s="3">
        <v>171</v>
      </c>
      <c r="B1423" s="3" t="s">
        <v>6004</v>
      </c>
      <c r="C1423" s="3" t="s">
        <v>279</v>
      </c>
      <c r="D1423" s="4" t="s">
        <v>6005</v>
      </c>
      <c r="E1423" s="4" t="s">
        <v>6005</v>
      </c>
      <c r="F1423" s="4" t="s">
        <v>6006</v>
      </c>
      <c r="G1423" s="4" t="s">
        <v>6007</v>
      </c>
      <c r="H1423" s="4"/>
      <c r="I1423" s="4" t="s">
        <v>10936</v>
      </c>
      <c r="J1423" s="3"/>
      <c r="K1423" s="3" t="s">
        <v>6008</v>
      </c>
      <c r="L1423" s="17" t="s">
        <v>5760</v>
      </c>
      <c r="M1423" s="2" t="str">
        <f t="shared" si="161"/>
        <v>&gt;betaL-g2028_CMY-60b%ATGATGAAAAAATCGTTATGCTGCGCTCTGCTGCTGACAGCCTCTTTCTCCACATTTGCTGCCGCAAAAACAGAACAACAGATTGCCGATATCGTTAATCGCACCATCACCCCGTTGATGCAGGAGCAGGCTATTCCGGGTATGGCCGTTGCCGTTATCTACCAGGGAAAACCCTATTATTTCACCTGGGGTAAAGCCGATATCGCCAATAACCACCCAGTCACGCAGCAAACGCTGTTTGAGCTAGGATCGGTTAGTAAGACGTTTAT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1423" s="26">
        <f t="shared" si="159"/>
        <v>1146</v>
      </c>
      <c r="P1423" s="26"/>
      <c r="Q1423" s="26">
        <f t="shared" si="158"/>
        <v>1</v>
      </c>
      <c r="R1423" s="26">
        <f t="shared" si="160"/>
        <v>1</v>
      </c>
      <c r="S1423" s="26">
        <f t="shared" si="162"/>
        <v>2</v>
      </c>
      <c r="T1423" s="26"/>
    </row>
    <row r="1424" spans="1:20" x14ac:dyDescent="0.25">
      <c r="A1424" s="3">
        <v>172</v>
      </c>
      <c r="B1424" s="3" t="s">
        <v>6009</v>
      </c>
      <c r="C1424" s="3" t="s">
        <v>279</v>
      </c>
      <c r="D1424" s="4" t="s">
        <v>6010</v>
      </c>
      <c r="E1424" s="4" t="s">
        <v>6010</v>
      </c>
      <c r="F1424" s="3" t="s">
        <v>6011</v>
      </c>
      <c r="G1424" s="4" t="s">
        <v>6012</v>
      </c>
      <c r="H1424" s="4"/>
      <c r="I1424" s="4" t="s">
        <v>10936</v>
      </c>
      <c r="J1424" s="3"/>
      <c r="K1424" s="3" t="s">
        <v>6013</v>
      </c>
      <c r="L1424" s="17" t="s">
        <v>5760</v>
      </c>
      <c r="M1424" s="2" t="str">
        <f t="shared" si="161"/>
        <v>&gt;betaL-g2029_CMY-61%ATGATGAATCGTTATGCTGCA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1424" s="26">
        <f t="shared" si="159"/>
        <v>1143</v>
      </c>
      <c r="P1424" s="26"/>
      <c r="Q1424" s="26">
        <f t="shared" si="158"/>
        <v>1</v>
      </c>
      <c r="R1424" s="26">
        <f t="shared" si="160"/>
        <v>1</v>
      </c>
      <c r="S1424" s="26">
        <f t="shared" si="162"/>
        <v>2</v>
      </c>
      <c r="T1424" s="26"/>
    </row>
    <row r="1425" spans="1:20" x14ac:dyDescent="0.25">
      <c r="A1425" s="3">
        <v>173</v>
      </c>
      <c r="B1425" s="3" t="s">
        <v>6014</v>
      </c>
      <c r="C1425" s="3" t="s">
        <v>279</v>
      </c>
      <c r="D1425" s="4" t="s">
        <v>6015</v>
      </c>
      <c r="E1425" s="4" t="s">
        <v>6015</v>
      </c>
      <c r="F1425" s="3" t="s">
        <v>6016</v>
      </c>
      <c r="G1425" s="4" t="s">
        <v>6017</v>
      </c>
      <c r="H1425" s="4"/>
      <c r="I1425" s="4" t="s">
        <v>10936</v>
      </c>
      <c r="J1425" s="3"/>
      <c r="K1425" s="3" t="s">
        <v>6018</v>
      </c>
      <c r="L1425" s="17" t="s">
        <v>5760</v>
      </c>
      <c r="M1425" s="2" t="str">
        <f t="shared" si="161"/>
        <v>&gt;betaL-g2030_CMY-62%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A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GCAGCGCTTCCCGCCGTTGAGGTAAACCCGCCCGCCCCCGCAGTGAAAGCCTCATGGGTGCATAAAACGGGCTCCACTGGTGGATTTGGCAGCTACGTAGCCTTCGTTCCAGAAAAAAACCTTGGCATCGTGATGCTGGCAAACAAAAGCTATCCTAACCCTGTCCGTGTCGAGGCGGCCTGGCGCATTCTTGAAAAGCTGCAATAA</v>
      </c>
      <c r="O1425" s="26">
        <f t="shared" si="159"/>
        <v>1146</v>
      </c>
      <c r="P1425" s="26"/>
      <c r="Q1425" s="26">
        <f t="shared" si="158"/>
        <v>1</v>
      </c>
      <c r="R1425" s="26">
        <f t="shared" si="160"/>
        <v>1</v>
      </c>
      <c r="S1425" s="26">
        <f t="shared" si="162"/>
        <v>2</v>
      </c>
      <c r="T1425" s="26"/>
    </row>
    <row r="1426" spans="1:20" x14ac:dyDescent="0.25">
      <c r="A1426" s="3">
        <v>174</v>
      </c>
      <c r="B1426" s="3" t="s">
        <v>6019</v>
      </c>
      <c r="C1426" s="3" t="s">
        <v>279</v>
      </c>
      <c r="D1426" s="4" t="s">
        <v>6020</v>
      </c>
      <c r="E1426" s="4" t="s">
        <v>6020</v>
      </c>
      <c r="F1426" s="3" t="s">
        <v>6021</v>
      </c>
      <c r="G1426" s="4" t="s">
        <v>6022</v>
      </c>
      <c r="H1426" s="4"/>
      <c r="I1426" s="4" t="s">
        <v>10936</v>
      </c>
      <c r="J1426" s="3"/>
      <c r="K1426" s="3" t="s">
        <v>6023</v>
      </c>
      <c r="L1426" s="17" t="s">
        <v>5760</v>
      </c>
      <c r="M1426" s="2" t="str">
        <f t="shared" si="161"/>
        <v>&gt;betaL-g2031_CMY-63%ATGATGAAAAAATCGTTATGCTGCGCTCTGCTGCTGACAGCCTCATTCTCCACGTTTGCCGCCGCCAAAACAGAACAACAGATTGCCGATATCGTTAATCGCACCATCACCCCGTTGATGCAGGAGCAGGCTATTCCGGGTATGGCCGTTGCCGTTATCTACCAGGGAAAACCCTATTATTTCACCTGGGGTAAAGCCGATATCACCAATAACCACCCAGTCACGCAGCAAACTCTGTTTGAGCTAGGGTCGGTCAGTAAGACGTTTAACGGCGTGTTGGGCGGCGATGCTATCGCCCGCGGCGAAATTAAGCTCAGCGATCCGGTCACGAAATACTGGCCAGAACTGACAGGCAAACAGTGGCAGGGTATCAGCCTGCTGCACTTAGCCACCTACACGGCAGGCGGCCTGCCGCTGCAGATCCCCGATGACGTTACGGATAAAGCCGCATTACTGCGTTTTTATCAAAACTGGCAGCCGCAATGGGCCCCGGGCGCTAAGAGACTTTACGCTAACTCCAGCATTGGTCTGTTTGGCGCGCTGGCGGTGAAACCCTCAGGTATGAGCTACGAAGAGGCAATGACCAGACGCGTCCTGCAACCATTAAAACTGGCGCATACCTGGATTACAGTTCCGCAGAACGAACAAAAAGATTATGCCTGGGGCTATCGCGAAGGGAAGGCTGTACACGTTTCTCCGGGACAACTTGACGCCGAAGCCTATGGCGTGAAATCCAGTGTTATTGATATGGCCCGCTGGGTTCAGGTCAACATGGACGCCAGCCGCGTTCAGGAGAAAACGCTCCAGCAGGGCATTGCGCTTGCGCAGTCTCGCTACTGGCGTATTGGCGATATGTACCAGGGATTAGGCTGGGAGATGCTGAACTGGCCGCTGAAAGCTGATTCAATCATCAACGGTAGCGACAGCAAAGTGGCATTGGCAGCGCTTCCCGCCGTTGAGGTAAACCCGCCTGCCCCCGCAGTGAAAGCCTCATGGGTGCATAAAACGGGATCCACTGGAGGATTTGGCAGCTACGTAGCCTTCGTTCCAGAAAAAAAACTTGGCATCGTGATGCTGGCAAACAAAAGCTATCCTAACCCTGTCCGTGTCGAGGCGGCCTGGCGCATTCTTGAAAAGCTGCAATAA</v>
      </c>
      <c r="O1426" s="26">
        <f t="shared" si="159"/>
        <v>1146</v>
      </c>
      <c r="P1426" s="26"/>
      <c r="Q1426" s="26">
        <f t="shared" si="158"/>
        <v>1</v>
      </c>
      <c r="R1426" s="26">
        <f t="shared" si="160"/>
        <v>1</v>
      </c>
      <c r="S1426" s="26">
        <f t="shared" si="162"/>
        <v>2</v>
      </c>
      <c r="T1426" s="26"/>
    </row>
    <row r="1427" spans="1:20" x14ac:dyDescent="0.25">
      <c r="A1427" s="3">
        <v>180</v>
      </c>
      <c r="B1427" s="3" t="s">
        <v>6024</v>
      </c>
      <c r="C1427" s="3" t="s">
        <v>279</v>
      </c>
      <c r="D1427" s="4" t="s">
        <v>6025</v>
      </c>
      <c r="E1427" s="4" t="s">
        <v>6025</v>
      </c>
      <c r="F1427" s="4" t="s">
        <v>6026</v>
      </c>
      <c r="G1427" s="4" t="s">
        <v>6027</v>
      </c>
      <c r="H1427" s="4"/>
      <c r="I1427" s="4" t="s">
        <v>10936</v>
      </c>
      <c r="J1427" s="3"/>
      <c r="K1427" s="3" t="s">
        <v>6028</v>
      </c>
      <c r="L1427" s="17" t="s">
        <v>5760</v>
      </c>
      <c r="M1427" s="2" t="str">
        <f t="shared" si="161"/>
        <v>&gt;betaL-g2032_CMY-69%ATGATGAAAAAATCGTTATGCTGCGCTCTGCTGCTGACAGCCTCTTTCTCCACATTTGCTGCCGCAAAAACAGAACAACAGATTGCCGATATCGTTAATCGCACCATCACCCCGTTGATGCAGGAGCAGGCTATTCCGGGTATGGCCGTTGCCGTTATCTACCAGGGAAAACCCTATTATTTCACCTGGGGTAAAGCCGATATCGCCAATAACCACCCAGTCACGCAGCAAACGCTGTTTGAGCTAGGATCGGTTAGTAAGACGTTTAACGGCGTGTTGGGCGGCGATGCTATCGCCCGCGGCGAAATTAAGCTCAGCGATCCGGTCACGAAATACTGGCCAGAACTGACAGGCAAACAGTGGCAGGGTATCCGCCTGCTGCACTTAGCCACCTATACGGCAGGCGGCCTACCGCTGCAGATCCCCGATGACGTTAGGGATAAAGCCGCATTACTGCATTTTTATCAAAACTGGCAGCCGCAATGGACTCCGGGCGCTAAGCGACTTTACGCTAACTCCAGCATTGGTCTGTTTGGCGCGCTGGCGGTGAAACCCTCAGGAATGAGTTACGAAGAGGCAATGACCAGACGCGTCCTGCAACCATTAAAACTGGCGCATACCTGGATTACGGTTCCGCAGAACGAACAAAAAGATTATGCCTGGGGCTATCGCGAAGGGAAGCCCGTACACGTTTCTCCGGGACAACTTGACGCCGAAGCCTATGGCGTGAAATCCAGCGTTATTGATATGGCCCGCTGGGTTCAGGCCAACATGGATGCCAGCCACGTTCAGGAGAAAACGCTCCAGCAGGGCATTGCGCTTGCGCAGTCTCGCTACTGGCGTATTGGCGATATGTACCAGGGATTAGGCTGGGAGATGCTGAACTGGCCGCTGAAAGCTGATTCGATCATCAACGGCAGCGACAGCAAAGTGGCATTGCCAGCGCTTCCCGCCGTTGAGGTAAACCCGCCCGCCCCCGCAGTGAAAGCCTCATGGGTGCATAAAACGGGCTCCACTGGTGGATTTGGCAGCTACGTAGCCTTCGTTCCAGAAAAAAACCTTGGCATCGTGATGCTGGCAAACAAAAGCTATCCTAACCCTGTCCGTGTCGAGGCGGCCTGGCGCATTCTTGAAAAGCTGCAATAA</v>
      </c>
      <c r="O1427" s="26">
        <f t="shared" si="159"/>
        <v>1146</v>
      </c>
      <c r="P1427" s="26"/>
      <c r="Q1427" s="26">
        <f t="shared" si="158"/>
        <v>1</v>
      </c>
      <c r="R1427" s="26">
        <f t="shared" si="160"/>
        <v>1</v>
      </c>
      <c r="S1427" s="26">
        <f t="shared" si="162"/>
        <v>2</v>
      </c>
      <c r="T1427" s="26"/>
    </row>
    <row r="1428" spans="1:20" x14ac:dyDescent="0.25">
      <c r="A1428" s="3">
        <v>193</v>
      </c>
      <c r="B1428" s="3" t="s">
        <v>6029</v>
      </c>
      <c r="C1428" s="3" t="s">
        <v>279</v>
      </c>
      <c r="D1428" s="4" t="s">
        <v>6030</v>
      </c>
      <c r="E1428" s="4" t="s">
        <v>6030</v>
      </c>
      <c r="F1428" s="4" t="s">
        <v>6031</v>
      </c>
      <c r="G1428" s="4" t="s">
        <v>6032</v>
      </c>
      <c r="H1428" s="4"/>
      <c r="I1428" s="4" t="s">
        <v>10936</v>
      </c>
      <c r="J1428" s="3"/>
      <c r="K1428" s="3" t="s">
        <v>6033</v>
      </c>
      <c r="L1428" s="17" t="s">
        <v>5760</v>
      </c>
      <c r="M1428" s="2" t="str">
        <f t="shared" si="161"/>
        <v>&gt;betaL-g2033_CMY-82%ATGATGAAAAAATCGATATGCTGCGCGCTGCTGCTGACAGCTTCGTTCTCCACGTTTGCCGCCGCAAAAACAGAACAACAAATTGCCGATATCGTTAACCGCACCATCACACCGCTGATGCAGGAGCAGGCTATTCCGGGTATGGCCGTTGCGATTATCTATCAGGGGAAACCTTATTACTTTACCTGGGGTAAAGCCGATATCGCCAATAACCGTCCAGTCACTCAACAAACGCTGTTTGAACTCGGATCGGTCAGTAAAACGTTCAACGGCGTGCTGGGCGGCGATGCTATCGCCCGCGGCGAAATTAAGCTCAGCGATCCGGTCACGCATTACTGGCCTGAACTGACTGGTAAGCAGTGGCAGGGTATCAGCCTGCTGCACTTAGCCACCTACACGGCAGGCGGCCTGCCGCTTCAGGTTCCGGACGACGTTACGGATAAAGCCGCGTTACTACGCTTTTATCAAAACTGGCAGCCGCAATGGGCCCCAGGCGCTAAACGTCTTTATGCTAACTCCAGCATTGGTCTGTTTGGTGCCCTGGCGGTCAAACCCTCAGGCATGAGCTACGAAGAGGCGATGACCAAACGCGTCCTGCGCCCCTTAAAACTGGCGCATACCTGGATTACGGTTCCGCAGAGCGAACAAAAAGATTATGCCTGGGGTTATCGCGAAGGAAAGCCAGTGCATGTATCCCCTGGCCAACTTGATGCCGAAGCCTACGGGGTGAAATCGAGCGTTATCGATATGACCCGTTGGGTTCAGGCCAACATGGACGCCAGCCAGGTTCAGGAGAAAACGCTCCAGCAGGGCATCGAGCTTGCGCAGTCACGTTACTGGCGTATTGGCGATATGTACCAGGGCCTGGGCTGGGAGATGCTGAACTGGCCGGTGAAGGCCGACTCGATAATTAGCGGTAGCGACAGCAAAGTGGCACTGGCAGCGCTTCCTGCCGTTGAGGTAAACCCGCCCGCGCCTGCCGTGAAAGCCTCATGGGTGCATAAAACGGGCTCCACTGGCGGATTCGGCAGCTACGTTGCGTTCGTTCCAGAAAAAAACCTTGGCATCGTGATGCTGGCAAACAAGAGCTACCCAAACCCTGTTCGCGTCGAGGCCGCCTGGCGCATTCTTGAAAAACTGCAGTAA</v>
      </c>
      <c r="O1428" s="26">
        <f t="shared" si="159"/>
        <v>1146</v>
      </c>
      <c r="P1428" s="26"/>
      <c r="Q1428" s="26">
        <f t="shared" si="158"/>
        <v>1</v>
      </c>
      <c r="R1428" s="26">
        <f t="shared" si="160"/>
        <v>1</v>
      </c>
      <c r="S1428" s="26">
        <f t="shared" si="162"/>
        <v>2</v>
      </c>
      <c r="T1428" s="26"/>
    </row>
    <row r="1429" spans="1:20" x14ac:dyDescent="0.25">
      <c r="A1429" s="3">
        <v>196</v>
      </c>
      <c r="B1429" s="3" t="s">
        <v>6034</v>
      </c>
      <c r="C1429" s="3" t="s">
        <v>279</v>
      </c>
      <c r="D1429" s="4" t="s">
        <v>6035</v>
      </c>
      <c r="E1429" s="4" t="s">
        <v>6035</v>
      </c>
      <c r="F1429" s="4" t="s">
        <v>6036</v>
      </c>
      <c r="G1429" s="4" t="s">
        <v>6037</v>
      </c>
      <c r="H1429" s="4"/>
      <c r="I1429" s="4" t="s">
        <v>10936</v>
      </c>
      <c r="J1429" s="3"/>
      <c r="K1429" s="3" t="s">
        <v>6038</v>
      </c>
      <c r="L1429" s="17" t="s">
        <v>5760</v>
      </c>
      <c r="M1429" s="2" t="str">
        <f t="shared" si="161"/>
        <v>&gt;betaL-g2034_CMY-85%ATGATGAAAAAATCGA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TAAAGCCGCATTACTGCGCTTTTATCAAAACTGGCAACCACAATGGACTCCGGGCGCTAAGCGTCTTTACGCTAACTCCAGCATTGGTCTGTTTGGTGCGCTGGCGGTGAAATCTTCAGGTATGAGCTACGAAGAGGCAATGACCAGACGCGTCCTGCAACCATTAAAACTGGCGCATACCTGGATTACGGTTCCGCAAAGCGAACAAAAAAACTATGCCTGGGGCTATCTCGAAGGGAAGCCTTTGCACGTTTCTCCGGGACAACTTGACGCCGAAGCCTATGGCGTGAAATCCAGCGTTATCGATATGGCCCGCTGGGTTCAGGCCAACATGGACGCCAGCCACGTTCAGGAGAAAACGCTCCAGCTGGGCATTGAGCTTGCGCAGTCTCGCTACTGGCGTATTGGTGATATGTACCAGGGATTAGGCTGGGAGATGCTGAACTGGCCGCTGAAAGCTGATTCGATCATCAACGGCAGCGACAGCAAAGTGGCATTGGCAGCGCTTCCCGCCGTTGAGGTAAACCCGCCAGCACCTGCCGTGAAAGCCTCATGGGTGCATAAAACGGGATCCACAGGTGGATTTGGCAGCTACGTTGCCTTCGTTCCAGAAAAAAACCTTGGCATAGTGATGCTGGCAAACAAAAGCTATCCTAACCCTGTCCGCGTCGAGGCGGCCTGGCGCATTCTTGAAAAACTGCAATAA</v>
      </c>
      <c r="O1429" s="26">
        <f t="shared" si="159"/>
        <v>1146</v>
      </c>
      <c r="P1429" s="26"/>
      <c r="Q1429" s="26">
        <f t="shared" si="158"/>
        <v>1</v>
      </c>
      <c r="R1429" s="26">
        <f t="shared" si="160"/>
        <v>1</v>
      </c>
      <c r="S1429" s="26">
        <f t="shared" si="162"/>
        <v>2</v>
      </c>
      <c r="T1429" s="26"/>
    </row>
    <row r="1430" spans="1:20" x14ac:dyDescent="0.25">
      <c r="A1430" s="3">
        <v>198</v>
      </c>
      <c r="B1430" s="3" t="s">
        <v>6039</v>
      </c>
      <c r="C1430" s="3" t="s">
        <v>279</v>
      </c>
      <c r="D1430" s="4" t="s">
        <v>6040</v>
      </c>
      <c r="E1430" s="4" t="s">
        <v>6040</v>
      </c>
      <c r="F1430" s="4" t="s">
        <v>6041</v>
      </c>
      <c r="G1430" s="4" t="s">
        <v>6042</v>
      </c>
      <c r="H1430" s="4"/>
      <c r="I1430" s="4" t="s">
        <v>10936</v>
      </c>
      <c r="J1430" s="3"/>
      <c r="K1430" s="3" t="s">
        <v>6043</v>
      </c>
      <c r="L1430" s="17" t="s">
        <v>5760</v>
      </c>
      <c r="M1430" s="2" t="str">
        <f t="shared" si="161"/>
        <v>&gt;betaL-g2035_CMY-90%ATGATGAAAAAATCGTTATGCTGCGCGCTGCTGCTGACAGCCTCTTTCTCCACGTTTGCTGCCGCAAAAACAGAACAACAAATTGCCGATATCGTTAACCGCACCATCACACCACTGATGCAGGAGCAGGCTATTCCGGGTATGGCCGTGGCGATTATCTACGAGGGGAAACCTTATTACTTTACCTGGGGTAAAGCCGATATCGCCAATAACCACCCAGTCACGCAGCAAACGCTGTTTGAGCTAGGGTCGGTCAGTAAGACGTTTAACGGCGTGTTGGGCGGCGACGCTATCGCCCGCGGCGAAATTAAGCTCAGCGATCCGGTCACGAAATACTGGCCAGAACTGACAGGCAAACAGTGGCGGGGTATCAGCCTGCTGCACTTAGCCACCTATACAGCGGGTGGCCTGCCGCTGCAGATCCCCGGTGACGTTACGGATAAAGCCGAATTACTGCGCTTTTATCAAAACTGGCAACCACAATGGACTCCGGGCGCTAAGCGTCTTTACGCTAACTCCAGCATTGGTCTGTTTGGTGCGCTGGCGGTGAAATCTTCAGGTATGAGCTACGAAGAGGCAATGACCAGACGCGTCCTGCAACCATTAAAACTGGCGCATACCTGGATTACGGTTCCGCAAAGCGAACAAAAAAACTATGCCTGGGGCTATCTCGAAGGGAAGCCTGTG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TTTCGTTCCAGAAAAAAACCTTGGCATCGTAATGTTGGCAAACAAAAGCTACCCCAACCCGGCTCGCGTCGAGGCGGCCTGGCGCATTCTTGAAAAACTGCAATAA</v>
      </c>
      <c r="O1430" s="26">
        <f t="shared" si="159"/>
        <v>1146</v>
      </c>
      <c r="P1430" s="26"/>
      <c r="Q1430" s="26">
        <f t="shared" si="158"/>
        <v>1</v>
      </c>
      <c r="R1430" s="26">
        <f t="shared" si="160"/>
        <v>1</v>
      </c>
      <c r="S1430" s="26">
        <f t="shared" si="162"/>
        <v>2</v>
      </c>
      <c r="T1430" s="26"/>
    </row>
    <row r="1431" spans="1:20" x14ac:dyDescent="0.25">
      <c r="A1431" s="3">
        <v>199</v>
      </c>
      <c r="B1431" s="3" t="s">
        <v>6044</v>
      </c>
      <c r="C1431" s="3" t="s">
        <v>279</v>
      </c>
      <c r="D1431" s="4" t="s">
        <v>6045</v>
      </c>
      <c r="E1431" s="4" t="s">
        <v>6045</v>
      </c>
      <c r="F1431" s="4" t="s">
        <v>6046</v>
      </c>
      <c r="G1431" s="4" t="s">
        <v>6047</v>
      </c>
      <c r="H1431" s="4"/>
      <c r="I1431" s="4" t="s">
        <v>10936</v>
      </c>
      <c r="J1431" s="3"/>
      <c r="K1431" s="3" t="s">
        <v>6048</v>
      </c>
      <c r="L1431" s="17" t="s">
        <v>5760</v>
      </c>
      <c r="M1431" s="2" t="str">
        <f t="shared" si="161"/>
        <v>&gt;betaL-g2036_CMY-93%ATGATGAAAAAATCGATATGCTGCGCGCTGCTGCTGACAGCTTCGTTCTCCACGTTTGCCGCCGCAAAAACAGAACAACAAATTGCCGATATCGTTAACCGCACCATCACACCGCTGATGCAGGAGCAGGCAATTCCGGGCATGGCCGTTGCGATTATCTATCAGGGGAAACCTTATTACTTTACCTGGGGTAAAGCCGATATCGCCAATAACCGTCCAGTCACTCAACAAACGCTGTTTGAACTCGGATCGGTCAGTAAAACGTTCAACGGTGTGCTGGGCGGCGATGCTATCGCCCGCGGCGAAATTAAGTTCAGCGATCCGGTCACGCATTACTGGCCTGAACTGACTGGTAAGCAGTGGCAGGGTATCAGCCTGCTGCACTTAGCCACCTACACGGCAGGCGGCCTGCCGCTTCAGGTTCCGGACGACGTTACGGATAAAGCCGCGTTACTACGCTTTTATCAAAACTGGCAGCCGCAATGGGCCCCAGGCGCTAAACGTCTTTATGCTAACTCCAGCATTGGTCTGTTTGGTGCCCTGGCGGTCAAACCCTCAGGCATGAGCTACGAAGAGGCGATGACCAAACGCGTCCTGCGCCCCTTAAAACTGGCGCATACCTGGATTACGGTTCCGCAGAGCGAACAAAAAGATTATGCCTGGGGTTATCGCGAAGGAAAGCCAGTGCATGTATCCCCTGGCCAACTTGATGCCGAAGCCTACGGGGTGAAATCGAGCGTTATCGATATGACCCGTTGGGTTCAGGCCAACATGGACGCCAGCCAGGTTCAGGAGAAAACGCTCCAGCAGGGCATCGAGCTTGCGCAGTCACGTTACTGGCGTGTTGGCGATATGTACCAGGGCCTGGGCTGGGAGATGCTGAACTGGCCGGTGAAAGCCGACTCGATAATTAGCGGTAGCGACAGCAAAGTGGCACTGGCAGCGCTTCCTGCCGTTGAGGTAAACCCGCCCGCGCCTGCCGTGAAAGCCTCATGGGTGCATAAAACGGGCTCCACTGGCGGATTCGGCAGCTACGTTGCTTTCGTTCCAGAAAAAAACCTTGGCATCGTGATGCTGGCAAACAAGAGCTACCCAAACCCTGTTCGCGTCGAGGCCGCCTGGCGCATTCTTGAAAAACTGCAGTAA</v>
      </c>
      <c r="O1431" s="26">
        <f t="shared" si="159"/>
        <v>1146</v>
      </c>
      <c r="P1431" s="26"/>
      <c r="Q1431" s="26">
        <f t="shared" si="158"/>
        <v>1</v>
      </c>
      <c r="R1431" s="26">
        <f t="shared" si="160"/>
        <v>1</v>
      </c>
      <c r="S1431" s="26">
        <f t="shared" si="162"/>
        <v>2</v>
      </c>
      <c r="T1431" s="26"/>
    </row>
    <row r="1432" spans="1:20" x14ac:dyDescent="0.25">
      <c r="A1432" s="3">
        <v>321</v>
      </c>
      <c r="B1432" s="3" t="s">
        <v>6049</v>
      </c>
      <c r="C1432" s="3" t="s">
        <v>512</v>
      </c>
      <c r="D1432" s="4" t="s">
        <v>6050</v>
      </c>
      <c r="E1432" s="4" t="s">
        <v>6050</v>
      </c>
      <c r="F1432" s="3" t="s">
        <v>6051</v>
      </c>
      <c r="G1432" s="3" t="s">
        <v>6052</v>
      </c>
      <c r="H1432" s="3"/>
      <c r="I1432" s="4" t="s">
        <v>10936</v>
      </c>
      <c r="J1432" s="3"/>
      <c r="K1432" s="3" t="s">
        <v>6053</v>
      </c>
      <c r="L1432" s="17" t="s">
        <v>5760</v>
      </c>
      <c r="M1432" s="2" t="str">
        <f t="shared" si="161"/>
        <v>&gt;betaL-g2037_CTX-M-103%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ACGGTGGCTATGGCACCACCAACGATATCGCGGTGATCTGGCCAAAAGATCGTGCGCCGCTGATTCTGGTCACTTACTTCACCCAGCCTCAACCTAAGGCAGAAAGCCGTCGCGATGTATTAGCGTCGGCGGCTAAAATCGTCACCGACGGTTTGTAA</v>
      </c>
      <c r="O1432" s="26">
        <f t="shared" si="159"/>
        <v>876</v>
      </c>
      <c r="P1432" s="26"/>
      <c r="Q1432" s="26">
        <f t="shared" si="158"/>
        <v>1</v>
      </c>
      <c r="R1432" s="26">
        <f t="shared" si="160"/>
        <v>1</v>
      </c>
      <c r="S1432" s="26">
        <f t="shared" si="162"/>
        <v>2</v>
      </c>
      <c r="T1432" s="26"/>
    </row>
    <row r="1433" spans="1:20" x14ac:dyDescent="0.25">
      <c r="A1433" s="3">
        <v>333</v>
      </c>
      <c r="B1433" s="3" t="s">
        <v>6054</v>
      </c>
      <c r="C1433" s="3" t="s">
        <v>512</v>
      </c>
      <c r="D1433" s="4" t="s">
        <v>6055</v>
      </c>
      <c r="E1433" s="4" t="s">
        <v>6055</v>
      </c>
      <c r="F1433" s="3" t="s">
        <v>6056</v>
      </c>
      <c r="G1433" s="4" t="s">
        <v>6057</v>
      </c>
      <c r="H1433" s="4"/>
      <c r="I1433" s="4" t="s">
        <v>10936</v>
      </c>
      <c r="J1433" s="3"/>
      <c r="K1433" s="3" t="s">
        <v>6058</v>
      </c>
      <c r="L1433" s="17" t="s">
        <v>5760</v>
      </c>
      <c r="M1433" s="2" t="str">
        <f t="shared" si="161"/>
        <v>&gt;betaL-g2038_CTX-M-115%ATGATGACTCAGAGCATTCGCCGCTCAATGTTAACGGTGATGGCGACGCTACCCCTGCTATTTAGCAGCGCAACGCTGCATGCGCAGGCGAACAGCGTGCAACAGCAGCTGGAAGCCCTGGAGAAAAGTTCGGGAGGTCGGCTTGGCGTTGCGCTGATTAACACCGCCGATAATTCGCAGATTCTCTACCGTGCCGATGAACGTTTTGCGATGTGCAGTACCAGTAAGGTGATGGCGGCCGCGGCGGTGCTTAAACAGAGCGAGAGCGATAAGCACCTGCTAAATCAGCGCGTTGAAATCAAGAAGAGCGACCTGGTTAACTACAATCCCATTGCTGAGAAACACGTTAACGGCACTATGACGCTGGCTGAGCTTGGCGCAGCGGCGCTGCAGTATAGCGACAATACTGCCATGAATAAGCTGATTGCCCATCTGGGTGGGCCCGATAAAGTGACGGCGTTTGCTCGCTCGTTGGGTGATGAGACCTTCCGTCTGGACAGAACCGAGCCCACGCTCAATACCGCCATTCCAGGCGACCCGCGTGATACCACCACGCCGCTCGCGATGGCGCAGACCCTGAAAAATCTGACGCTGGGTAAAGCGCTGGCGGAAACTCAGCGGGCACAGTTGGTGACGTGGCTTAAGGGCAATACTACCGGTAGCGCGAGCATTCGGGCGGGTCTGCCGAAATCATGGGTAGTGGGCGATAAAACCGGCAGCGGAGATTATGGCACCACCAACGATATCGCGATTATCTGGCCGGAAAACCACGCACCGCTGGTTCTGGTGACCTACTTTACCCAACCGGAGCAGAAGGCGGAAAGCCGTCGGGATGTTCTGGCTGCGGCGGCGAAAATCGTAACCCACAGTTTCTGA</v>
      </c>
      <c r="O1433" s="26">
        <f t="shared" si="159"/>
        <v>876</v>
      </c>
      <c r="P1433" s="26"/>
      <c r="Q1433" s="26">
        <f t="shared" si="158"/>
        <v>1</v>
      </c>
      <c r="R1433" s="26">
        <f t="shared" si="160"/>
        <v>1</v>
      </c>
      <c r="S1433" s="26">
        <f t="shared" si="162"/>
        <v>2</v>
      </c>
      <c r="T1433" s="26"/>
    </row>
    <row r="1434" spans="1:20" x14ac:dyDescent="0.25">
      <c r="A1434" s="3">
        <v>340</v>
      </c>
      <c r="B1434" s="3" t="s">
        <v>6059</v>
      </c>
      <c r="C1434" s="3" t="s">
        <v>512</v>
      </c>
      <c r="D1434" s="4" t="s">
        <v>6060</v>
      </c>
      <c r="E1434" s="4" t="s">
        <v>6060</v>
      </c>
      <c r="F1434" s="3" t="s">
        <v>6061</v>
      </c>
      <c r="G1434" s="4" t="s">
        <v>6062</v>
      </c>
      <c r="H1434" s="4"/>
      <c r="I1434" s="4" t="s">
        <v>10936</v>
      </c>
      <c r="J1434" s="3"/>
      <c r="K1434" s="3" t="s">
        <v>6063</v>
      </c>
      <c r="L1434" s="17" t="s">
        <v>5760</v>
      </c>
      <c r="M1434" s="2" t="str">
        <f t="shared" si="161"/>
        <v>&gt;betaL-g2039_CTX-M-125%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ACCGCCGCGATGTGCTGGCTTCAGCGGCGAGAATCATCGCCGAAGGGCTGTAA</v>
      </c>
      <c r="O1434" s="26">
        <f t="shared" si="159"/>
        <v>876</v>
      </c>
      <c r="P1434" s="26"/>
      <c r="Q1434" s="26">
        <f t="shared" si="158"/>
        <v>1</v>
      </c>
      <c r="R1434" s="26">
        <f t="shared" si="160"/>
        <v>1</v>
      </c>
      <c r="S1434" s="26">
        <f t="shared" si="162"/>
        <v>2</v>
      </c>
      <c r="T1434" s="26"/>
    </row>
    <row r="1435" spans="1:20" x14ac:dyDescent="0.25">
      <c r="A1435" s="3">
        <v>353</v>
      </c>
      <c r="B1435" s="3" t="s">
        <v>6064</v>
      </c>
      <c r="C1435" s="3" t="s">
        <v>512</v>
      </c>
      <c r="D1435" s="4" t="s">
        <v>6065</v>
      </c>
      <c r="E1435" s="4" t="s">
        <v>6065</v>
      </c>
      <c r="F1435" s="3" t="s">
        <v>6066</v>
      </c>
      <c r="G1435" s="4" t="s">
        <v>6067</v>
      </c>
      <c r="H1435" s="4"/>
      <c r="I1435" s="4" t="s">
        <v>10936</v>
      </c>
      <c r="J1435" s="3"/>
      <c r="K1435" s="3" t="s">
        <v>6068</v>
      </c>
      <c r="L1435" s="17" t="s">
        <v>5760</v>
      </c>
      <c r="M1435" s="2" t="str">
        <f t="shared" si="161"/>
        <v>&gt;betaL-g2040_CTX-M-144%ATGGTTAAAAAATCACTGCGCCAGTTCACGCTGATGGCGACGGCAACCGTCACGCTGTTGTTAGGAAGTGTGCCGCTGTATGCGCAAACGGCGGACGTACAGCAAAAACTTGCCGAATTAGAGCGGCAGTCGGGAGGCAGACTGGGTGTGGCATTGATTAACACAGCAGATAATTCGCAAATACTTTATCGTGCTGATGAGCGCTTTGCGATGTGCAGCACCAGTAAAGTGATGGCCGT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T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1435" s="26">
        <f t="shared" si="159"/>
        <v>876</v>
      </c>
      <c r="P1435" s="26"/>
      <c r="Q1435" s="26">
        <f t="shared" si="158"/>
        <v>1</v>
      </c>
      <c r="R1435" s="26">
        <f t="shared" si="160"/>
        <v>1</v>
      </c>
      <c r="S1435" s="26">
        <f t="shared" si="162"/>
        <v>2</v>
      </c>
      <c r="T1435" s="26"/>
    </row>
    <row r="1436" spans="1:20" x14ac:dyDescent="0.25">
      <c r="A1436" s="3">
        <v>355</v>
      </c>
      <c r="B1436" s="3" t="s">
        <v>6069</v>
      </c>
      <c r="C1436" s="3" t="s">
        <v>512</v>
      </c>
      <c r="D1436" s="3" t="s">
        <v>6070</v>
      </c>
      <c r="E1436" s="3" t="s">
        <v>6070</v>
      </c>
      <c r="F1436" s="3" t="s">
        <v>6071</v>
      </c>
      <c r="G1436" s="4" t="s">
        <v>6072</v>
      </c>
      <c r="H1436" s="4"/>
      <c r="I1436" s="4" t="s">
        <v>10936</v>
      </c>
      <c r="J1436" s="3"/>
      <c r="K1436" s="3" t="s">
        <v>6073</v>
      </c>
      <c r="L1436" s="17" t="s">
        <v>5760</v>
      </c>
      <c r="M1436" s="2" t="str">
        <f t="shared" si="161"/>
        <v>&gt;betaL-g2041_CTX-M-148%ATGGTGACAAAGAGAGTGCAACGGATGATGTTCGCGGCGGCGGCGTGCATTCCGCTGCTGCTGGGCAGCGCGCCGCTTTATGCGCAGACGAGTGCGGTGCAGCAAAAGCTGGCGGCGCTGGAGAAAAGCAGCGGAGGGCGGCTGGGCGTCGCGCTCATCGATACCGCAGATAATACGCAGGTGCTTTATCGCGGTGATGAACGCTTTCCAATGTGCAGTACCAGTAAAGTTATAGCGGT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CGCCGCCGCGATGTGCTGGCTTCAGCGGCGAGAATCATCGCCGAAGGGCTGTAA</v>
      </c>
      <c r="O1436" s="26">
        <f t="shared" si="159"/>
        <v>876</v>
      </c>
      <c r="P1436" s="26"/>
      <c r="Q1436" s="26">
        <f t="shared" si="158"/>
        <v>1</v>
      </c>
      <c r="R1436" s="26">
        <f t="shared" si="160"/>
        <v>1</v>
      </c>
      <c r="S1436" s="26">
        <f t="shared" si="162"/>
        <v>2</v>
      </c>
      <c r="T1436" s="26"/>
    </row>
    <row r="1437" spans="1:20" x14ac:dyDescent="0.25">
      <c r="A1437" s="3">
        <v>356</v>
      </c>
      <c r="B1437" s="3" t="s">
        <v>6074</v>
      </c>
      <c r="C1437" s="3" t="s">
        <v>512</v>
      </c>
      <c r="D1437" s="3" t="s">
        <v>6075</v>
      </c>
      <c r="E1437" s="3" t="s">
        <v>6075</v>
      </c>
      <c r="F1437" s="3" t="s">
        <v>6076</v>
      </c>
      <c r="G1437" s="4" t="s">
        <v>6077</v>
      </c>
      <c r="H1437" s="4"/>
      <c r="I1437" s="4" t="s">
        <v>10936</v>
      </c>
      <c r="J1437" s="3"/>
      <c r="K1437" s="3" t="s">
        <v>6078</v>
      </c>
      <c r="L1437" s="17" t="s">
        <v>5760</v>
      </c>
      <c r="M1437" s="2" t="str">
        <f t="shared" si="161"/>
        <v>&gt;betaL-g2042_CTX-M-150%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CATACCCACGGTGCAGCGAGCATTCAGGCTGGACTGCCTGCTTCCTGGGTTGTGGGGGATAAAACCGGCAGCGGTGGCTATGGCACCACCAACGATATCGCGGTGATCTGGCCAAAAGATCGTGCGCCGCTAATTCTGGTCACTTACTTCACCCAGCCTCAACCTAAGGCAGAAAGCCGTCGCGATGTATTAGCGTCGGCGGCTAAAATCGTCACCGACGGTTTGTAA</v>
      </c>
      <c r="O1437" s="26">
        <f t="shared" si="159"/>
        <v>876</v>
      </c>
      <c r="P1437" s="26"/>
      <c r="Q1437" s="26">
        <f t="shared" si="158"/>
        <v>1</v>
      </c>
      <c r="R1437" s="26">
        <f t="shared" si="160"/>
        <v>1</v>
      </c>
      <c r="S1437" s="26">
        <f t="shared" si="162"/>
        <v>2</v>
      </c>
      <c r="T1437" s="26"/>
    </row>
    <row r="1438" spans="1:20" x14ac:dyDescent="0.25">
      <c r="A1438" s="3">
        <v>357</v>
      </c>
      <c r="B1438" s="3" t="s">
        <v>6079</v>
      </c>
      <c r="C1438" s="3" t="s">
        <v>512</v>
      </c>
      <c r="D1438" s="3" t="s">
        <v>6080</v>
      </c>
      <c r="E1438" s="3" t="s">
        <v>6080</v>
      </c>
      <c r="F1438" s="3" t="s">
        <v>6081</v>
      </c>
      <c r="G1438" s="4" t="s">
        <v>6082</v>
      </c>
      <c r="H1438" s="4"/>
      <c r="I1438" s="4" t="s">
        <v>10936</v>
      </c>
      <c r="J1438" s="3"/>
      <c r="K1438" s="3" t="s">
        <v>6083</v>
      </c>
      <c r="L1438" s="17" t="s">
        <v>5760</v>
      </c>
      <c r="M1438" s="2" t="str">
        <f t="shared" si="161"/>
        <v>&gt;betaL-g2043_CTX-M-151%ATGATCAATAAACGGCTGAGTATTGCTCTGGCGCTGGCGGCCATGATAGGTACGCCTGTGGCGATGGCCCTCGAGAGCCAGAAGCCGGGGAGCGATTCTGCTAATCATATTCAGCACCAGATGGTGCAACAGCTGTCGGCGCTGGAGAAAAGCGCTAACGGGCGGCTTGGCGTAGCGGTTATCGATACCGGCAGCGGCGCAATTGCGGGCTGGCGGATGGATGAACCTTTCCCCATGTGCAGTACCAGTAAAGTGATGGCGGTAGCGGCGCTGCTGAAACAGAGCGAACAGACTCCTGAACTTATGAGTCAGCCTCAGCCGGTAGCGAGCGGAGATCTGGTGAACTACAACCCGATAACTGAACGTTTTGTGGGTAAGAGCATGACGTTTGATGAGCTAAGCGCCGCAACGCTGCAATATAGCGATAACGCCGCAATGAACCTGATTCTGGCCAAACTGGGTGGGCCGCAAAAAGTAACGGCGTTTGCCCGCAGTATTGGCGATGATAAATTCCGGCTCGACCGCAATGAACCTTCGCTAAATACCGCCATTCCCGGCGATCTTCGGGATACCAGCACTCCACGAGCTATGGCCTTAAGCCTGCAAAAGCTGGCGCTGGGGGATGCTTTAGGCCAGGTTCAGCGCGAGAAACTTAGCCACTGGTTGCGCGGCAATACCACCGGTGCGGCCAGCATTCGGGCCGGGCTGCCATCGGGATGGAGCGTTGGGGATAAGACCGGCAGCGGTGATTACGGCACAACCAACGATATTGCCGTGGTATGGCCGACCGGCAGACCGCCGCTGGTTATTGTGACTTACTTTACTCAGCCGCAGCAGCAGGCAGAAAGCCAGCGGCCGGTGCTGGCGAAAGCGGCTGCTATCGTTGCCAGCCATTATGTATTGCCTAAAGGCTGA</v>
      </c>
      <c r="O1438" s="26">
        <f t="shared" si="159"/>
        <v>915</v>
      </c>
      <c r="P1438" s="26"/>
      <c r="Q1438" s="26">
        <f t="shared" si="158"/>
        <v>1</v>
      </c>
      <c r="R1438" s="26">
        <f t="shared" si="160"/>
        <v>1</v>
      </c>
      <c r="S1438" s="26">
        <f t="shared" si="162"/>
        <v>2</v>
      </c>
      <c r="T1438" s="26"/>
    </row>
    <row r="1439" spans="1:20" x14ac:dyDescent="0.25">
      <c r="A1439" s="3">
        <v>358</v>
      </c>
      <c r="B1439" s="3" t="s">
        <v>6084</v>
      </c>
      <c r="C1439" s="3" t="s">
        <v>512</v>
      </c>
      <c r="D1439" s="3" t="s">
        <v>6085</v>
      </c>
      <c r="E1439" s="3" t="s">
        <v>6085</v>
      </c>
      <c r="F1439" s="3" t="s">
        <v>6086</v>
      </c>
      <c r="G1439" s="4" t="s">
        <v>6087</v>
      </c>
      <c r="H1439" s="4"/>
      <c r="I1439" s="4" t="s">
        <v>10936</v>
      </c>
      <c r="J1439" s="3"/>
      <c r="K1439" s="3" t="s">
        <v>6088</v>
      </c>
      <c r="L1439" s="17" t="s">
        <v>5760</v>
      </c>
      <c r="M1439" s="2" t="str">
        <f t="shared" si="161"/>
        <v>&gt;betaL-g2044_CTX-M-152%ATGAGAAAAAGCGTAAGGCGGGCGATATTAATGACGACAGCCTGTGTTTCGCTGCTGTTGGCCAGTGTGCCGCTGTATGCCCACGCGAACGATGTTCAGCAAAAGCTGGCGGCGCTGGAGAAAAGCAGCGGGGGACGACTGGGTGTGGCGTTGATTAACACCGCCGATAACACGCAGACGCTCTACCGCGCCGACGAGCGTTTTGCTATGTGCAGCACCAGTAAAGTGATGGCGGCGGCGGCGGTGCTTAAGCAAAGTGAAACGCAAAAGGACTTACTGAGTCAGCGGGTTGAAATTAAGTCCTCAGACTTGATTAACTACAACCCAATCGCTGAAAAGCACGTCAATGGCACGATGACACTCGGGGAGCTGAGCGCGGCGGCGCTGCAGTACAGCGATAATACTGCCATGAATAAGCTGATTGCCCATCTCGGGGGGCCGGGTAAAGTGACGGCATTTGCTCGTGCGATTGGCGATGACACTTTCCGGCTCGATCGTACCGAGCCGACGCTCAACACCGCGATCCCCGGCGACCCGCGCGATACCACCACGCCGTTAGCGATGGCGCAGGCTCTGCGCAATCTGACGTTGGGCAATGCCCTGGGTGACACTCAGCGTGCGCAGCTGGTGATGTGGCTGAAAGGCAACACCACCGGCGCTGCCAGCATTCAGGCAGGGCTACCCACATCGTGGGTTGTCGGGGATAAAACCGGCAGCGGCGATTATGGTACGACGAATGATATCGCGGTTATTTGGCCGGAAGGTCGCGCGCCGCTCGTTCTGGTGACTTACTTCACCCAGTCGGAGCCGAAGGCAGAGAGCCGTCGTGACGTGCTCGCTGCTGCCGCCAGAATTGTCACCGACGGTTATTAA</v>
      </c>
      <c r="O1439" s="26">
        <f t="shared" si="159"/>
        <v>873</v>
      </c>
      <c r="P1439" s="26"/>
      <c r="Q1439" s="26">
        <f t="shared" si="158"/>
        <v>1</v>
      </c>
      <c r="R1439" s="26">
        <f t="shared" si="160"/>
        <v>1</v>
      </c>
      <c r="S1439" s="26">
        <f t="shared" si="162"/>
        <v>2</v>
      </c>
      <c r="T1439" s="26"/>
    </row>
    <row r="1440" spans="1:20" x14ac:dyDescent="0.25">
      <c r="A1440" s="3">
        <v>359</v>
      </c>
      <c r="B1440" s="3" t="s">
        <v>6089</v>
      </c>
      <c r="C1440" s="3" t="s">
        <v>512</v>
      </c>
      <c r="D1440" s="3" t="s">
        <v>6090</v>
      </c>
      <c r="E1440" s="3" t="s">
        <v>6090</v>
      </c>
      <c r="F1440" s="3" t="s">
        <v>6091</v>
      </c>
      <c r="G1440" s="4" t="s">
        <v>6092</v>
      </c>
      <c r="H1440" s="4"/>
      <c r="I1440" s="4" t="s">
        <v>10936</v>
      </c>
      <c r="J1440" s="3"/>
      <c r="K1440" s="3" t="s">
        <v>6093</v>
      </c>
      <c r="L1440" s="17" t="s">
        <v>5760</v>
      </c>
      <c r="M1440" s="2" t="str">
        <f t="shared" si="161"/>
        <v>&gt;betaL-g2045_CTX-M-155%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CACCGC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GCGCTAAAATCGTCACCGACGGTTTGTAA</v>
      </c>
      <c r="O1440" s="26">
        <f t="shared" si="159"/>
        <v>876</v>
      </c>
      <c r="P1440" s="26"/>
      <c r="Q1440" s="26">
        <f t="shared" si="158"/>
        <v>1</v>
      </c>
      <c r="R1440" s="26">
        <f t="shared" si="160"/>
        <v>1</v>
      </c>
      <c r="S1440" s="26">
        <f t="shared" si="162"/>
        <v>2</v>
      </c>
      <c r="T1440" s="26"/>
    </row>
    <row r="1441" spans="1:20" x14ac:dyDescent="0.25">
      <c r="A1441" s="3">
        <v>360</v>
      </c>
      <c r="B1441" s="3" t="s">
        <v>6094</v>
      </c>
      <c r="C1441" s="3" t="s">
        <v>512</v>
      </c>
      <c r="D1441" s="3" t="s">
        <v>6095</v>
      </c>
      <c r="E1441" s="3" t="s">
        <v>6095</v>
      </c>
      <c r="F1441" s="3" t="s">
        <v>6096</v>
      </c>
      <c r="G1441" s="4" t="s">
        <v>6097</v>
      </c>
      <c r="H1441" s="4"/>
      <c r="I1441" s="4" t="s">
        <v>10936</v>
      </c>
      <c r="J1441" s="3"/>
      <c r="K1441" s="3" t="s">
        <v>6098</v>
      </c>
      <c r="L1441" s="17" t="s">
        <v>5760</v>
      </c>
      <c r="M1441" s="2" t="str">
        <f t="shared" si="161"/>
        <v>&gt;betaL-g2046_CTX-M-156%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A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CGCAGAAAGCCGTCGCGATGTATTAGCGTCGGCGGCTAAAATCGTCACCGACGGTTTGTAA</v>
      </c>
      <c r="O1441" s="26">
        <f t="shared" si="159"/>
        <v>876</v>
      </c>
      <c r="P1441" s="26"/>
      <c r="Q1441" s="26">
        <f t="shared" si="158"/>
        <v>1</v>
      </c>
      <c r="R1441" s="26">
        <f t="shared" si="160"/>
        <v>1</v>
      </c>
      <c r="S1441" s="26">
        <f t="shared" si="162"/>
        <v>2</v>
      </c>
      <c r="T1441" s="26"/>
    </row>
    <row r="1442" spans="1:20" x14ac:dyDescent="0.25">
      <c r="A1442" s="3">
        <v>361</v>
      </c>
      <c r="B1442" s="3" t="s">
        <v>6099</v>
      </c>
      <c r="C1442" s="3" t="s">
        <v>512</v>
      </c>
      <c r="D1442" s="3" t="s">
        <v>6100</v>
      </c>
      <c r="E1442" s="3" t="s">
        <v>6100</v>
      </c>
      <c r="F1442" s="3" t="s">
        <v>6101</v>
      </c>
      <c r="G1442" s="4" t="s">
        <v>6102</v>
      </c>
      <c r="H1442" s="4"/>
      <c r="I1442" s="4" t="s">
        <v>10936</v>
      </c>
      <c r="J1442" s="3"/>
      <c r="K1442" s="3" t="s">
        <v>6103</v>
      </c>
      <c r="L1442" s="17" t="s">
        <v>5760</v>
      </c>
      <c r="M1442" s="2" t="str">
        <f t="shared" si="161"/>
        <v>&gt;betaL-g2047_CTX-M-157%ATGGTTAAAAAATCACTGCGCCAGTTCACGCTGATGGCGACGGCAACCGTCACGCTGTTGTTAGGAAGTGTGCCGCTGTATGCGCAAACGGCGGACGTACAGCAAAAACTTGCCGAATTAGAGCGGCAGTCGGGAGGCAGACTGGGTGTGGCATTGATTAACACAGCAGATAATTCGCAAATACTTTATCGTGCTGATGAGCGCTTTGCGATGTGCAGCACCAGTAAAGTGATGGCCGCGGCCGCGGTGCTGAAGAAAAGTGAAAGCGAACCGAATCTGTTAAATCAGCGAGTTGAGATCAAAAAATCTGACCTTGTTAACTATAATCCGATTGCGGAAAAGCACGTCAATGGGACGATGTCACTGGCTGAGCTTAGCGCGGCCGCGCTACAGTACAGCGATAACGTGGCGATGAATAAGCTGATTGCTCACGTTGGCGGCCCGGCTAGCGTCACCGCGTTCGCCCGACAGCTGGGAGACGAAACGTTCCGTCTCGACCGTACCGCGCCGACGTTAAACACCGCCATTCCGGGCGATCCGCGTGATACCACTTCACCTCGGGCAATGGCGCAAACTCTGCGGAATCTGACGCTGGGTAAAGCATTGGGCGACAGCCAACGGGCGCAGCTGGTGACATGGATGAAAGGCAATACCACCGGTGCAGCGAGCATTCAGGCTGGACTGCCTGCTTCCTGGGTTGTGGGGGATAAAACCGGCAGCGGTGGCTATGGCACCACCAACGATATCGCGGTGATCTGGCCAAAAGATCGTGCGCCGCTGATTCTGGTCACTTACTTCACCCAGCCTCAACCTAAGGCAGAAAGCCGTCGCGATGTATTAGCGTCGGCGGCTAAAATCGTCACCGACGGTTTGTAA</v>
      </c>
      <c r="O1442" s="26">
        <f t="shared" si="159"/>
        <v>876</v>
      </c>
      <c r="P1442" s="26"/>
      <c r="Q1442" s="26">
        <f t="shared" si="158"/>
        <v>1</v>
      </c>
      <c r="R1442" s="26">
        <f t="shared" si="160"/>
        <v>1</v>
      </c>
      <c r="S1442" s="26">
        <f t="shared" si="162"/>
        <v>2</v>
      </c>
      <c r="T1442" s="26"/>
    </row>
    <row r="1443" spans="1:20" x14ac:dyDescent="0.25">
      <c r="A1443" s="3">
        <v>362</v>
      </c>
      <c r="B1443" s="3" t="s">
        <v>6104</v>
      </c>
      <c r="C1443" s="3" t="s">
        <v>512</v>
      </c>
      <c r="D1443" s="3" t="s">
        <v>6105</v>
      </c>
      <c r="E1443" s="3" t="s">
        <v>6105</v>
      </c>
      <c r="F1443" s="3" t="s">
        <v>6106</v>
      </c>
      <c r="G1443" s="4" t="s">
        <v>6107</v>
      </c>
      <c r="H1443" s="4"/>
      <c r="I1443" s="4" t="s">
        <v>10936</v>
      </c>
      <c r="J1443" s="3"/>
      <c r="K1443" s="3" t="s">
        <v>6108</v>
      </c>
      <c r="L1443" s="17" t="s">
        <v>5760</v>
      </c>
      <c r="M1443" s="2" t="str">
        <f t="shared" si="161"/>
        <v>&gt;betaL-g2048_CTX-M-158%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T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</v>
      </c>
      <c r="O1443" s="26">
        <f t="shared" si="159"/>
        <v>876</v>
      </c>
      <c r="P1443" s="26"/>
      <c r="Q1443" s="26">
        <f t="shared" si="158"/>
        <v>1</v>
      </c>
      <c r="R1443" s="26">
        <f t="shared" si="160"/>
        <v>1</v>
      </c>
      <c r="S1443" s="26">
        <f t="shared" si="162"/>
        <v>2</v>
      </c>
      <c r="T1443" s="26"/>
    </row>
    <row r="1444" spans="1:20" x14ac:dyDescent="0.25">
      <c r="A1444" s="3">
        <v>363</v>
      </c>
      <c r="B1444" s="3" t="s">
        <v>6109</v>
      </c>
      <c r="C1444" s="3" t="s">
        <v>512</v>
      </c>
      <c r="D1444" s="3" t="s">
        <v>6110</v>
      </c>
      <c r="E1444" s="3" t="s">
        <v>6110</v>
      </c>
      <c r="F1444" s="3" t="s">
        <v>6111</v>
      </c>
      <c r="G1444" s="4" t="s">
        <v>6112</v>
      </c>
      <c r="H1444" s="4"/>
      <c r="I1444" s="4" t="s">
        <v>10936</v>
      </c>
      <c r="J1444" s="3"/>
      <c r="K1444" s="3" t="s">
        <v>6113</v>
      </c>
      <c r="L1444" s="17" t="s">
        <v>5760</v>
      </c>
      <c r="M1444" s="2" t="str">
        <f t="shared" si="161"/>
        <v>&gt;betaL-g2049_CTX-M-159%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A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GCTACGGCACCACCAATGATATTGCGGTGATCTGGCCGCAGGGTCGTGCGCCGCTGGTTCTGGTGACCTATTTTACCCAGCCGCAACAGAACGCAGAGAGCCGCCGCGATGTGCTGGCTTCAGCGGCGAGAATCATCGCCGAAGGGCTGTAA</v>
      </c>
      <c r="O1444" s="26">
        <f t="shared" si="159"/>
        <v>876</v>
      </c>
      <c r="P1444" s="26"/>
      <c r="Q1444" s="26">
        <f t="shared" si="158"/>
        <v>1</v>
      </c>
      <c r="R1444" s="26">
        <f t="shared" si="160"/>
        <v>1</v>
      </c>
      <c r="S1444" s="26">
        <f t="shared" si="162"/>
        <v>2</v>
      </c>
      <c r="T1444" s="26"/>
    </row>
    <row r="1445" spans="1:20" x14ac:dyDescent="0.25">
      <c r="A1445" s="3">
        <v>364</v>
      </c>
      <c r="B1445" s="3" t="s">
        <v>6114</v>
      </c>
      <c r="C1445" s="3" t="s">
        <v>512</v>
      </c>
      <c r="D1445" s="3" t="s">
        <v>6115</v>
      </c>
      <c r="E1445" s="3" t="s">
        <v>6115</v>
      </c>
      <c r="F1445" s="3" t="s">
        <v>6116</v>
      </c>
      <c r="G1445" s="4" t="s">
        <v>6117</v>
      </c>
      <c r="H1445" s="4"/>
      <c r="I1445" s="4" t="s">
        <v>10936</v>
      </c>
      <c r="J1445" s="3"/>
      <c r="K1445" s="3" t="s">
        <v>6118</v>
      </c>
      <c r="L1445" s="17" t="s">
        <v>5760</v>
      </c>
      <c r="M1445" s="2" t="str">
        <f t="shared" si="161"/>
        <v>&gt;betaL-g2050_CTX-M-160%ATGATGAGAAAAAGCGTAAGGCGGGCGATGTTAATGACGACAGCCTGTGTTTCGCTGCTGTTGGCCAGTGTGCCGCTGTGTGCCCAGGCGAACGATGTTCAACAAAAGCTCGCGGCGCTGGAGAAAAGCAGCGGGGGACGACTGGGTGTGGCGTTGATTAACACCGCCGATAACACGCAGACGCTCTACCGCGCCGACGAGCGTTTTGCCATGTGCAGCACCAGTAAAGTGATGGCGGTAGCGGCGGTGCTTAAGCAAAGTGAAACGCAAAAGGGCTTGTTGAGTCAGCGGGTTGAAATTAAGCCCTCAGACTTGGTTAACTACAACCCCATTGCGGAAAAACACGTCAATGGCACGATGACATTCGGGGAGTTGAGCGCGGCGGCGCTACAGTACAGCGATAATACTGCCATGAATAAGCTGATTGCCCATCTCGGGGGGCCGGATAAAGTGACGGCATTTGCCCGTACGATTGGCGATGACACGTTCCGGCTCGATCGTACCGAGCCGACGCTCAACACCGCGATCCCCGGCGACCCGCGCGATACCACCACGCCGTTAGCGATGGCGCAGGCTCTGCGCAATCTGACGTTGGGCAATGCCCTGGGTGACACTCAGCGTGCGCAGCTGGTGATGTGGCTGAAAGGCAACACCACCGGCGCTGCCAGCATTCAGGCAGGGCTACCCACATCGTGGGTTGTCGGGGATAAAACCGGCAGCGGCGGTTATGGTACGACGAATGATATCGCGGTTATTTGGCCGGAAGGTCGCGCGCCGCTCGTTCTGGTGACTTACTTCACCCAGTCGGAGCCGAAGGCAGAGAGCCGTCGTGACGTGCTCGCTGCTGCCGCCAGAATTGTCACCGACGGTTATTAA</v>
      </c>
      <c r="O1445" s="26">
        <f t="shared" si="159"/>
        <v>876</v>
      </c>
      <c r="P1445" s="26"/>
      <c r="Q1445" s="26">
        <f t="shared" si="158"/>
        <v>1</v>
      </c>
      <c r="R1445" s="26">
        <f t="shared" si="160"/>
        <v>1</v>
      </c>
      <c r="S1445" s="26">
        <f t="shared" si="162"/>
        <v>2</v>
      </c>
      <c r="T1445" s="26"/>
    </row>
    <row r="1446" spans="1:20" x14ac:dyDescent="0.25">
      <c r="A1446" s="3">
        <v>365</v>
      </c>
      <c r="B1446" s="3" t="s">
        <v>6119</v>
      </c>
      <c r="C1446" s="3" t="s">
        <v>512</v>
      </c>
      <c r="D1446" s="3" t="s">
        <v>6120</v>
      </c>
      <c r="E1446" s="3" t="s">
        <v>6120</v>
      </c>
      <c r="F1446" s="3" t="s">
        <v>6121</v>
      </c>
      <c r="G1446" s="4" t="s">
        <v>6122</v>
      </c>
      <c r="H1446" s="4"/>
      <c r="I1446" s="4" t="s">
        <v>10936</v>
      </c>
      <c r="J1446" s="3"/>
      <c r="K1446" s="3" t="s">
        <v>6123</v>
      </c>
      <c r="L1446" s="17" t="s">
        <v>5760</v>
      </c>
      <c r="M1446" s="2" t="str">
        <f t="shared" si="161"/>
        <v>&gt;betaL-g2051_CTX-M-161%ATGGTGACAAAGAGAGTGCAACGGATGATGTTY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A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</v>
      </c>
      <c r="O1446" s="26">
        <f t="shared" si="159"/>
        <v>876</v>
      </c>
      <c r="P1446" s="26"/>
      <c r="Q1446" s="26">
        <f t="shared" si="158"/>
        <v>1</v>
      </c>
      <c r="R1446" s="26">
        <f t="shared" si="160"/>
        <v>1</v>
      </c>
      <c r="S1446" s="26">
        <f t="shared" si="162"/>
        <v>2</v>
      </c>
      <c r="T1446" s="26"/>
    </row>
    <row r="1447" spans="1:20" x14ac:dyDescent="0.25">
      <c r="A1447" s="3">
        <v>374</v>
      </c>
      <c r="B1447" s="3" t="s">
        <v>6124</v>
      </c>
      <c r="C1447" s="3" t="s">
        <v>890</v>
      </c>
      <c r="D1447" s="4" t="s">
        <v>6125</v>
      </c>
      <c r="E1447" s="4" t="s">
        <v>6125</v>
      </c>
      <c r="F1447" s="3" t="s">
        <v>6126</v>
      </c>
      <c r="G1447" s="4" t="s">
        <v>6127</v>
      </c>
      <c r="H1447" s="4"/>
      <c r="I1447" s="4" t="s">
        <v>10936</v>
      </c>
      <c r="J1447" s="3"/>
      <c r="K1447" s="3" t="s">
        <v>6128</v>
      </c>
      <c r="L1447" s="17" t="s">
        <v>5760</v>
      </c>
      <c r="M1447" s="2" t="str">
        <f t="shared" si="161"/>
        <v>&gt;betaL-g2052_DHA-10%ATGAAAAAATCGTTATCTGCAACACTGATTTCTGCCCTGCTGGCGTTTTCCGCCCCGGGGTTTTCTGCCGCTGATAATGTCGCGGCGGTGGTGGACAGCACCATTAAACCGCTGATGGCACAGCAGGATATTCCCGGGATGGCGGTTGCTGTCTCTGTAAAGGGTAAGCCCTATTATTTCAATTACGGTTTTGCCGATGTTCAGGCAAAACAGCCGGTCACTGAAAATACACTATTTGAGCTCGGATCTGTAAGTAAAACTTTCACAGGTGTGCTGGGTGCGGTTTCTGTGGCGAAAAAAGAGATGACGCTGAATGACCCGGCGGAAAAATACCAGCCGGAGCTGGCTCTGCCGCAGTGGAAAGGGATCACGCTGCTGGATCTGGCCACCTACACCGCAGGCGGGCTGCCGTTACAGGTACCGGATGAGGTGAAAAGCCGTGCGGATCTGCTGCATTTCTATCAGCAGTGGCAGCCGTCCCGGAAACCGGGCGATATGCGTCTGTATGCAAACAGCAGTATCGGCCTGTTTGGTGCTCTGACCGCCAACGCAGCGGGGATGCCGTATGAGCAGTTGCTGACCGCGCGGATCCTGGCACCGCTGGGGTTATCTCACACCTTTATTACCGTGCCGGAAAGTGCGCAAAGCCAGTATGCGTACGGTTATAAAAACAAAAAACCGGTCCGCGTGTCGCCGGGACAGCTTGATGCGGAATCTTACGGCGTGAAATCCGCCTCAAAAGATATGCTGCGCTGGGCAGAAATGAATATGGAGCCGTCACGGGCCGGTAATGCGGATCTGGAAATGGCAATGTATCTCGCCCAGACCCGCTACTATAAAACTGCCGCGATTAATCAGGGGCTGGGCTGGGAAATGTATGACTGGCCGCAGCAGAAAGATATGATCATTAACGGCGTGACCAACGAGGTCGCATTGCAGCCGCACCCGGTAACAGACAACCAGGTTCAGCCGTATAACCGCGCTTCCTGGGTGCATAAAACGGGGGCAACAACTGGTTTCGGCGCCTATGTGGCCTTTATTCCGGAAAAACAGGTGGCGATTGTGATTCTGGCGAATAAAAACTACCCGAATACCGAAAGAGTCAAAGCCGCACAGGCTATTTTGAGTGCACTGGAATAA</v>
      </c>
      <c r="O1447" s="26">
        <f t="shared" si="159"/>
        <v>1140</v>
      </c>
      <c r="P1447" s="26"/>
      <c r="Q1447" s="26">
        <f t="shared" si="158"/>
        <v>1</v>
      </c>
      <c r="R1447" s="26">
        <f t="shared" si="160"/>
        <v>1</v>
      </c>
      <c r="S1447" s="26">
        <f t="shared" si="162"/>
        <v>2</v>
      </c>
      <c r="T1447" s="26"/>
    </row>
    <row r="1448" spans="1:20" x14ac:dyDescent="0.25">
      <c r="A1448" s="3">
        <v>376</v>
      </c>
      <c r="B1448" s="3" t="s">
        <v>6129</v>
      </c>
      <c r="C1448" s="3" t="s">
        <v>890</v>
      </c>
      <c r="D1448" s="4" t="s">
        <v>6130</v>
      </c>
      <c r="E1448" s="4" t="s">
        <v>6130</v>
      </c>
      <c r="F1448" s="3" t="s">
        <v>6131</v>
      </c>
      <c r="G1448" s="4" t="s">
        <v>6132</v>
      </c>
      <c r="H1448" s="4"/>
      <c r="I1448" s="4" t="s">
        <v>10936</v>
      </c>
      <c r="J1448" s="3"/>
      <c r="K1448" s="3" t="s">
        <v>6133</v>
      </c>
      <c r="L1448" s="17" t="s">
        <v>5760</v>
      </c>
      <c r="M1448" s="2" t="str">
        <f t="shared" si="161"/>
        <v>&gt;betaL-g2053_DHA-13%ATGAAAAAATCGTTATCTGCAACACTGATTTCCGCTCTGCTGGCGTTTTCCGCCCCGGGGTTTTCTGCCGCTGATAATGTCGCGGCGGTGGTGGACAGCACCATTAAACCGCTGATGGCACAGCAGGATATTCCCGGGATGGCGGTTGCCGTCTCCGTAAAGGGTAAGCCCTATTATTTCAATTACGGTTTTGCCGATGTTCAGGCAAAACAGCCTGTCACTGAAAATACACTATTTGAGCTCGGATCTGTAAGTAAAACTTTCACAGGTGTGCTGGGTGCGGTTTCCGTGGCGAAAAAAGAGATGGCGCTGAATGATCCGGCGGCAAAATATCAGCCGGAGCTGGCTCTGCCGCAGTGGAAGGGGATCACGCTGCTGGATCTGGCCACCTATACCGCAGGCGGGCTGCCGTTACAGGTACCGGATGCGGTGAAAAGCCGTGCGGATCTGCTGAATTTCTATCAGCAGTGGCAGCCATCATGGAAACCGGGCGATATGCGTCTGTATGCAAACAGCAGTATCGGCCTGTTTGGTGCTCTGACCGCC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48" s="26">
        <f t="shared" si="159"/>
        <v>1140</v>
      </c>
      <c r="P1448" s="26"/>
      <c r="Q1448" s="26">
        <f t="shared" si="158"/>
        <v>1</v>
      </c>
      <c r="R1448" s="26">
        <f t="shared" si="160"/>
        <v>1</v>
      </c>
      <c r="S1448" s="26">
        <f t="shared" si="162"/>
        <v>2</v>
      </c>
      <c r="T1448" s="26"/>
    </row>
    <row r="1449" spans="1:20" x14ac:dyDescent="0.25">
      <c r="A1449" s="3">
        <v>377</v>
      </c>
      <c r="B1449" s="3" t="s">
        <v>6134</v>
      </c>
      <c r="C1449" s="3" t="s">
        <v>890</v>
      </c>
      <c r="D1449" s="4" t="s">
        <v>6135</v>
      </c>
      <c r="E1449" s="4" t="s">
        <v>6135</v>
      </c>
      <c r="F1449" s="3" t="s">
        <v>6136</v>
      </c>
      <c r="G1449" s="4" t="s">
        <v>6137</v>
      </c>
      <c r="H1449" s="4"/>
      <c r="I1449" s="4" t="s">
        <v>10936</v>
      </c>
      <c r="J1449" s="3"/>
      <c r="K1449" s="3" t="s">
        <v>6138</v>
      </c>
      <c r="L1449" s="17" t="s">
        <v>5760</v>
      </c>
      <c r="M1449" s="2" t="str">
        <f t="shared" si="161"/>
        <v>&gt;betaL-g2054_DHA-14%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CAC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49" s="26">
        <f t="shared" si="159"/>
        <v>1140</v>
      </c>
      <c r="P1449" s="26"/>
      <c r="Q1449" s="26">
        <f t="shared" si="158"/>
        <v>1</v>
      </c>
      <c r="R1449" s="26">
        <f t="shared" si="160"/>
        <v>1</v>
      </c>
      <c r="S1449" s="26">
        <f t="shared" si="162"/>
        <v>2</v>
      </c>
      <c r="T1449" s="26"/>
    </row>
    <row r="1450" spans="1:20" x14ac:dyDescent="0.25">
      <c r="A1450" s="3">
        <v>378</v>
      </c>
      <c r="B1450" s="3" t="s">
        <v>6139</v>
      </c>
      <c r="C1450" s="3" t="s">
        <v>890</v>
      </c>
      <c r="D1450" s="4" t="s">
        <v>6140</v>
      </c>
      <c r="E1450" s="4" t="s">
        <v>6140</v>
      </c>
      <c r="F1450" s="3" t="s">
        <v>6141</v>
      </c>
      <c r="G1450" s="4" t="s">
        <v>6142</v>
      </c>
      <c r="H1450" s="4"/>
      <c r="I1450" s="4" t="s">
        <v>10936</v>
      </c>
      <c r="J1450" s="3"/>
      <c r="K1450" s="3" t="s">
        <v>6143</v>
      </c>
      <c r="L1450" s="17" t="s">
        <v>5760</v>
      </c>
      <c r="M1450" s="2" t="str">
        <f t="shared" si="161"/>
        <v>&gt;betaL-g2055_DHA-15%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T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</v>
      </c>
      <c r="O1450" s="26">
        <f t="shared" si="159"/>
        <v>1140</v>
      </c>
      <c r="P1450" s="26"/>
      <c r="Q1450" s="26">
        <f t="shared" si="158"/>
        <v>1</v>
      </c>
      <c r="R1450" s="26">
        <f t="shared" si="160"/>
        <v>1</v>
      </c>
      <c r="S1450" s="26">
        <f t="shared" si="162"/>
        <v>2</v>
      </c>
      <c r="T1450" s="26"/>
    </row>
    <row r="1451" spans="1:20" x14ac:dyDescent="0.25">
      <c r="A1451" s="3">
        <v>379</v>
      </c>
      <c r="B1451" s="3" t="s">
        <v>6144</v>
      </c>
      <c r="C1451" s="3" t="s">
        <v>890</v>
      </c>
      <c r="D1451" s="4" t="s">
        <v>6145</v>
      </c>
      <c r="E1451" s="4" t="s">
        <v>6145</v>
      </c>
      <c r="F1451" s="3" t="s">
        <v>6146</v>
      </c>
      <c r="G1451" s="4" t="s">
        <v>6147</v>
      </c>
      <c r="H1451" s="4"/>
      <c r="I1451" s="4" t="s">
        <v>10936</v>
      </c>
      <c r="J1451" s="3"/>
      <c r="K1451" s="3" t="s">
        <v>6148</v>
      </c>
      <c r="L1451" s="17" t="s">
        <v>5760</v>
      </c>
      <c r="M1451" s="2" t="str">
        <f t="shared" si="161"/>
        <v>&gt;betaL-g2056_DHA-16%ATGAAAAAATCGTTATCTGCAACACTGGTTTCCGCCCTGCTGGCCTTTTCTGCCCCGGGGTTCTCTGCCGCTGATAATGTCGCGGCAGTCGTCGACAGCACCATTAAACCGCTGATGGCACAGCAGGATATCCCCGGGATGGCGGTTGCTGTCTCCGTAAAGGGAAAACCGTATTACTTCAACTATGGTTTTGCGGATGTGCAGGCAAAACAGCCGGTCACTGAAAATACACTATTTGAACTCGGATCTGTAAGTAAAACTTTCACAGGTGTGCTGGGTGCGGTTTCCGTGGCGAAAAAAGAGACGTCGCTGAATGACCCGGCAGTCAAATACCAGCCTGAACTGACACAGCCGCAGTGGAAAGGGATCACATTACTGGATCTGGCCACCTATACCGCAGGCGGGCTGCCGTTACAGGTGCCGGAAGCGGTGAAAAGCAGTGAGGATCTGCTGCATTTCTATCAGCAGTGGCAGCCGTCATGGCAACCGGGAAAGATGCGTCTGTATGCGAACAGCAGTATCGGCCTGTTCGGTGCGCTGACCGCGACAGCGGCGGGAATGCCTTATGAGCAGCTGCTGACCGCACGTATCCTGGCGCCGCTGGGGTTATCACATACCTTTATTACTGTACCGGAAAGTGCGCAAAGTCAGTATGCATACGGTTATAAAAACAATCAGCCGGTACGGGTGACGGGGGGACCGCTCGATGCGGAATCTTACGGGGTAAAATCCGCCTCAAAAGATATGCTGCGCTGGGCAGAAATCAATATGTCGCCGTCACGGGCGGGCAATGCGGATCTGGAAATGGCGATGTATCTCGCACAGACCCGTTACTATAAAACGGCGGCAATCAACCAGGGACTGGGCTGGGAGATGTATGACTGGCCGCAGCAGAAAGATATGATCATTAACGGCGTGACCAATGAAGTGGCATTGCAGCCGCATCCGGTAACGGATAATCAGGTTCAGCCGTATAACCGCGCTTCCTGGGTACATAAAACAGGAGCAACAACCGGTTTCGGTGCTTATGTGGCCTTTATTCCGGAAAAACAGGTGGCGATTGTGATTCTGGCAAATAAAAACTACCCGAATACCGAAAGAGTCAAAGCCGCACAGGCTATTTTGAGTGCACTGGAATAA</v>
      </c>
      <c r="O1451" s="26">
        <f t="shared" si="159"/>
        <v>1140</v>
      </c>
      <c r="P1451" s="26"/>
      <c r="Q1451" s="26">
        <f t="shared" si="158"/>
        <v>1</v>
      </c>
      <c r="R1451" s="26">
        <f t="shared" si="160"/>
        <v>1</v>
      </c>
      <c r="S1451" s="26">
        <f t="shared" si="162"/>
        <v>2</v>
      </c>
      <c r="T1451" s="26"/>
    </row>
    <row r="1452" spans="1:20" x14ac:dyDescent="0.25">
      <c r="A1452" s="3">
        <v>380</v>
      </c>
      <c r="B1452" s="3" t="s">
        <v>6149</v>
      </c>
      <c r="C1452" s="3" t="s">
        <v>890</v>
      </c>
      <c r="D1452" s="4" t="s">
        <v>6150</v>
      </c>
      <c r="E1452" s="4" t="s">
        <v>6150</v>
      </c>
      <c r="F1452" s="3" t="s">
        <v>6151</v>
      </c>
      <c r="G1452" s="4" t="s">
        <v>6152</v>
      </c>
      <c r="H1452" s="4"/>
      <c r="I1452" s="4" t="s">
        <v>10936</v>
      </c>
      <c r="J1452" s="3"/>
      <c r="K1452" s="3" t="s">
        <v>6153</v>
      </c>
      <c r="L1452" s="17" t="s">
        <v>5760</v>
      </c>
      <c r="M1452" s="2" t="str">
        <f t="shared" si="161"/>
        <v>&gt;betaL-g2057_DHA-17%ATGAAAAAATCGTTATCTGCAACACTGATTTCCGCTCTGCTGGCGTTTTCCGCCCCGGGGTTTTCTGCCGCTGATAATGTCGCGGT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52" s="26">
        <f t="shared" si="159"/>
        <v>1140</v>
      </c>
      <c r="P1452" s="26"/>
      <c r="Q1452" s="26">
        <f t="shared" si="158"/>
        <v>1</v>
      </c>
      <c r="R1452" s="26">
        <f t="shared" si="160"/>
        <v>1</v>
      </c>
      <c r="S1452" s="26">
        <f t="shared" si="162"/>
        <v>2</v>
      </c>
      <c r="T1452" s="26"/>
    </row>
    <row r="1453" spans="1:20" x14ac:dyDescent="0.25">
      <c r="A1453" s="3">
        <v>381</v>
      </c>
      <c r="B1453" s="3" t="s">
        <v>6154</v>
      </c>
      <c r="C1453" s="3" t="s">
        <v>890</v>
      </c>
      <c r="D1453" s="4" t="s">
        <v>6155</v>
      </c>
      <c r="E1453" s="4" t="s">
        <v>6155</v>
      </c>
      <c r="F1453" s="3" t="s">
        <v>6156</v>
      </c>
      <c r="G1453" s="4" t="s">
        <v>6157</v>
      </c>
      <c r="H1453" s="4"/>
      <c r="I1453" s="4" t="s">
        <v>10936</v>
      </c>
      <c r="J1453" s="3"/>
      <c r="K1453" s="3" t="s">
        <v>6158</v>
      </c>
      <c r="L1453" s="17" t="s">
        <v>5760</v>
      </c>
      <c r="M1453" s="2" t="str">
        <f t="shared" si="161"/>
        <v>&gt;betaL-g2058_DHA-18%ATGAAAAAATCGTTATCTGCAACACTGATTTCTGCCCTGCTGGCGTTTTCCGCCCCGGGGTTTTCTGCCGCTGATAATGTCGCAGCGGTGGTGGACAGCACTATTAAACCGCTGATGGCACAGCAGGATATTCCCGGGATGGCGGTTGCCGTATCCGTAAAGGGCAAGCCCTATTATTTTAACTATGGTTTTGCCGATGTTCAGGCAAAACAGCCGGTCACTGAAAATACACTATTTGAGCTCGGATCTGTAAGTAAAACTTTCACAGGTGTGCTGGGTGCGGTTTCTGTGGCGAAAAAAGAGACGGCGCTGAATGATCCGGCGGCAAAATATCAGCCGGAGCTGGCTCTGCCGCAGTGGAAGGGGATCACGCTGCTGGATCTGGCCACCTATACCGCAGGCGGGCTGCCGTTACAGGTACCGGATGCGGTGAAAAGCCGTGCGGATCTGCTGAATTTCTATCAGCAGTGGCAGCCATCATGGAAACCGGGCGATATGCGTCTGTATGCAAACAGCAGTATCGGCCTGTTTGGTGCTCTGACCGCCAATGCGGCGGGGATGCCGTATGAGCAGTTGCTGACCGCGCGGATCCTGGCACCGCTGGGATTATCTCACACCTTTATTACCGTGCCGGAAAGTGTGCAAAGCCGGTATGCGTACGGC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GGCAACAACTGGTTTCGGCGCCTATGTGGCCTTTATTCCGGAAAAACAGGTGGCGATTGTGATTCTGGCGAATAAAAACTACCCGAATACCGAAAGAGTCAAAGCTGCACAGGCTATTTTGAGTGCACTGGAATAA</v>
      </c>
      <c r="O1453" s="26">
        <f t="shared" si="159"/>
        <v>1140</v>
      </c>
      <c r="P1453" s="26"/>
      <c r="Q1453" s="26">
        <f t="shared" si="158"/>
        <v>1</v>
      </c>
      <c r="R1453" s="26">
        <f t="shared" si="160"/>
        <v>1</v>
      </c>
      <c r="S1453" s="26">
        <f t="shared" si="162"/>
        <v>2</v>
      </c>
      <c r="T1453" s="26"/>
    </row>
    <row r="1454" spans="1:20" x14ac:dyDescent="0.25">
      <c r="A1454" s="3">
        <v>382</v>
      </c>
      <c r="B1454" s="3" t="s">
        <v>6159</v>
      </c>
      <c r="C1454" s="3" t="s">
        <v>890</v>
      </c>
      <c r="D1454" s="4" t="s">
        <v>6160</v>
      </c>
      <c r="E1454" s="4" t="s">
        <v>6160</v>
      </c>
      <c r="F1454" s="3" t="s">
        <v>6161</v>
      </c>
      <c r="G1454" s="4" t="s">
        <v>6162</v>
      </c>
      <c r="H1454" s="4"/>
      <c r="I1454" s="4" t="s">
        <v>10936</v>
      </c>
      <c r="J1454" s="3"/>
      <c r="K1454" s="3" t="s">
        <v>6163</v>
      </c>
      <c r="L1454" s="17" t="s">
        <v>5760</v>
      </c>
      <c r="M1454" s="2" t="str">
        <f t="shared" si="161"/>
        <v>&gt;betaL-g2059_DHA-19%ATGAAAAAATCGTTATCTGCAACACTGATTTCCGCTCTGCTGGCGTTTTCCGCCCCGGGGTTTTCTGCCGCTGATAATGTCGCGGCGGTGGTGGACAGCACCATTAAACCGCTGATGGCACAGCAGGATATTCCCGGGATGGCGGTTGCCGTCTCCGTAAAGGGTAAGCCCTATTATTTCAATTACGGTTTTGCCGATGTTCAGGCAAAACAGCCTGTCACTGAAAATACACTATTTGAGCTCGGATCTGTAAGTAAAACTTTCACAGGTGTGCTGGGTGCGGTTTCCGTGGCGAAAAAAGAGATGGCGCTGAATGATCCGGCGGCAAAATATCAGCCGGAGCTGGCTCTGCCGCAGTGGAAGGGGATCACGCTGCTGGATCTGGCCACCTATACCGCAGGCGGGCTGCCGTTACAGGTACCGGATGCGGTGAAAAGCCGTGCGGATCTGCTGAATTTCTATCAGCAGTGGCAGCCATCATGGAAACCGGGCGATATGCGTCTGTATGCAAACAGCAGTATCGGCCTGTTTGGTGCTCTGACCGCCAACGCGGCGGGGATGCCGTATGAGCAGTTGCTGACTGCACGGATCCTGGCACCGCTGGGGTTATCTCACACCTTTATTACTGTGCCGGAAAGTGCGCAAAGCCAGTATGCGTACGGTTATAAAAACAAAAAACCGGTCCGCGTGTCGCCGGA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54" s="26">
        <f t="shared" si="159"/>
        <v>1140</v>
      </c>
      <c r="P1454" s="26"/>
      <c r="Q1454" s="26">
        <f t="shared" si="158"/>
        <v>1</v>
      </c>
      <c r="R1454" s="26">
        <f t="shared" si="160"/>
        <v>1</v>
      </c>
      <c r="S1454" s="26">
        <f t="shared" si="162"/>
        <v>2</v>
      </c>
      <c r="T1454" s="26"/>
    </row>
    <row r="1455" spans="1:20" x14ac:dyDescent="0.25">
      <c r="A1455" s="3">
        <v>383</v>
      </c>
      <c r="B1455" s="3" t="s">
        <v>6164</v>
      </c>
      <c r="C1455" s="3" t="s">
        <v>890</v>
      </c>
      <c r="D1455" s="4" t="s">
        <v>6165</v>
      </c>
      <c r="E1455" s="4" t="s">
        <v>6165</v>
      </c>
      <c r="F1455" s="3" t="s">
        <v>6166</v>
      </c>
      <c r="G1455" s="4" t="s">
        <v>6167</v>
      </c>
      <c r="H1455" s="4"/>
      <c r="I1455" s="4" t="s">
        <v>10936</v>
      </c>
      <c r="J1455" s="3"/>
      <c r="K1455" s="3" t="s">
        <v>6168</v>
      </c>
      <c r="L1455" s="17" t="s">
        <v>5760</v>
      </c>
      <c r="M1455" s="2" t="str">
        <f t="shared" si="161"/>
        <v>&gt;betaL-g2060_DHA-20%ATGAAAAAATCGTTATCTGCAACACTGATTTCCGCCCTGCTGGCATTTTCCGCCCCGGGGTTTTCTGCCGCTGATAATGTCGCGGCGGTGGTGGACAGCACCATTAAACCGCTGATGGCACAGCAGGATATTCCCGGGATGGCGGTTGCCGTCTCCGTAAAGGGTAAGCCCTATTATTTCAATTACGGTTTTGCCGATGTTCAGGCAAAACAGCCTGTCACTGAAAATACACTATTTGAGCTCGGATCTGTAAGTAAAACTTTCACAGGTGTGCTGGGTGCGGTTTCCGTGGCGAAAAAAGAGATGACGCTGAATGACCCGGCAGAAAAATACCAGCCGGAGCTGGCTCTGCCGCAGTGGAAGGGGATCACACTGTTGGATCTGGCCACCTACACCGCAGGCGGGCTGCCGTTACAGGTACCGGATGCGGTGAAAAGCCGTGCGGATCTGCTGAATTTCTATCAGCAGTGGCAGCCGTCCCGGAAACCGGGCGATATGCGTCTGTATGCAAACAGCAGTATCGGCCTGTTTGGTGCTCTGACCGCCAACGCAGCGGGGATGCCGTATGAGCAGTTGCTGACTGCACGGATCCTGGCACCGCTGGGGTTATCTCACACCTTTATTACTGTGCCGGAAAGC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CGGTTTCGGCGCCTATGTGGCCTTTATTCCGGAAAAACAGGTGGCGATTGTGATTCTGGCGAATAAAAACTACCCGAATACCGAAAGAGTCAAAGCCGCACAGGCTATTTTGAGTGCACTGGAATAA</v>
      </c>
      <c r="O1455" s="26">
        <f t="shared" si="159"/>
        <v>1140</v>
      </c>
      <c r="P1455" s="26"/>
      <c r="Q1455" s="26">
        <f t="shared" si="158"/>
        <v>1</v>
      </c>
      <c r="R1455" s="26">
        <f t="shared" si="160"/>
        <v>1</v>
      </c>
      <c r="S1455" s="26">
        <f t="shared" si="162"/>
        <v>2</v>
      </c>
      <c r="T1455" s="26"/>
    </row>
    <row r="1456" spans="1:20" x14ac:dyDescent="0.25">
      <c r="A1456" s="3">
        <v>384</v>
      </c>
      <c r="B1456" s="3" t="s">
        <v>6169</v>
      </c>
      <c r="C1456" s="3" t="s">
        <v>890</v>
      </c>
      <c r="D1456" s="4" t="s">
        <v>6170</v>
      </c>
      <c r="E1456" s="4" t="s">
        <v>6170</v>
      </c>
      <c r="F1456" s="3" t="s">
        <v>6171</v>
      </c>
      <c r="G1456" s="4" t="s">
        <v>6172</v>
      </c>
      <c r="H1456" s="4"/>
      <c r="I1456" s="4" t="s">
        <v>10936</v>
      </c>
      <c r="J1456" s="3"/>
      <c r="K1456" s="3" t="s">
        <v>6173</v>
      </c>
      <c r="L1456" s="17" t="s">
        <v>5760</v>
      </c>
      <c r="M1456" s="2" t="str">
        <f t="shared" si="161"/>
        <v>&gt;betaL-g2061_DHA-21%ATGAAAAAATCGTTATCTGCAACACTGATTTCCGCTCTGCTGGCGTTTTCCGCCCCGGGGTTTTCTGCCGCTGATAATGTCGCGGCGGTGGTGGACAGCACCATTAAACCGCTGATGGCACAGCAGGATATTCCTGGGATGGCGGTTGCCGTCTCCGTAAAGGGTAAGCCCTATTATTTCAATTACGGTTTTGCCGATGTTCAGGCAAAACAGCCTGTCACTGAAAATACACTATTTGAGCTCGGATCTGTAAGTAAAACTTTCACAGGTGTGCTGGGTGCGGTTTCCGTGGCGAAAAAAGAGATGACGTTGAATGACCCGGCAGAAAAATACCAGCCGGAGCTGGCTCTGCCGCAGTGGAAGGGGATCACACTGCTGGATCTGGCTACCTACACCGCAGGCGGGCTGCCGTTACAGGTGCCGGATGCGGTGAAAAGCCGTGCGGATCTGCTGCATTTCTATCAGCAGTGGCAGCCGTCCCGGAAACCGGGCGATATGCGTCTGTATGCAAACAGCAGTATCGGCCTGTTTGGTGCTCTGACCGCC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GGGTTTCGGCGCCTATGTGGCCTTTATTCCGGAAAAACAGGTGGCGATTGTGATTCTGGCGAATAAAAACTACCCGAATACCGAAAGAGTCAAAGCCGCACAGGCTATTTTGAGTGCACTGGAATAA</v>
      </c>
      <c r="O1456" s="26">
        <f t="shared" si="159"/>
        <v>1140</v>
      </c>
      <c r="P1456" s="26"/>
      <c r="Q1456" s="26">
        <f t="shared" si="158"/>
        <v>1</v>
      </c>
      <c r="R1456" s="26">
        <f t="shared" si="160"/>
        <v>1</v>
      </c>
      <c r="S1456" s="26">
        <f t="shared" si="162"/>
        <v>2</v>
      </c>
      <c r="T1456" s="26"/>
    </row>
    <row r="1457" spans="1:20" x14ac:dyDescent="0.25">
      <c r="A1457" s="3">
        <v>385</v>
      </c>
      <c r="B1457" s="3" t="s">
        <v>6174</v>
      </c>
      <c r="C1457" s="3" t="s">
        <v>890</v>
      </c>
      <c r="D1457" s="4" t="s">
        <v>6175</v>
      </c>
      <c r="E1457" s="4" t="s">
        <v>6175</v>
      </c>
      <c r="F1457" s="3" t="s">
        <v>6176</v>
      </c>
      <c r="G1457" s="4" t="s">
        <v>6177</v>
      </c>
      <c r="H1457" s="4"/>
      <c r="I1457" s="4" t="s">
        <v>10936</v>
      </c>
      <c r="J1457" s="3"/>
      <c r="K1457" s="3" t="s">
        <v>6178</v>
      </c>
      <c r="L1457" s="17" t="s">
        <v>5760</v>
      </c>
      <c r="M1457" s="2" t="str">
        <f t="shared" si="161"/>
        <v>&gt;betaL-g2062_DHA-22%ATGAAAAAATCGTTATCTGCAACACTGATTTCCGCTCTGCTGGCGTTTTCCGCCCCGGGGTTTTCTGCCGCTGATAATGTCGCGGCGGTGGTGGACAGCGCCATTAAACCGCTGATGGCACAGCAGGATATTCCCGGGATGGCGGTTGCCGTCTCCGTAAAGGGTAAGCCCTATTATTTCAATTATGGTTTTGCCGATATTCAGGCAAAACAGCCGGTCACTGAAAATACACTATTTGAGCTCGGATCTGTAAGTAAAACTTTCACAGGTGTGCTGGGTGCAGTTTCTGTGGCGAAAAAAGAGATGGCGCTGAATGATCT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57" s="26">
        <f t="shared" si="159"/>
        <v>1140</v>
      </c>
      <c r="P1457" s="26"/>
      <c r="Q1457" s="26">
        <f t="shared" si="158"/>
        <v>1</v>
      </c>
      <c r="R1457" s="26">
        <f t="shared" si="160"/>
        <v>1</v>
      </c>
      <c r="S1457" s="26">
        <f t="shared" si="162"/>
        <v>2</v>
      </c>
      <c r="T1457" s="26"/>
    </row>
    <row r="1458" spans="1:20" x14ac:dyDescent="0.25">
      <c r="A1458" s="3">
        <v>373</v>
      </c>
      <c r="B1458" s="3" t="s">
        <v>6179</v>
      </c>
      <c r="C1458" s="3" t="s">
        <v>890</v>
      </c>
      <c r="D1458" s="4" t="s">
        <v>6180</v>
      </c>
      <c r="E1458" s="4" t="s">
        <v>6180</v>
      </c>
      <c r="F1458" s="3" t="s">
        <v>6181</v>
      </c>
      <c r="G1458" s="4" t="s">
        <v>6182</v>
      </c>
      <c r="H1458" s="4"/>
      <c r="I1458" s="4" t="s">
        <v>10936</v>
      </c>
      <c r="J1458" s="3"/>
      <c r="K1458" s="3" t="s">
        <v>6183</v>
      </c>
      <c r="L1458" s="17" t="s">
        <v>5760</v>
      </c>
      <c r="M1458" s="2" t="str">
        <f t="shared" si="161"/>
        <v>&gt;betaL-g2063_DHA-9%ATGACAAAATCTGTATCTGCAACACTGATTTCTGCCCTGCTGGCGTTTTCCGCCCCGGGGTTTTCTGCCGCTGATAATGTCGCA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TTATGCGTACGGTTATAAAAACAAAAAACCGGTCCGCGTGTCGCCGGGACAGCTTGATGCGGAATCTTACGGCGTGAAATCCGCCTCAAAAGATATGCTGCGCTGGGCGGAAATGAATATGGAGCCGTCACGGGCCGGTAATGCGGATCTGGAAATGGCAATGTATCTTGCACAGACCCGCTACTATAAAACCGCCGCGATTAACCAGGGGCTGGGCTGGGAAATGTATGACTGGCCGCAGCAGAAAGATATGATCATTAACGGCGTGACCAACGAGGTCGCATTGCAGCCGCACCCGGTAACAGACAACCAGGTTCAGCCGTATAACCGTGCTTCCTGGGTGCATAAAACGGGGGCAACAACTGGTTTCGGCGCCTATGTGGCCTTTATTCCGGAAAAACAGGTGGCGATTGTGATTCTGGCGAATAAAAACTACCCGAATACCGAAAGAGTCAAAGCCGCACAGGCTATTTTGAGTGCACTGGAATAA</v>
      </c>
      <c r="O1458" s="26">
        <f t="shared" si="159"/>
        <v>1140</v>
      </c>
      <c r="P1458" s="26"/>
      <c r="Q1458" s="26">
        <f t="shared" si="158"/>
        <v>1</v>
      </c>
      <c r="R1458" s="26">
        <f t="shared" si="160"/>
        <v>1</v>
      </c>
      <c r="S1458" s="26">
        <f t="shared" si="162"/>
        <v>2</v>
      </c>
      <c r="T1458" s="26"/>
    </row>
    <row r="1459" spans="1:20" x14ac:dyDescent="0.25">
      <c r="A1459" s="3">
        <v>430</v>
      </c>
      <c r="B1459" s="3" t="s">
        <v>6184</v>
      </c>
      <c r="C1459" s="3" t="s">
        <v>976</v>
      </c>
      <c r="D1459" s="4" t="s">
        <v>6185</v>
      </c>
      <c r="E1459" s="4" t="s">
        <v>6185</v>
      </c>
      <c r="F1459" s="3" t="s">
        <v>6186</v>
      </c>
      <c r="G1459" s="4" t="s">
        <v>6187</v>
      </c>
      <c r="H1459" s="4"/>
      <c r="I1459" s="4" t="s">
        <v>10936</v>
      </c>
      <c r="J1459" s="3"/>
      <c r="K1459" s="3" t="s">
        <v>6188</v>
      </c>
      <c r="L1459" s="17" t="s">
        <v>5760</v>
      </c>
      <c r="M1459" s="2" t="str">
        <f t="shared" si="161"/>
        <v>&gt;betaL-g2064_GES-24%ATGCGCTTCATTCACGCACTATTACTGGCAGGGATCGCTCACTCTGCATATGCGTCGGAAAAATTAACCTTCAAGACCGATCTTGAGAAGCTAGAGCGCGAAAAAGCAGCTCAGATCGGTGTTGCGATCGTCGATCCCCAAGGAGAGATCGTCGCGGGCCACCGAACGGCGCAGCGC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A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1459" s="26">
        <f t="shared" si="159"/>
        <v>864</v>
      </c>
      <c r="P1459" s="26"/>
      <c r="Q1459" s="26">
        <f t="shared" ref="Q1459:Q1522" si="163">IF(OR(LEFT(G1459,3)="ATG",LEFT(G1459,3)="GTG",LEFT(G1459,3)="TTG"),1,"bad")</f>
        <v>1</v>
      </c>
      <c r="R1459" s="26">
        <f t="shared" si="160"/>
        <v>1</v>
      </c>
      <c r="S1459" s="26">
        <f t="shared" si="162"/>
        <v>2</v>
      </c>
      <c r="T1459" s="26"/>
    </row>
    <row r="1460" spans="1:20" x14ac:dyDescent="0.25">
      <c r="A1460" s="3">
        <v>431</v>
      </c>
      <c r="B1460" s="3" t="s">
        <v>6189</v>
      </c>
      <c r="C1460" s="3" t="s">
        <v>976</v>
      </c>
      <c r="D1460" s="4" t="s">
        <v>6190</v>
      </c>
      <c r="E1460" s="4" t="s">
        <v>6190</v>
      </c>
      <c r="F1460" s="3" t="s">
        <v>6191</v>
      </c>
      <c r="G1460" s="4" t="s">
        <v>6192</v>
      </c>
      <c r="H1460" s="4"/>
      <c r="I1460" s="4" t="s">
        <v>10936</v>
      </c>
      <c r="J1460" s="3"/>
      <c r="K1460" s="3" t="s">
        <v>6193</v>
      </c>
      <c r="L1460" s="17" t="s">
        <v>5760</v>
      </c>
      <c r="M1460" s="2" t="str">
        <f t="shared" si="161"/>
        <v>&gt;betaL-g2065_GES-26%ATGCGCTTCATTCACGCACTATTACTGGCAGCGATCGCTCACTCTGCATATGCGTCGGAAAAATTAACCTTCAAGACCGATCTTGAGAAGCTAGAGCGCGAAAAAGCAGCTCAGATCGGTGTTGCGATCGTCGATCCCCAAGGAGAGATCGTCGCGGGCCACCGAATGGCGCAGCGTTTTGCAATGTGCTCAACGTTCAAGTTTCCGCTAGCCGCGCTGGTCTTTGAAAGAATTGACTCAGGCACCGAGCGGGGGGATCGAAAACTTTCATATGGGCCGGACATGATCGTCGAATGGTCTCCTGCCACGGAGCGGTTTCTAGCATCGGGACACATGACGGTTCTCGAGGCAGCGCAAGCTGCGGTGCAGCTTAGCGACAATGGGGCTACTAACCTCTTACTGAGAGAAATTGGCGGACCTGCTGCAATGACGCAGTATTTTCGTAAAATTGGCGACTCTGTGAGTCGGCTAGACCGGAAAGAGCCGGAGATGGGCGACAACACACCTGGCGACCTCAGAGATACAACTACGCCTATTGCTATGGCACGTACTGTGGCTAAAGTCCTCTATGGCGGCGCACTGACGTCCACCTCGACCCACACCATTGAGAGGTGGCTGATCGGAAACCAAACGGGAGACGCGACACTACGAGCGGGTTTTCCTAAAGATTGGGTTGTTGGAGAGAAAACTGGTACCTGCGCCAACGGGGGCCGGAACGACATTGGTTTTTTTAAAGCCCAGGAGAGAGATTACGCTGTAGCGGTGTATACAACGGCCCCGAAACTATCGGCCGTAGAACGTGACGAATTAGTTGCCTCTGTCGGTCAAGTTATTACACAACTCATCCTGAGCACGGACAAATAG</v>
      </c>
      <c r="O1460" s="26">
        <f t="shared" si="159"/>
        <v>864</v>
      </c>
      <c r="P1460" s="26"/>
      <c r="Q1460" s="26">
        <f t="shared" si="163"/>
        <v>1</v>
      </c>
      <c r="R1460" s="26">
        <f t="shared" si="160"/>
        <v>1</v>
      </c>
      <c r="S1460" s="26">
        <f t="shared" si="162"/>
        <v>2</v>
      </c>
      <c r="T1460" s="26"/>
    </row>
    <row r="1461" spans="1:20" x14ac:dyDescent="0.25">
      <c r="A1461" s="3">
        <v>39</v>
      </c>
      <c r="B1461" s="3" t="s">
        <v>6194</v>
      </c>
      <c r="C1461" s="3" t="s">
        <v>66</v>
      </c>
      <c r="D1461" s="4" t="s">
        <v>6195</v>
      </c>
      <c r="E1461" s="4" t="s">
        <v>6195</v>
      </c>
      <c r="F1461" s="4" t="s">
        <v>6196</v>
      </c>
      <c r="G1461" s="4" t="s">
        <v>6197</v>
      </c>
      <c r="H1461" s="4"/>
      <c r="I1461" s="4" t="s">
        <v>10936</v>
      </c>
      <c r="J1461" s="3"/>
      <c r="K1461" s="3" t="s">
        <v>6198</v>
      </c>
      <c r="L1461" s="17" t="s">
        <v>5760</v>
      </c>
      <c r="M1461" s="2" t="str">
        <f t="shared" si="161"/>
        <v>&gt;betaL-g2066_GIM-2%ATGAAAAATGTATTAGTGTTTTTAATATTACTTGTAGCGTTGCCAGCTTTAGCTCAGGGTCATAAACCGCTAGAAGTTATAAAAATTGAAGATGGAGTATATCTTCATACCTCCTTTAAGAATATTGAAGGCTATGGGTTAGTTGATTCGAATGGGTTGGTAGTTCTGGATAATAATCAAGCCTATATTATCGACACACCTTGGTCTGAAGAAGACACGAAGTTGTTATTATCCTGGGCGACTGACAGGGGATACCAGGTTATGGCTAGCATCTCAACTCATTCTCATGGAGATCGCACTGCTGGTATCAAGTTGCTAAATTCAAAGTCAATTCCTACATACACATCAGAGTTAACTAAAAAGCTTCTTGCCCGTGAAGGAAAGCCGGTTCCTACCCACTACTTTAAAGACGACGAATTCACACTGGGAAATGGGCTTATAGAGCTCTACTATCCAGGTGCTGGGCATACAGAGGATAATATTGTTGCTTGGTTACCCAAAAGCAAAATACTATTTGGTGGCTGCCTCGTGAGGAGTCATGAGTGGGAAGGCTTAGGTTACGTAGGCGACGCCTCAATTAGCTCTTGGGCTGACTCAATTAAAAATATTGTATCGAAAAAATATCCCATTCAAATGGTCGTTCCGGGGCATGGCAAAGTTGGAAGTTCAGATATATTAGATCACACCATTGATCTTGCTGAATCAGCTTCTAACAAATTAATGCAACCGACCGCTGAAGCGTCGGCTGATTAA</v>
      </c>
      <c r="O1461" s="26">
        <f t="shared" si="159"/>
        <v>753</v>
      </c>
      <c r="P1461" s="26"/>
      <c r="Q1461" s="26">
        <f t="shared" si="163"/>
        <v>1</v>
      </c>
      <c r="R1461" s="26">
        <f t="shared" si="160"/>
        <v>1</v>
      </c>
      <c r="S1461" s="26">
        <f t="shared" si="162"/>
        <v>2</v>
      </c>
      <c r="T1461" s="26"/>
    </row>
    <row r="1462" spans="1:20" x14ac:dyDescent="0.25">
      <c r="A1462" s="3">
        <v>44</v>
      </c>
      <c r="B1462" s="3" t="s">
        <v>6199</v>
      </c>
      <c r="C1462" s="3" t="s">
        <v>70</v>
      </c>
      <c r="D1462" s="4" t="s">
        <v>6200</v>
      </c>
      <c r="E1462" s="4" t="s">
        <v>6200</v>
      </c>
      <c r="F1462" s="3" t="s">
        <v>6201</v>
      </c>
      <c r="G1462" s="4" t="s">
        <v>6202</v>
      </c>
      <c r="H1462" s="4"/>
      <c r="I1462" s="4" t="s">
        <v>10936</v>
      </c>
      <c r="J1462" s="3"/>
      <c r="K1462" s="3" t="s">
        <v>6203</v>
      </c>
      <c r="L1462" s="17" t="s">
        <v>5760</v>
      </c>
      <c r="M1462" s="2" t="str">
        <f t="shared" si="161"/>
        <v>&gt;betaL-g2067_IMI-7%ATGTCACTTAATGTAAAACCAAGTAGAATAGCCATCTTGTTTAGCTCTTGTTTAGTTTCAATATCATTTTTCTCACAGGCCAATACAAAGGGCATCGATGAGATTAAAGACCTTGAAAAAGATTTCAATGGTAGAATTGGTGTCTACGCTTTAGACACTGGCTCAGGCAAATCATTTTCATACAAAGCAAATGAACGATTTCCATTATGTAGTTCTTTCAAAGGTTTTTTAGCTGCTGCTGTATTAAAAGGCTCTCAAGATAATCAACTAAATCTTAATCAGATCGTGAATTATAATACAAGAAGTTTAGAGTTCCATTCACCCATCACAACTAAATATAAAGATAATGGAATGTCATTAGGTGATATGGCTGCTGCAGCTTTACAATATAGCGACAATGGTGCTACTAATATTATCCTTGAACGATATATCGGTGGTCCTGAGGGTATGACTAAATTCATGCGGTCGATTGGAGATAAAGATTTTAGACTCGATCGTTGGGAGTTAGATCTAAACACAGCTATTCCTGGCGATGAACGTGACACATCTACACCTGCAGCAGTAGCTAAGAGCCTGAAAACCCTTGCACTGGGTAACATACTCAATGAGCGTGAAAAGGAAACCTATCAGACATGGTTAAAGGGTAACACAACCGGTGCAGCGCGTATTCGTGCTAGCGTACCAAGCGATTGGGTAGTTGGCGATAAAACTGGTAGTTGCGGTGCATACGGTACGGCAAATGATTATGCGGTAGTCTGGCCAAAGAACCGAGCTCCTCTTATAATTTCTGTTTACACTACAAAAAACGAAAAAGAAGCCAAGCATGAGGATAAAGTAATCGCAGAAGCTTCAAGAATCGCAATTGATAACCTTAAATAA</v>
      </c>
      <c r="O1462" s="26">
        <f t="shared" si="159"/>
        <v>879</v>
      </c>
      <c r="P1462" s="26"/>
      <c r="Q1462" s="26">
        <f t="shared" si="163"/>
        <v>1</v>
      </c>
      <c r="R1462" s="26">
        <f t="shared" si="160"/>
        <v>1</v>
      </c>
      <c r="S1462" s="26">
        <f t="shared" si="162"/>
        <v>2</v>
      </c>
      <c r="T1462" s="26"/>
    </row>
    <row r="1463" spans="1:20" x14ac:dyDescent="0.25">
      <c r="A1463" s="3">
        <v>45</v>
      </c>
      <c r="B1463" s="3" t="s">
        <v>6204</v>
      </c>
      <c r="C1463" s="3" t="s">
        <v>70</v>
      </c>
      <c r="D1463" s="4" t="s">
        <v>6205</v>
      </c>
      <c r="E1463" s="4" t="s">
        <v>6205</v>
      </c>
      <c r="F1463" s="3" t="s">
        <v>6206</v>
      </c>
      <c r="G1463" s="4" t="s">
        <v>6207</v>
      </c>
      <c r="H1463" s="4"/>
      <c r="I1463" s="4" t="s">
        <v>10936</v>
      </c>
      <c r="J1463" s="3"/>
      <c r="K1463" s="3" t="s">
        <v>6208</v>
      </c>
      <c r="L1463" s="17" t="s">
        <v>5760</v>
      </c>
      <c r="M1463" s="2" t="str">
        <f t="shared" si="161"/>
        <v>&gt;betaL-g2068_IMI-8%ATGTCAATTAATGCAAAGAAAAGTAAAGCAGCTGTCTTTTTAAGCTATTTTTTAATCCCTATATCATTTTATTCACAGGCTGATACAAATGCCATGGATGAGATTAAGAAACTGGAAACAGGTTTTGGTGGCAGGGTTGGCGTCTACGCTTTAGACACTGGCTCTGGTAAATCATTTTCATACAGAGCGAATGAACGATTTCCTCTTTGTAGTTCTTTTAAAGGTTTTTTAGCCGCTGCTGTATTAAAGGGCTCGCAGGATAATCAACTGAATATTAATGAGATTGTAAATTATAATAAAAGAAGTTTAGAACCCCACTCCCCTATTACGCAAAAATATAAAGAAAACGGAATGTCTCTAGGTGATATGGCTGCTGCCGCTTTACAATATAGCGACAATGGTGCTGCTAATATTATTCTTGAGCGTTATATCGGTGGTCCTGAAGGTATGACTAATTTCATGCGGTCTATTGGAGATGAAGACTTTAGACTCGATCGTTGGGAGTTAGATCTAAATACAGCTATTCCTGGCGATGAACGTGACACTTCAACACCCGCAGCTGTAGGTAAAAGTTTAAAAAACCTTGCTCTGGGCAATATACTTAACGATCATGAAAAGGAAACATATCAGACATGGTTAAAGGGTAATACAACCGGCGCAGCGCGTATTCGTGCTAGCGTACCAAGCGACTGGGTCGTTGGCGATAAAACCGGTACTTGTGGAGCATACGGTACGGCAAATGATTATGCGGTTGTCTGGCCAAAAAACAGGGCTCCTCTTATCATTTCTGTGTACACTACAAAAAGTGAAAAAGAAGCAAAGCATGACGAGAAGGTAATCGAAGAAGCTTCAAGAATTGCAATTACACACCTTAAGTAA</v>
      </c>
      <c r="O1463" s="26">
        <f t="shared" si="159"/>
        <v>879</v>
      </c>
      <c r="P1463" s="26"/>
      <c r="Q1463" s="26">
        <f t="shared" si="163"/>
        <v>1</v>
      </c>
      <c r="R1463" s="26">
        <f t="shared" si="160"/>
        <v>1</v>
      </c>
      <c r="S1463" s="26">
        <f t="shared" si="162"/>
        <v>2</v>
      </c>
      <c r="T1463" s="26"/>
    </row>
    <row r="1464" spans="1:20" x14ac:dyDescent="0.25">
      <c r="A1464" s="3">
        <v>497</v>
      </c>
      <c r="B1464" s="3" t="s">
        <v>6209</v>
      </c>
      <c r="C1464" s="3" t="s">
        <v>1116</v>
      </c>
      <c r="D1464" s="4" t="s">
        <v>6210</v>
      </c>
      <c r="E1464" s="4" t="s">
        <v>6210</v>
      </c>
      <c r="F1464" s="3" t="s">
        <v>6211</v>
      </c>
      <c r="G1464" s="4" t="s">
        <v>6212</v>
      </c>
      <c r="H1464" s="4"/>
      <c r="I1464" s="4" t="s">
        <v>10936</v>
      </c>
      <c r="J1464" s="3"/>
      <c r="K1464" s="3" t="s">
        <v>6213</v>
      </c>
      <c r="L1464" s="17" t="s">
        <v>5760</v>
      </c>
      <c r="M1464" s="2" t="str">
        <f t="shared" si="161"/>
        <v>&gt;betaL-g2069_IMP-45%ATGAGCAAGTTATTTGTATTCTTTATGTTTTTGTTTTGTAGCATTACTGCCGCAGGAGAGTCTTTGCCAGATTTAAAAATTGAGAAGCTTGACGAAGGCGTTTATGTTCATACTTCGTTTGAAGAAGTTAACGGTTGGGGTGTTATTCCTAAACACGGCTTGGTGGTTCTTGTAAATACTGATGCCTATCTGATAGACACTCCATTTACTGCTAAAGATACTGAAAATTTAGTTAATTGGTTTGTTGAGCGCGGCTATAGAATAAAAGGCAGTATTTCCTCACATTTCCATAGCGACAGCACGGGTGGAATAGAGTGGCTTAATTCTCAATCTATCCCCACGTATGCATCTGAATTAACAAATGAACTTCTTAAAAAAGACGGTAAGGTACAAGCTAAATATTCATTTAGCGGAGTTAGCTATTGGCTAGTTAAGAAAAAGATTGAAGTTTTTTATCCTGGTCCAGGGCACGCTCCAGATAACGTAGTGGTTTGGCTGCCTGAAAATAGAGTTTTGTTCGGTGGTTGTTTTGTTAAACCCTACGGTCTAGGTAATTTGGGTGACGCAAATTTAGAAGCTTGGCCAAAATCCGCCAAATTATTAATGTCAAAATATAGTAAGGCAAAACTGGTTGTACCAGGTCATAGTGACATAGGAGATTCGTCGCTCTTGAAGCTTACATGGGAGCAGACGGTAAAAGGATTCAATGAAAGCAAAAAAAGTACCACTGCACATTAA</v>
      </c>
      <c r="O1464" s="26">
        <f t="shared" si="159"/>
        <v>738</v>
      </c>
      <c r="P1464" s="26"/>
      <c r="Q1464" s="26">
        <f t="shared" si="163"/>
        <v>1</v>
      </c>
      <c r="R1464" s="26">
        <f t="shared" si="160"/>
        <v>1</v>
      </c>
      <c r="S1464" s="26">
        <f t="shared" si="162"/>
        <v>2</v>
      </c>
      <c r="T1464" s="26"/>
    </row>
    <row r="1465" spans="1:20" x14ac:dyDescent="0.25">
      <c r="A1465" s="3">
        <v>498</v>
      </c>
      <c r="B1465" s="3" t="s">
        <v>6214</v>
      </c>
      <c r="C1465" s="3" t="s">
        <v>1116</v>
      </c>
      <c r="D1465" s="4" t="s">
        <v>6215</v>
      </c>
      <c r="E1465" s="4" t="s">
        <v>6215</v>
      </c>
      <c r="F1465" s="3" t="s">
        <v>6216</v>
      </c>
      <c r="G1465" s="4" t="s">
        <v>6217</v>
      </c>
      <c r="H1465" s="4"/>
      <c r="I1465" s="4" t="s">
        <v>10936</v>
      </c>
      <c r="J1465" s="3"/>
      <c r="K1465" s="3" t="s">
        <v>6218</v>
      </c>
      <c r="L1465" s="17" t="s">
        <v>5760</v>
      </c>
      <c r="M1465" s="2" t="str">
        <f t="shared" si="161"/>
        <v>&gt;betaL-g2070_IMP-48%ATGAAAAAATTATTTGTTTTATGTGTATTCTTCTTCTGCAACATTGCAGTTGCAGAAGAATCTTTGCCTGATTTAAAAATTGAGAAGCTTGAAGAAGGCGTTTATGTTCATACTTCGTTTGAAGAAGTTAAAGGTTGGAGTGTGGTCACTAAACACGGTTTGGTGGTTCTTGTGAAAAATGACGCCTATCTGATTGATACTCCAACTACTGCTAAAGATACTGAAAAATTAGTCAATTGGTTTGTTGAGCGGGGCTATAAAATCAAAGGCAGTATTTCCACACATTTCCATGGTGACAGTACGGCTGGAATAGAGTGGCTTAATTCTCAATCTATCCCCACATATGCTTCTGAATTAACAAATGAACTTCTTAAAAAAGACAATAAGGTACAAGCTAAACACTCTTTTAATGGGGTTAGTTATTCACTAATTAAAAACAAAATTGAAGTTTTTTATCCAGGCCCAGGGCACACTCAAGATAACGTAGTGGTTTGGTTACCTGAAAAGAAAATTTTATTCGGTGGTTGCTTTGTTAAACCGGACGGTCTTGGCTATTTGGGGGACGCAAATTTAGAAGCTTGGCCAAAGTCCGCTAAAATATTAATGTCTAAATATGGTAAAGCAAAACTAGTTGTGTCGAGTCATAGTGATATTGGAGATGTATCACTCTTGAAACGTACATGGGAGCAGGCTGTTAAAGGGCTGAATGAAAGTAAAAAATCATCACAGCCAAGCGACTAA</v>
      </c>
      <c r="O1465" s="26">
        <f t="shared" si="159"/>
        <v>741</v>
      </c>
      <c r="P1465" s="26"/>
      <c r="Q1465" s="26">
        <f t="shared" si="163"/>
        <v>1</v>
      </c>
      <c r="R1465" s="26">
        <f t="shared" si="160"/>
        <v>1</v>
      </c>
      <c r="S1465" s="26">
        <f t="shared" si="162"/>
        <v>2</v>
      </c>
      <c r="T1465" s="26"/>
    </row>
    <row r="1466" spans="1:20" x14ac:dyDescent="0.25">
      <c r="A1466" s="3">
        <v>499</v>
      </c>
      <c r="B1466" s="3" t="s">
        <v>6219</v>
      </c>
      <c r="C1466" s="3" t="s">
        <v>1116</v>
      </c>
      <c r="D1466" s="4" t="s">
        <v>6220</v>
      </c>
      <c r="E1466" s="4" t="s">
        <v>6220</v>
      </c>
      <c r="F1466" s="3" t="s">
        <v>6221</v>
      </c>
      <c r="G1466" s="4" t="s">
        <v>6222</v>
      </c>
      <c r="H1466" s="4"/>
      <c r="I1466" s="4" t="s">
        <v>10936</v>
      </c>
      <c r="J1466" s="3"/>
      <c r="K1466" s="3" t="s">
        <v>6223</v>
      </c>
      <c r="L1466" s="17" t="s">
        <v>5760</v>
      </c>
      <c r="M1466" s="2" t="str">
        <f t="shared" si="161"/>
        <v>&gt;betaL-g2071_IMP-51%ATGAAAAAGTTATCAGTATTCTTTATGTTTTTGTTTTGTAGCATTGCTGCCTCAGGAGAGGCTTTGCCAGATTTAAAAATTGAGAAGCTTGACGAAGGCGTTTATGTTCATACTTCGTTTGAGGAAGTTAACGGCTGGGGCGTGGTTCCTAAACACGGCTTGGTGGTTCTTGTAAATACTGACGCTTATTTGATTGACACTCCATTTACAGCTAAAGATACTGAAAAGTTAGTTACTTGGTTTGTAGAGCGCGGCTATAAAATAAAAGGCAGTATCTCCTCTCATTTTCATAGCGACAGCACGGGCGGAATAGAGTGGCTTAATTCTCAATCTATTCCAACATATGCATCTGAATTAACAAATGAACTTCTTAAAAAAGACGGTAAGGTACAAGCTAAAAATTCATTTAGCGGAGCCAGCTATTGGTTAGTTAAGAAAAAGATTGAAATTTTTTATCCTGGCCCAGGGCACACTCCAGATAACGTAGTGGTTTGGCTACCTGAACATAGAGTTTTGTTTGGTGGTTGTTTTGTTAAACCGTATGGTCTAGGTAATTTGGGTGACGCAAATTTAGAAGCTTGGCCAAAGTCTGCCAAATTATTAGTGTCCAAATATGGTAAGGCAAAACTGGTTGTTCCAGGTCACAGTGAAGTTGGAGATGCATCACTCTTGAAACGTACATTAGAACAGGCTGTTAAAGGATTAAACGAAAGTAAAAAGCTATCAAAACCAAGTAACTAA</v>
      </c>
      <c r="O1466" s="26">
        <f t="shared" si="159"/>
        <v>741</v>
      </c>
      <c r="P1466" s="26"/>
      <c r="Q1466" s="26">
        <f t="shared" si="163"/>
        <v>1</v>
      </c>
      <c r="R1466" s="26">
        <f t="shared" si="160"/>
        <v>1</v>
      </c>
      <c r="S1466" s="26">
        <f t="shared" si="162"/>
        <v>2</v>
      </c>
      <c r="T1466" s="26"/>
    </row>
    <row r="1467" spans="1:20" x14ac:dyDescent="0.25">
      <c r="A1467" s="3">
        <v>526</v>
      </c>
      <c r="B1467" s="3" t="s">
        <v>6224</v>
      </c>
      <c r="C1467" s="3" t="s">
        <v>1278</v>
      </c>
      <c r="D1467" s="4" t="s">
        <v>6225</v>
      </c>
      <c r="E1467" s="4" t="s">
        <v>6225</v>
      </c>
      <c r="F1467" s="4" t="s">
        <v>6226</v>
      </c>
      <c r="G1467" s="4" t="s">
        <v>6227</v>
      </c>
      <c r="H1467" s="4"/>
      <c r="I1467" s="4" t="s">
        <v>10936</v>
      </c>
      <c r="J1467" s="3"/>
      <c r="K1467" s="3" t="s">
        <v>6228</v>
      </c>
      <c r="L1467" s="17" t="s">
        <v>5760</v>
      </c>
      <c r="M1467" s="2" t="str">
        <f t="shared" si="161"/>
        <v>&gt;betaL-g2072_KPC-12%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A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1467" s="26">
        <f t="shared" si="159"/>
        <v>882</v>
      </c>
      <c r="P1467" s="26"/>
      <c r="Q1467" s="26">
        <f t="shared" si="163"/>
        <v>1</v>
      </c>
      <c r="R1467" s="26">
        <f t="shared" si="160"/>
        <v>1</v>
      </c>
      <c r="S1467" s="26">
        <f t="shared" si="162"/>
        <v>2</v>
      </c>
      <c r="T1467" s="26"/>
    </row>
    <row r="1468" spans="1:20" x14ac:dyDescent="0.25">
      <c r="A1468" s="3">
        <v>532</v>
      </c>
      <c r="B1468" s="3" t="s">
        <v>6229</v>
      </c>
      <c r="C1468" s="3" t="s">
        <v>1278</v>
      </c>
      <c r="D1468" s="4" t="s">
        <v>6230</v>
      </c>
      <c r="E1468" s="4" t="s">
        <v>6230</v>
      </c>
      <c r="F1468" s="3" t="s">
        <v>6231</v>
      </c>
      <c r="G1468" s="4" t="s">
        <v>6232</v>
      </c>
      <c r="H1468" s="4"/>
      <c r="I1468" s="4" t="s">
        <v>10936</v>
      </c>
      <c r="J1468" s="3"/>
      <c r="K1468" s="3" t="s">
        <v>6233</v>
      </c>
      <c r="L1468" s="17" t="s">
        <v>5760</v>
      </c>
      <c r="M1468" s="2" t="str">
        <f t="shared" si="161"/>
        <v>&gt;betaL-g2073_KPC-19%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TACAGCGAGGCCGTCATCGCCGCTGCGGCTAGACTCGCGCTCGAGGGATTGGGCGTCACGGGGCAGTAA</v>
      </c>
      <c r="O1468" s="26">
        <f t="shared" si="159"/>
        <v>882</v>
      </c>
      <c r="P1468" s="26"/>
      <c r="Q1468" s="26">
        <f t="shared" si="163"/>
        <v>1</v>
      </c>
      <c r="R1468" s="26">
        <f t="shared" si="160"/>
        <v>1</v>
      </c>
      <c r="S1468" s="26">
        <f t="shared" si="162"/>
        <v>2</v>
      </c>
      <c r="T1468" s="26"/>
    </row>
    <row r="1469" spans="1:20" x14ac:dyDescent="0.25">
      <c r="A1469" s="3">
        <v>533</v>
      </c>
      <c r="B1469" s="3" t="s">
        <v>6234</v>
      </c>
      <c r="C1469" s="3" t="s">
        <v>1278</v>
      </c>
      <c r="D1469" s="4" t="s">
        <v>6235</v>
      </c>
      <c r="E1469" s="4" t="s">
        <v>6235</v>
      </c>
      <c r="F1469" s="3" t="s">
        <v>6236</v>
      </c>
      <c r="G1469" s="4" t="s">
        <v>6237</v>
      </c>
      <c r="H1469" s="4"/>
      <c r="I1469" s="4" t="s">
        <v>10936</v>
      </c>
      <c r="J1469" s="3"/>
      <c r="K1469" s="3" t="s">
        <v>6238</v>
      </c>
      <c r="L1469" s="17" t="s">
        <v>5760</v>
      </c>
      <c r="M1469" s="2" t="str">
        <f t="shared" si="161"/>
        <v>&gt;betaL-g2074_KPC-22%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G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C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1469" s="26">
        <f t="shared" si="159"/>
        <v>882</v>
      </c>
      <c r="P1469" s="26"/>
      <c r="Q1469" s="26">
        <f t="shared" si="163"/>
        <v>1</v>
      </c>
      <c r="R1469" s="26">
        <f t="shared" si="160"/>
        <v>1</v>
      </c>
      <c r="S1469" s="26">
        <f t="shared" si="162"/>
        <v>2</v>
      </c>
      <c r="T1469" s="26"/>
    </row>
    <row r="1470" spans="1:20" x14ac:dyDescent="0.25">
      <c r="A1470" s="3">
        <v>534</v>
      </c>
      <c r="B1470" s="3" t="s">
        <v>6239</v>
      </c>
      <c r="C1470" s="3" t="s">
        <v>1278</v>
      </c>
      <c r="D1470" s="4" t="s">
        <v>6240</v>
      </c>
      <c r="E1470" s="4" t="s">
        <v>6240</v>
      </c>
      <c r="F1470" s="3" t="s">
        <v>6241</v>
      </c>
      <c r="G1470" s="4" t="s">
        <v>6242</v>
      </c>
      <c r="H1470" s="4"/>
      <c r="I1470" s="4" t="s">
        <v>10936</v>
      </c>
      <c r="J1470" s="3"/>
      <c r="K1470" s="3" t="s">
        <v>6243</v>
      </c>
      <c r="L1470" s="17" t="s">
        <v>5760</v>
      </c>
      <c r="M1470" s="2" t="str">
        <f t="shared" si="161"/>
        <v>&gt;betaL-g2075_KPC-24%ATGTCACTGTATCGCCC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TGTATGGCACGGCAAATGACTATGCCGTCGTCTGGCCCACTGGGCGCGCACCTATTGTGTTGGCCGTCTACACCCGGGCGCCTAACAAGGATGACAAGCACAGCGAGGCCGTCATCGCCGCTGCGGCTAGACTCGCGCTCGAGGGATTGGGCGTCAACGGGCAGTAA</v>
      </c>
      <c r="O1470" s="26">
        <f t="shared" si="159"/>
        <v>882</v>
      </c>
      <c r="P1470" s="26"/>
      <c r="Q1470" s="26">
        <f t="shared" si="163"/>
        <v>1</v>
      </c>
      <c r="R1470" s="26">
        <f t="shared" si="160"/>
        <v>1</v>
      </c>
      <c r="S1470" s="26">
        <f t="shared" si="162"/>
        <v>2</v>
      </c>
      <c r="T1470" s="26"/>
    </row>
    <row r="1471" spans="1:20" x14ac:dyDescent="0.25">
      <c r="A1471" s="3">
        <v>518</v>
      </c>
      <c r="B1471" s="3" t="s">
        <v>6244</v>
      </c>
      <c r="C1471" s="3" t="s">
        <v>1278</v>
      </c>
      <c r="D1471" s="4" t="s">
        <v>6245</v>
      </c>
      <c r="E1471" s="4" t="s">
        <v>6245</v>
      </c>
      <c r="F1471" s="4" t="s">
        <v>6246</v>
      </c>
      <c r="G1471" s="4" t="s">
        <v>6247</v>
      </c>
      <c r="H1471" s="4"/>
      <c r="I1471" s="4" t="s">
        <v>10936</v>
      </c>
      <c r="J1471" s="3"/>
      <c r="K1471" s="3" t="s">
        <v>6248</v>
      </c>
      <c r="L1471" s="17" t="s">
        <v>5760</v>
      </c>
      <c r="M1471" s="2" t="str">
        <f t="shared" si="161"/>
        <v>&gt;betaL-g2076_KPC-4%ATGTCACTGTATCGC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GGTGGTCACCCATCTCGGAAAAATATCTGACAACAGGCATGACGGTGGCGGAGCTGTCCGCGGCCGCCGTGCAATACAGTGATAACGCCGCCGCCAATTTGTTGCTGAAGGAGTTGGGCGGCCCGGCCGGGCTGACGGCCTTCATGCGCTCTATCGGCGATACCACGTTCCGTCTGGACCGCTGGGAGCTGGAGCTGAACTCCGCCATCCCAGGCGATGCGCGCGATACCTCATCGCCGCGCGCCGTGACGGAAAGCTTACAAAAACTGACACTGGGCTCTGCACTGGCTGCGCCGCAGCGGCAGCAGTTTGTTGATTGGCTAAAGGGAAACACGACCGGCAACCACCGCATCCGCGCGGCGGTGCCGGCAGACTGGGCAGTCGGAGACAAAACCGGAACCTGCGGAGGGTATGGCACGGCAAATGACTATGCCGTCGTCTGGCCCACTGGGCGCGCACCTATTGTGTTGGCCGTCTACACCCGGGCGCCTAACAAGGATGACAAGCACAGCGAGGCCGTCATCGCCGCTGCGGCTAGACTCGCGCTCGAGGGATTGGGCGTCAACGGGCAGTAA</v>
      </c>
      <c r="O1471" s="26">
        <f t="shared" si="159"/>
        <v>882</v>
      </c>
      <c r="P1471" s="26"/>
      <c r="Q1471" s="26">
        <f t="shared" si="163"/>
        <v>1</v>
      </c>
      <c r="R1471" s="26">
        <f t="shared" si="160"/>
        <v>1</v>
      </c>
      <c r="S1471" s="26">
        <f t="shared" si="162"/>
        <v>2</v>
      </c>
      <c r="T1471" s="26"/>
    </row>
    <row r="1472" spans="1:20" x14ac:dyDescent="0.25">
      <c r="A1472" s="3">
        <v>542</v>
      </c>
      <c r="B1472" s="3" t="s">
        <v>6249</v>
      </c>
      <c r="C1472" s="3" t="s">
        <v>6250</v>
      </c>
      <c r="D1472" s="4" t="s">
        <v>6251</v>
      </c>
      <c r="E1472" s="4" t="s">
        <v>6251</v>
      </c>
      <c r="F1472" s="4" t="s">
        <v>6252</v>
      </c>
      <c r="G1472" s="3" t="s">
        <v>6253</v>
      </c>
      <c r="H1472" s="3"/>
      <c r="I1472" s="4" t="s">
        <v>10936</v>
      </c>
      <c r="J1472" s="3"/>
      <c r="K1472" s="3" t="s">
        <v>6254</v>
      </c>
      <c r="L1472" s="17" t="s">
        <v>5760</v>
      </c>
      <c r="M1472" s="2" t="str">
        <f t="shared" si="161"/>
        <v>&gt;betaL-g2077_LCR-1%ATGCTAAAGAGCACCCTTCTGGCCTTTGGTCTCTTTATTGCGCTCTCAGCGCGTGCAGAGAACCAGGCAATCGCCAAGCTTTTCCTGAGGGCAGGGGTCGATGGGACCATCGTCATCGAGTCTCTAACCACCGGACAGCGCTTGGTTCACAACGATCCTCGTGCGCAACAACGATACCCGGCAGCTTCCACGTTCAAGGTACTCAATACCTTGATTGCTCTCGAAGAGGGCGCCATTTCAGGTGAGAACCAGATCTTTCACTGGAACGGTACCCAGTATTCGATTGCGAATTGGAACCAGGACCAGACTCTAGACAGTGCGTTTAAAGTGAGTTGTGTCTGGTGCTACCAGCAGATTGCCCTTCGAGTGGGGGCACTCAAGTACCCAGCCTATATTCAACAGACAAACTATGGTCATTTACTGGAACCCTTCAATGGAACGGAGTTTTGGCTGGATGGCTCTTTGACGATCAGCGCGGAAGAACAGGTTGCCTTTCTCCGACAGGTTGTTGAGCGAAAACTACCGTTCAAGGCGAGCAGCTATGATTCCCTGAAGAAAGTCATGTTCGCCGATGAGAATGCCCAGTATCGCCTTTATGCAAAAACAGGTTGGGCGACCCGCATGACTCCCTCGGTGGGTTGGTATGTTGGCTATGTTGAAGCAAAGGACGATGTTTGGCTGTTTGCCCTGAATCTTGCTACCCGCGACGCGAATGACCTGCCCCTACGAACGCAGATAGCCAAAGACGCGCTGAAGGCGATAGGTGCGTTTCCTACGAAGTAA</v>
      </c>
      <c r="O1472" s="26">
        <f t="shared" si="159"/>
        <v>783</v>
      </c>
      <c r="P1472" s="26"/>
      <c r="Q1472" s="26">
        <f t="shared" si="163"/>
        <v>1</v>
      </c>
      <c r="R1472" s="26">
        <f t="shared" si="160"/>
        <v>1</v>
      </c>
      <c r="S1472" s="26">
        <f t="shared" si="162"/>
        <v>2</v>
      </c>
      <c r="T1472" s="26"/>
    </row>
    <row r="1473" spans="1:20" x14ac:dyDescent="0.25">
      <c r="A1473" s="3">
        <v>580</v>
      </c>
      <c r="B1473" s="3" t="s">
        <v>6255</v>
      </c>
      <c r="C1473" s="3" t="s">
        <v>1426</v>
      </c>
      <c r="D1473" s="4" t="s">
        <v>6256</v>
      </c>
      <c r="E1473" s="4" t="s">
        <v>6256</v>
      </c>
      <c r="F1473" s="3" t="s">
        <v>6257</v>
      </c>
      <c r="G1473" s="4" t="s">
        <v>6258</v>
      </c>
      <c r="H1473" s="4"/>
      <c r="I1473" s="4" t="s">
        <v>10936</v>
      </c>
      <c r="J1473" s="3"/>
      <c r="K1473" s="3" t="s">
        <v>6259</v>
      </c>
      <c r="L1473" s="17" t="s">
        <v>5760</v>
      </c>
      <c r="M1473" s="2" t="str">
        <f t="shared" si="161"/>
        <v>&gt;betaL-g2078_MIR-10%ATGATGACAAAATCCCTAAGCTGTGCCCTGCTGCTCAGCGTCG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TACCACGCGTCTTTACGCTAACGCCAGCATCGGTCTTTTTGGTGCGCTGGCGGTC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v>
      </c>
      <c r="O1473" s="26">
        <f t="shared" ref="O1473:O1536" si="164">LEN(G1473)</f>
        <v>1146</v>
      </c>
      <c r="P1473" s="26"/>
      <c r="Q1473" s="26">
        <f t="shared" si="163"/>
        <v>1</v>
      </c>
      <c r="R1473" s="26">
        <f t="shared" ref="R1473:R1536" si="165">IF(OR(RIGHT(G1473,3)="TAG",RIGHT(G1473,3)="TAA",RIGHT(G1473,3)="TGA"),1,"bad")</f>
        <v>1</v>
      </c>
      <c r="S1473" s="26">
        <f t="shared" si="162"/>
        <v>2</v>
      </c>
      <c r="T1473" s="26"/>
    </row>
    <row r="1474" spans="1:20" x14ac:dyDescent="0.25">
      <c r="A1474" s="3">
        <v>581</v>
      </c>
      <c r="B1474" s="3" t="s">
        <v>6260</v>
      </c>
      <c r="C1474" s="3" t="s">
        <v>1426</v>
      </c>
      <c r="D1474" s="4" t="s">
        <v>6261</v>
      </c>
      <c r="E1474" s="4" t="s">
        <v>6261</v>
      </c>
      <c r="F1474" s="3" t="s">
        <v>6262</v>
      </c>
      <c r="G1474" s="4" t="s">
        <v>6263</v>
      </c>
      <c r="H1474" s="4"/>
      <c r="I1474" s="4" t="s">
        <v>10936</v>
      </c>
      <c r="J1474" s="3"/>
      <c r="K1474" s="3" t="s">
        <v>6264</v>
      </c>
      <c r="L1474" s="17" t="s">
        <v>5760</v>
      </c>
      <c r="M1474" s="2" t="str">
        <f t="shared" ref="M1474:M1537" si="166">"&gt;"&amp;K1474&amp;IF(J1474="yes","_Chr","")&amp;"%"&amp;G1474</f>
        <v>&gt;betaL-g2079_MIR-11%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AGGTGAAATAGCGCTGGGCGATCCGGTAGCAAAATACTGGCCTGAGCTCACGGGCAAA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CATGTATCAGGGGTTG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v>
      </c>
      <c r="O1474" s="26">
        <f t="shared" si="164"/>
        <v>1146</v>
      </c>
      <c r="P1474" s="26"/>
      <c r="Q1474" s="26">
        <f t="shared" si="163"/>
        <v>1</v>
      </c>
      <c r="R1474" s="26">
        <f t="shared" si="165"/>
        <v>1</v>
      </c>
      <c r="S1474" s="26">
        <f t="shared" ref="S1474:S1537" si="167">IF(MID(G1474,10,3)="ATG",1,2)</f>
        <v>2</v>
      </c>
      <c r="T1474" s="26"/>
    </row>
    <row r="1475" spans="1:20" x14ac:dyDescent="0.25">
      <c r="A1475" s="3">
        <v>582</v>
      </c>
      <c r="B1475" s="3" t="s">
        <v>6265</v>
      </c>
      <c r="C1475" s="3" t="s">
        <v>1426</v>
      </c>
      <c r="D1475" s="4" t="s">
        <v>6266</v>
      </c>
      <c r="E1475" s="4" t="s">
        <v>6266</v>
      </c>
      <c r="F1475" s="3" t="s">
        <v>6267</v>
      </c>
      <c r="G1475" s="4" t="s">
        <v>6268</v>
      </c>
      <c r="H1475" s="4"/>
      <c r="I1475" s="4" t="s">
        <v>10936</v>
      </c>
      <c r="J1475" s="3"/>
      <c r="K1475" s="3" t="s">
        <v>6269</v>
      </c>
      <c r="L1475" s="17" t="s">
        <v>5760</v>
      </c>
      <c r="M1475" s="2" t="str">
        <f t="shared" si="166"/>
        <v>&gt;betaL-g2080_MIR-12%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GGGTGAAG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ATGGATTAACGTCCCGAAAGCGGAAGAGGCGCATTACGCCTGGGGATACCGTGAGGGTAAAGCGGTCCACGTTTCGCCAGGGATGCTGGACGCGGAAGCCTATGGCGTAAAAACTAACGTGAAGGATATGGCGAGCTGGCTGATAGCCAACATGAAGCCGGATTCTCTTCAGGCTCCCTCACTCAAGCAAGGCATTGCTCTGGCGCAGTCTCGCTACTGGCGCGTGGGGGCTATGTATCAGGGGTTG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v>
      </c>
      <c r="O1475" s="26">
        <f t="shared" si="164"/>
        <v>1146</v>
      </c>
      <c r="P1475" s="26"/>
      <c r="Q1475" s="26">
        <f t="shared" si="163"/>
        <v>1</v>
      </c>
      <c r="R1475" s="26">
        <f t="shared" si="165"/>
        <v>1</v>
      </c>
      <c r="S1475" s="26">
        <f t="shared" si="167"/>
        <v>2</v>
      </c>
      <c r="T1475" s="26"/>
    </row>
    <row r="1476" spans="1:20" x14ac:dyDescent="0.25">
      <c r="A1476" s="3">
        <v>583</v>
      </c>
      <c r="B1476" s="3" t="s">
        <v>6270</v>
      </c>
      <c r="C1476" s="3" t="s">
        <v>1426</v>
      </c>
      <c r="D1476" s="4" t="s">
        <v>6271</v>
      </c>
      <c r="E1476" s="4" t="s">
        <v>6271</v>
      </c>
      <c r="F1476" s="3" t="s">
        <v>6272</v>
      </c>
      <c r="G1476" s="4" t="s">
        <v>6273</v>
      </c>
      <c r="H1476" s="4"/>
      <c r="I1476" s="4" t="s">
        <v>10936</v>
      </c>
      <c r="J1476" s="3"/>
      <c r="K1476" s="3" t="s">
        <v>6274</v>
      </c>
      <c r="L1476" s="17" t="s">
        <v>5760</v>
      </c>
      <c r="M1476" s="2" t="str">
        <f t="shared" si="166"/>
        <v>&gt;betaL-g2081_MIR-13%ATGATGACAAAATCCCTAAGCTGTGCCCTGCTGCTCAGCGTCACCAGCTCTGCATTCGCCGCACCGATGTCCGAAAAACAGCTGGCTGAGGTGGTGGAACGTACCGTTACGCCGCTGATGAACGCGCAGGCCATTCCGGGTATGGCGGTGGCGGTAATTTATCAGGGTCAGCCACACTACTTTACCTTCGGTAAAGCCGATGTTGCGGCGAACAAACCCGTCACCCCGCAAACCCTGTTTGAGCTGGGCTCTATAAGTAAAACCTTCACCGGCGTACTGGGCGGCGATGCCATTGCCCGGGGTGAAATAGCGCTGGGCGATCCGGTT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AACGCAGAAGCCTATGGCGTAAAAACTAACGTGAAGGATATGGCGAGCTGGGTGATAGCCAACATGAAGCCGGATTCTCTTCAGGCTCCCTCACTCAAGCAAGGCATTGCTCTGGCGCAGTCTCGCTACTGGCGCGTGGGGGCC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v>
      </c>
      <c r="O1476" s="26">
        <f t="shared" si="164"/>
        <v>1146</v>
      </c>
      <c r="P1476" s="26"/>
      <c r="Q1476" s="26">
        <f t="shared" si="163"/>
        <v>1</v>
      </c>
      <c r="R1476" s="26">
        <f t="shared" si="165"/>
        <v>1</v>
      </c>
      <c r="S1476" s="26">
        <f t="shared" si="167"/>
        <v>2</v>
      </c>
      <c r="T1476" s="26"/>
    </row>
    <row r="1477" spans="1:20" x14ac:dyDescent="0.25">
      <c r="A1477" s="3">
        <v>584</v>
      </c>
      <c r="B1477" s="3" t="s">
        <v>6275</v>
      </c>
      <c r="C1477" s="3" t="s">
        <v>1426</v>
      </c>
      <c r="D1477" s="4" t="s">
        <v>6276</v>
      </c>
      <c r="E1477" s="4" t="s">
        <v>6276</v>
      </c>
      <c r="F1477" s="3" t="s">
        <v>6277</v>
      </c>
      <c r="G1477" s="4" t="s">
        <v>6278</v>
      </c>
      <c r="H1477" s="4"/>
      <c r="I1477" s="4" t="s">
        <v>10936</v>
      </c>
      <c r="J1477" s="3"/>
      <c r="K1477" s="3" t="s">
        <v>6279</v>
      </c>
      <c r="L1477" s="17" t="s">
        <v>5760</v>
      </c>
      <c r="M1477" s="2" t="str">
        <f t="shared" si="166"/>
        <v>&gt;betaL-g2082_MIR-14%ATGATGACAAAATCCCTAAGCTGTGCCCTGCTGCTCAGCGTTGCCAGCTCTGCATTCGCCGCACCGATGTCCGAAAAACAGCTGGCTGAGGTGGTGGAACGTACCGTTACGCCGCTGATGAAAGCGCAGGCCATTCCGGGCATGGCGGTGGCGGTGATTTATCAGGGTCAGCCGCACTACTTTACCTTCGGTAAAGCCGATGTTGCGGCAAACAAACCCGTCACCCCACAAACCTTGTTCGAACTGGGTTCTATAAGTAAAACCTTCACCGGCGTACTGGGTGGCGATGCCATTGCTCGCGGTGAAATATCGCTCGGCGATCCGGTGACAAAATACTGGCCTGAACTGACGGGCAAGCAGTGGCAGGGCATTCACATGCTGGAGCTGGCAACCTATACCGCAGGCGGTCTGCCGTTACAGGTACCGGATGAGGTCACGGATAACGCCTCTCTGCTGCGCTTTTATCAAAACTGGCAGCCGCAGTGGAAGCCGGGCACCACGCGTCTTTACGCCAATGCCAGCATCGGTCTTTTTGGCGCGCTGGCGGTTAAACCTTCCGGCATGAGCTATGAGCAGGCCATGACGACGCGAATCTTTAAGCCGCTCAATCTGAACCATACCTGGATTAACGTTCCGAAAACGGAAGAGGCGCATTACGCCTGGGGATACCGCGACGGTAAAGCGGTCCACGTTTCGCCAGGAATGCTGGATGCAGAAGCCTATGGCGTAAAAACCAACGTGCAGGATATGGCAAGCTGGGTGATGGTCAACATGAAGCCGGACTCGCTTCAGGATAGTTCACTCAGGAAAGGCATTGCCCTGGCGCAGTCTCGCTACTGGCGCGTGGGGGCCATGTATCAAGGGTTAGGTTGGGAAATGCTTAACTGGCCGGTCGATGCCAAAACCGTGGTTGAAGGCAGCGACAATAAGGTGGCGCTGGCACCGCTGCCTGCGAGAGAAGTGAATCCACCGGCACCGCTGGTCAACGCGTCCTGGGTCCATAAAACAGGCTCAACCGGCGGGTTTGGCAGCTACGTGGCATTTATTCCTGAAAAACAGCTCGGCATTGTGATGCTGGCGAATAAAAGCTATCCGAACCCTGCCCGCGTTGAGGCGGCATACCGTATCCTCGACGCGCTGCAGTAA</v>
      </c>
      <c r="O1477" s="26">
        <f t="shared" si="164"/>
        <v>1146</v>
      </c>
      <c r="P1477" s="26"/>
      <c r="Q1477" s="26">
        <f t="shared" si="163"/>
        <v>1</v>
      </c>
      <c r="R1477" s="26">
        <f t="shared" si="165"/>
        <v>1</v>
      </c>
      <c r="S1477" s="26">
        <f t="shared" si="167"/>
        <v>2</v>
      </c>
      <c r="T1477" s="26"/>
    </row>
    <row r="1478" spans="1:20" x14ac:dyDescent="0.25">
      <c r="A1478" s="3">
        <v>585</v>
      </c>
      <c r="B1478" s="3" t="s">
        <v>6280</v>
      </c>
      <c r="C1478" s="3" t="s">
        <v>1426</v>
      </c>
      <c r="D1478" s="4" t="s">
        <v>6281</v>
      </c>
      <c r="E1478" s="4" t="s">
        <v>6281</v>
      </c>
      <c r="F1478" s="3" t="s">
        <v>6282</v>
      </c>
      <c r="G1478" s="4" t="s">
        <v>6283</v>
      </c>
      <c r="H1478" s="4"/>
      <c r="I1478" s="4" t="s">
        <v>10936</v>
      </c>
      <c r="J1478" s="3"/>
      <c r="K1478" s="3" t="s">
        <v>6284</v>
      </c>
      <c r="L1478" s="17" t="s">
        <v>5760</v>
      </c>
      <c r="M1478" s="2" t="str">
        <f t="shared" si="166"/>
        <v>&gt;betaL-g2083_MIR-15%ATGATGACAAAATCCCTAAGCTGTGCCCTGCTGCTCAGCGTCGCCAGCGCTGCATTCGCCGCACCGATGTCCGAAAAACAGCTGGCTGAGGTGGTGGAACGTACCGTTACGCCGCTGATAAACGCGCAGGCCATTCCGGGTATGGCGGTGGCGGTAATTTATCAGGGTCAGCCACACTACTTTACCTTCGGTAAAGCCGATGTTGCGGCGAACAAACCCGTCACCCCGCAAACCCTGTTTGAGCTGGGCTCTATAAGTAAAACCTTCACCGGCGTACTGGGCGGCGATGCCATTGCCCGGGGTGAAATAGCGCTGGGCGATCCGGTAGCAAAATACTGGCCTGAGCTCACGGGCAAGCAGTGGCAGGGCATTCGCATGCTGGATCTGGCAACCTAC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GGGCTGGGAGATGCTCAACTGGCCGGTCGATGCCAAAACCGTCGTCGGAGGCAGTGATAACAAGGTGGCGCTGGCACCATTGCCCGTGGCAGAAGTGAATCCACCCGCGCCGCCGGTTAAGGCCTCCTGGGTCCATAAAACAGGCTCGACGGGTGGGTTTGGCAGCTACGTGGCATTTATTCCTGAAAAGCAGCTCGGCATTGTGATGCTGGCGAATAAAAGCTATCCGAACCCGGCACGCGTTGAGGCGGCATACCGTATCCTCGACGCGCTGCAGTAA</v>
      </c>
      <c r="O1478" s="26">
        <f t="shared" si="164"/>
        <v>1146</v>
      </c>
      <c r="P1478" s="26"/>
      <c r="Q1478" s="26">
        <f t="shared" si="163"/>
        <v>1</v>
      </c>
      <c r="R1478" s="26">
        <f t="shared" si="165"/>
        <v>1</v>
      </c>
      <c r="S1478" s="26">
        <f t="shared" si="167"/>
        <v>2</v>
      </c>
      <c r="T1478" s="26"/>
    </row>
    <row r="1479" spans="1:20" x14ac:dyDescent="0.25">
      <c r="A1479" s="3">
        <v>586</v>
      </c>
      <c r="B1479" s="3" t="s">
        <v>6285</v>
      </c>
      <c r="C1479" s="3" t="s">
        <v>1426</v>
      </c>
      <c r="D1479" s="4" t="s">
        <v>6286</v>
      </c>
      <c r="E1479" s="4" t="s">
        <v>6286</v>
      </c>
      <c r="F1479" s="3" t="s">
        <v>6287</v>
      </c>
      <c r="G1479" s="4" t="s">
        <v>6288</v>
      </c>
      <c r="H1479" s="4"/>
      <c r="I1479" s="4" t="s">
        <v>10936</v>
      </c>
      <c r="J1479" s="3"/>
      <c r="K1479" s="3" t="s">
        <v>6289</v>
      </c>
      <c r="L1479" s="17" t="s">
        <v>5760</v>
      </c>
      <c r="M1479" s="2" t="str">
        <f t="shared" si="166"/>
        <v>&gt;betaL-g2084_MIR-16%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CAAACCTTCCGGCATGAGCTATGAGCAGGCCATGACGACGCGGGTCTTTAAACCCCTCAAGCTGGACCATACA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TCCGGTCAAGGCCTCCTGGGTCCATAAAACAGGCTCGACGGGCGGGTTTGGCAGCTACGTGGCATTTATTCCTGAAAAGCAGCTCGGCATTGTGATGCTCGCGAATAAAAGCTATCCGAACCCGGCACGCGTTGAGGCGGCATACCGTATCCTCGACGCGCTGCAGTAA</v>
      </c>
      <c r="O1479" s="26">
        <f t="shared" si="164"/>
        <v>1146</v>
      </c>
      <c r="P1479" s="26"/>
      <c r="Q1479" s="26">
        <f t="shared" si="163"/>
        <v>1</v>
      </c>
      <c r="R1479" s="26">
        <f t="shared" si="165"/>
        <v>1</v>
      </c>
      <c r="S1479" s="26">
        <f t="shared" si="167"/>
        <v>2</v>
      </c>
      <c r="T1479" s="26"/>
    </row>
    <row r="1480" spans="1:20" x14ac:dyDescent="0.25">
      <c r="A1480" s="3">
        <v>587</v>
      </c>
      <c r="B1480" s="3" t="s">
        <v>6290</v>
      </c>
      <c r="C1480" s="3" t="s">
        <v>1426</v>
      </c>
      <c r="D1480" s="4" t="s">
        <v>6291</v>
      </c>
      <c r="E1480" s="4" t="s">
        <v>6291</v>
      </c>
      <c r="F1480" s="3" t="s">
        <v>6292</v>
      </c>
      <c r="G1480" s="4" t="s">
        <v>6293</v>
      </c>
      <c r="H1480" s="4"/>
      <c r="I1480" s="4" t="s">
        <v>10936</v>
      </c>
      <c r="J1480" s="3"/>
      <c r="K1480" s="3" t="s">
        <v>6294</v>
      </c>
      <c r="L1480" s="17" t="s">
        <v>5760</v>
      </c>
      <c r="M1480" s="2" t="str">
        <f t="shared" si="166"/>
        <v>&gt;betaL-g2085_MIR-17%ATGATGACAAAATCCCTAAGCTGTGCCCTGCTGCTCAGCGTCACCAGCGCTGCATTCGCCGCACCGATGTCCGAAAAACAGCTGGCTGAGGTGGTGGAACGTACCGTTACGCCGCTGATGAACGCGCAGGCCATTCCGGGTATGGCGGTGGCGGTAATTTATCAGGGTCAGCCACACTACTTTACCTTCGGTAAAGCCGATGTTGCGGCGAACAAACCCGTCACCCCGCAAACCCTGTTTGAGCTGGGCTCTATAAGTAAAACCTTCACCGGCGTACTGGGCGGCGATGCCATTGCCCGGGGTGAAGTAGCGCTGGGCGATCCGGTAGCAAAATACTGGCCTGAGCTCACGGGCAAGCAGTGGCAGGGCATTCGCATGCTGGATCTGGCAACCTATACCGCAGGCGGTCTGCCGTTACAGGTGCCGGATGAGGTCACGGATACCGCT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CGCGAATAAAAGCTATCCGAACCCGGCACGCGTTGAGGCGGCATACCGTATCCTCGACGCGCTGCAGTAA</v>
      </c>
      <c r="O1480" s="26">
        <f t="shared" si="164"/>
        <v>1146</v>
      </c>
      <c r="P1480" s="26"/>
      <c r="Q1480" s="26">
        <f t="shared" si="163"/>
        <v>1</v>
      </c>
      <c r="R1480" s="26">
        <f t="shared" si="165"/>
        <v>1</v>
      </c>
      <c r="S1480" s="26">
        <f t="shared" si="167"/>
        <v>2</v>
      </c>
      <c r="T1480" s="26"/>
    </row>
    <row r="1481" spans="1:20" x14ac:dyDescent="0.25">
      <c r="A1481" s="3">
        <v>577</v>
      </c>
      <c r="B1481" s="3" t="s">
        <v>6295</v>
      </c>
      <c r="C1481" s="3" t="s">
        <v>1426</v>
      </c>
      <c r="D1481" s="4" t="s">
        <v>6296</v>
      </c>
      <c r="E1481" s="4" t="s">
        <v>6296</v>
      </c>
      <c r="F1481" s="3" t="s">
        <v>6297</v>
      </c>
      <c r="G1481" s="4" t="s">
        <v>6298</v>
      </c>
      <c r="H1481" s="4"/>
      <c r="I1481" s="4" t="s">
        <v>10936</v>
      </c>
      <c r="J1481" s="3"/>
      <c r="K1481" s="3" t="s">
        <v>6299</v>
      </c>
      <c r="L1481" s="17" t="s">
        <v>5760</v>
      </c>
      <c r="M1481" s="2" t="str">
        <f t="shared" si="166"/>
        <v>&gt;betaL-g2086_MIR-7%ATGATGACAAAATCCCTAAGCTGTGCCCTGCTGCTCAGCGTCGCCAGCG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T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CTGGGCTGGGAGATGCTCAACTGGCCGGTCGATGCCAAAACCGTCGTCGGAGGCAGTGATAACAAGGTGGCGCTGGCACCATTGCCCGTGGCAGAAGTGAATCCACCCGCGCCGCCGGTCAAAGCCTCCTGGGTCCATAAAACAGGCTCGACGGGCGGGTTTGGCAGCTACGTGGCATTTATTCCTGAAAAGCAGCTCGGCATTGTGATGCTGGCGAATAAAAGCTATCCGAACCCGGCACGCGTTGAGGCGGCATACCGTATCCTCGACGCGCTGCAGTAA</v>
      </c>
      <c r="O1481" s="26">
        <f t="shared" si="164"/>
        <v>1146</v>
      </c>
      <c r="P1481" s="26"/>
      <c r="Q1481" s="26">
        <f t="shared" si="163"/>
        <v>1</v>
      </c>
      <c r="R1481" s="26">
        <f t="shared" si="165"/>
        <v>1</v>
      </c>
      <c r="S1481" s="26">
        <f t="shared" si="167"/>
        <v>2</v>
      </c>
      <c r="T1481" s="26"/>
    </row>
    <row r="1482" spans="1:20" x14ac:dyDescent="0.25">
      <c r="A1482" s="3">
        <v>578</v>
      </c>
      <c r="B1482" s="3" t="s">
        <v>6300</v>
      </c>
      <c r="C1482" s="3" t="s">
        <v>1426</v>
      </c>
      <c r="D1482" s="4" t="s">
        <v>6301</v>
      </c>
      <c r="E1482" s="4" t="s">
        <v>6301</v>
      </c>
      <c r="F1482" s="3" t="s">
        <v>6302</v>
      </c>
      <c r="G1482" s="4" t="s">
        <v>6303</v>
      </c>
      <c r="H1482" s="4"/>
      <c r="I1482" s="4" t="s">
        <v>10936</v>
      </c>
      <c r="J1482" s="3"/>
      <c r="K1482" s="3" t="s">
        <v>6304</v>
      </c>
      <c r="L1482" s="17" t="s">
        <v>5760</v>
      </c>
      <c r="M1482" s="2" t="str">
        <f t="shared" si="166"/>
        <v>&gt;betaL-g2087_MIR-8%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GGCATTCGCATGCTGGATCTGGCAACCTATACCGCAGGCGGTCTGCCGTTACAGGTGCCGGATGAGGTCACGGATACCGCCTCTCTGCTGCGCTTTTATCAAAACTGGCAGCCGCAGTGGAAGCCGGGCACCACGCGTCTTTACGCTAACGCCAGCATCGGTCTTTTTGGTGCGCTGGCGGTTAAACCTTCCGGCATGAGCTATGAGCAGGCCATGACGACGCGGGTCTTTAAACCCCTCAAGCTGGACCATACCTGGATTAACGTCCCGAAAGCGGAAGAGGCGCATTACGCCTGGGGATACCGTGAGGGTAAAGCGGTCCACGTTTCGCCAGGGATGCTGGACGCGGAAGCCTATGGCGTAAAAACTAACGTGAAGGATATGGCGAGCTGGCTGATAGCCAACATGAAGCCGGATTCTCTTCAGGCTCCCTCACTCAAGCAAGGCATTGCTCTGGCGCAGTCTCGCTACTGGCGCGTGGGGGCTATGTATCAGGGGTTAGGCTGGGAGATGCTCAACTGGCCGGTCGATGCCAAAACCGTCGTCGGAGGCAGTGATAACAAGGTGGCGCTGGCACCATTGCCCGTGGCAGAAGTGAATCCACCCGCGCCGCCGGTCAAGGCCTCCTGGGTCCATAAAACAGGCTCGACGGGCGGGTTTGGCAGCTACGTGGCATTTATTCCTGAAAAGCAGCTCGGCATTGTGATGCTGGCGAATAAAAGCTATCCGAACCCGGCACGCGTTGAGGCGGCATACCGTATCCTCGACGCGCTGCAGTAA</v>
      </c>
      <c r="O1482" s="26">
        <f t="shared" si="164"/>
        <v>1146</v>
      </c>
      <c r="P1482" s="26"/>
      <c r="Q1482" s="26">
        <f t="shared" si="163"/>
        <v>1</v>
      </c>
      <c r="R1482" s="26">
        <f t="shared" si="165"/>
        <v>1</v>
      </c>
      <c r="S1482" s="26">
        <f t="shared" si="167"/>
        <v>2</v>
      </c>
      <c r="T1482" s="26"/>
    </row>
    <row r="1483" spans="1:20" x14ac:dyDescent="0.25">
      <c r="A1483" s="3">
        <v>579</v>
      </c>
      <c r="B1483" s="3" t="s">
        <v>6305</v>
      </c>
      <c r="C1483" s="3" t="s">
        <v>1426</v>
      </c>
      <c r="D1483" s="4" t="s">
        <v>6306</v>
      </c>
      <c r="E1483" s="4" t="s">
        <v>6306</v>
      </c>
      <c r="F1483" s="3" t="s">
        <v>6307</v>
      </c>
      <c r="G1483" s="4" t="s">
        <v>6308</v>
      </c>
      <c r="H1483" s="4"/>
      <c r="I1483" s="4" t="s">
        <v>10936</v>
      </c>
      <c r="J1483" s="3"/>
      <c r="K1483" s="3" t="s">
        <v>6309</v>
      </c>
      <c r="L1483" s="17" t="s">
        <v>5760</v>
      </c>
      <c r="M1483" s="2" t="str">
        <f t="shared" si="166"/>
        <v>&gt;betaL-g2088_MIR-9%ATGATGACAAAATCCCTAAGCTGTGCCCTGCTGCTCAGCGTCGCCAGTTCTGCATTCGCCGCACCGATGTCCGAAAAACAGCTGGCTGAGGTGGTGGAACGTACCGTTACGCCGCTGATGAACGCGCAGGCCATTCCGGGTATGGCGGTGGCGGTAATTTATCAGGGTCAGCCACACTACTTTACCTTCGGTAAAGCCGATGTTGCGGCGAACAAACCCGTCACCCCGCAAACCCTGTTTGAGCTGGGCTCTATAAGTAAAACCTTCACCGGCGTACTGGGCGGCGATGCCATTGCCCGGGGTGAAATAGCGCTGGGCGATCCGGTAGCAAAATACTGGCCTGAGCTCACGGGCAAGCAGTGGCAGAGCATTCGCATGCTGGATCTGGCAACCTATACCGCAGGCGGTCTGCCGTTACAGGTGCCGGATGAGGTCACGGATACCGCCTCTCTGCTGCGCTTTTATCAAAACTGGCAGCCGCAGTGGAAGCCGGGCACCACGCGTCTTTACGCTAACGCCAGCATCGGTCTTTTTGGTGCGTTGGCGGTTAAACCTTCCGGCATGAGCTATGAGCAGGCCATGACGACGCGGGTCTTTAAACCCCTCAAGCTGGACCATACCTGGATTAACGTCCCGAAAGCGGAAGAGGCGCATTACGCCTGGGGATACCGTGAGGGTAAAGCGGTCCACGTTTCGCCAGGGATGCTGGACGCGGAAGCCTATGGCGTAAAAACTAACGTGAAGGATATGGCGAGCTGGGTGATAGCCAACATGAAGCCGGATTCTCTTCAGGCTCCCTCACTCAAGCAAGGCATTGCTCTGGCGCAGTCTCGCTACTGGCGCGTGGGGGCTATGTATCAGGGGTTGGGCTGGGAGATGCTCAACTGGCCGGTCGATGCCAAAACCGTCGTCGGAGGCAGTGATAACAAGGTGGCGCTGGCACCATTGCCCGTGGCAGAAGTGAATCCACCCGCACCGCCGGTCAAGGCCTCCTGGGTCCATAAAACAGGCTCGACGGGCGGGTTTGGCAGCTACGTGGCATTTATTCCTGAAAAGCAGCTCGGCATTGTGATGCTGGCGAATAAAAGCTATCCGAACCCGGCACGCGTTGAGGCGGCATACCGTATCCTTGACGCGCTGCAGTAA</v>
      </c>
      <c r="O1483" s="26">
        <f t="shared" si="164"/>
        <v>1146</v>
      </c>
      <c r="P1483" s="26"/>
      <c r="Q1483" s="26">
        <f t="shared" si="163"/>
        <v>1</v>
      </c>
      <c r="R1483" s="26">
        <f t="shared" si="165"/>
        <v>1</v>
      </c>
      <c r="S1483" s="26">
        <f t="shared" si="167"/>
        <v>2</v>
      </c>
      <c r="T1483" s="26"/>
    </row>
    <row r="1484" spans="1:20" x14ac:dyDescent="0.25">
      <c r="A1484" s="3">
        <v>596</v>
      </c>
      <c r="B1484" s="3" t="s">
        <v>6310</v>
      </c>
      <c r="C1484" s="3" t="s">
        <v>1449</v>
      </c>
      <c r="D1484" s="4" t="s">
        <v>6311</v>
      </c>
      <c r="E1484" s="4" t="s">
        <v>6311</v>
      </c>
      <c r="F1484" s="3" t="s">
        <v>6312</v>
      </c>
      <c r="G1484" s="4" t="s">
        <v>6313</v>
      </c>
      <c r="H1484" s="4"/>
      <c r="I1484" s="4" t="s">
        <v>10936</v>
      </c>
      <c r="J1484" s="3"/>
      <c r="K1484" s="3" t="s">
        <v>6314</v>
      </c>
      <c r="L1484" s="17" t="s">
        <v>5760</v>
      </c>
      <c r="M1484" s="2" t="str">
        <f t="shared" si="166"/>
        <v>&gt;betaL-g2089_MOX-8%ATGCAACAACGACAATCCATCCTGTGGGGCGCTTTGGCCACCCTGATGTGGGCCGGTCTGGCTCATGCCGGTGACAAGGCGGCGACCGATCCCCTGCGCCCCGTGGTGGATGCCAGCATCCGGCCGCTGCTCAAGGAGCACAGGATCCCGGGCATGGCGGTGGCCGTGCTCAAGGATGGCAAGGCCCACTATTTCAACTACGGTGTGGCCGATCGGGAGCGCGCGGTCGGTGTCAGCGAGCAGACCCTGTTCGAGATAGGCTCCGTGAGCAAGCCCCTGACCGCGACCCTAGGAGCCTATGCGGTGGTCAAGGGAGCGATGCAACTGGATGACAAGGCGAGCCGGCACGCCCCCTGGCTCAAGGGATCCGCCTTTGACAGCATCACCATGGGGGAGCTGGCTACCTACAGCGCGGGCGGCTTGCCGCTGCAATTCCCCGAGGAGGTGGATTCGCTCGAGAAGATGCAGGCCTACTACCGCCAGTGGACCCCAGCCTACTCGCCGGGTTCCCATCGCCAGTACTCTAACCCCAGCATAGGGCTGTTCGGCCACCTGGCGGCGAGCAGCATGAAGCAGCCGTTTGCCCAGTTGATGGAGCAGACGCTCCTGCCGGGGCTTGGCCTGCACCACACCTATGTCAATGTGCCGAAGCAGGCCATGGCGAGTTATGCCTATGGCTATTCGAAAGAGGACAAGCCCATCAGGGTCAGCCCCGGCATGCTGGCGGACGAGGCCTACGGCATCAAGACCAGCTCGGCGGATCTGCTGCGCTTTGTGAAGGCCAACATCAGCGGGGTTGATGACAAGGCGTTGCAGCAGGCCATCTCCCTGACCCACAAAGGGCACTACTCGGTAGGCGGGATGACCCAGGGACTGGGTTGGGAGAGTTACGCCTATCCCGTCAGCGAGCAGACATTGCTGGCGGGCAACTCCCCGGCGATGATTTACAATGCCAACCCGGCGGCGCCCGCGCCCGCTGCGGCAGGGCACCCTGTGCTCTTCAACAAGACCGGCTCGACCAGCGGCTTCGGCGCCTATGTGGCCTTCGTGCCGGCCAAAGGGATCGGCATCGTCATGCTGGCCAACCGCAACTATCCTATCCCGGCCAGGGTGAAAGCGGCCCACGCCATCCTGACGCAACTGGCCAGGTAA</v>
      </c>
      <c r="O1484" s="26">
        <f t="shared" si="164"/>
        <v>1152</v>
      </c>
      <c r="P1484" s="26"/>
      <c r="Q1484" s="26">
        <f t="shared" si="163"/>
        <v>1</v>
      </c>
      <c r="R1484" s="26">
        <f t="shared" si="165"/>
        <v>1</v>
      </c>
      <c r="S1484" s="26">
        <f t="shared" si="167"/>
        <v>2</v>
      </c>
      <c r="T1484" s="26"/>
    </row>
    <row r="1485" spans="1:20" x14ac:dyDescent="0.25">
      <c r="A1485" s="3">
        <v>608</v>
      </c>
      <c r="B1485" s="3" t="s">
        <v>6315</v>
      </c>
      <c r="C1485" s="3" t="s">
        <v>1475</v>
      </c>
      <c r="D1485" s="3" t="s">
        <v>6316</v>
      </c>
      <c r="E1485" s="3" t="s">
        <v>6316</v>
      </c>
      <c r="F1485" s="3" t="s">
        <v>6317</v>
      </c>
      <c r="G1485" s="4" t="s">
        <v>6318</v>
      </c>
      <c r="H1485" s="4"/>
      <c r="I1485" s="4" t="s">
        <v>10936</v>
      </c>
      <c r="J1485" s="3"/>
      <c r="K1485" s="3" t="s">
        <v>6319</v>
      </c>
      <c r="L1485" s="17" t="s">
        <v>5760</v>
      </c>
      <c r="M1485" s="2" t="str">
        <f t="shared" si="166"/>
        <v>&gt;betaL-g2090_NDM-12%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ATGATGCCGACACTGAGCACTACGCCGCGTCAGCGCGCGCGTTTGGTGCGGCGTTCCCCAAGGCCAGCATGATCGTGATGAGCCATTCCGCCCCCGATAGCCGCGCCGCAATCACTCATACGGCCCGCATGGCCGACAAGCTGCGCTGA</v>
      </c>
      <c r="O1485" s="26">
        <f t="shared" si="164"/>
        <v>813</v>
      </c>
      <c r="P1485" s="26"/>
      <c r="Q1485" s="26">
        <f t="shared" si="163"/>
        <v>1</v>
      </c>
      <c r="R1485" s="26">
        <f t="shared" si="165"/>
        <v>1</v>
      </c>
      <c r="S1485" s="26">
        <f t="shared" si="167"/>
        <v>2</v>
      </c>
      <c r="T1485" s="26"/>
    </row>
    <row r="1486" spans="1:20" x14ac:dyDescent="0.25">
      <c r="A1486" s="3">
        <v>609</v>
      </c>
      <c r="B1486" s="3" t="s">
        <v>6320</v>
      </c>
      <c r="C1486" s="3" t="s">
        <v>1475</v>
      </c>
      <c r="D1486" s="3" t="s">
        <v>6321</v>
      </c>
      <c r="E1486" s="3" t="s">
        <v>6321</v>
      </c>
      <c r="F1486" s="3" t="s">
        <v>6322</v>
      </c>
      <c r="G1486" s="4" t="s">
        <v>6323</v>
      </c>
      <c r="H1486" s="4"/>
      <c r="I1486" s="4" t="s">
        <v>10936</v>
      </c>
      <c r="J1486" s="3"/>
      <c r="K1486" s="3" t="s">
        <v>6324</v>
      </c>
      <c r="L1486" s="17" t="s">
        <v>5760</v>
      </c>
      <c r="M1486" s="2" t="str">
        <f t="shared" si="166"/>
        <v>&gt;betaL-g2091_NDM-13%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AATGACCAGACCGCCCAGATCCTCAACTGGATCAAGCAGGAGATCAACCTGCCGGTCGCGCTGGCGGTGGTGACTCACGCGCATCAGGACAAGATGGGCGGTATGGACGCGCTGCATGCGGCGGGGATTGCGACTTATGCCAATGCGTTGTCGAACCAGCTTGCCCCGCAAGAGGGGC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1486" s="26">
        <f t="shared" si="164"/>
        <v>813</v>
      </c>
      <c r="P1486" s="26"/>
      <c r="Q1486" s="26">
        <f t="shared" si="163"/>
        <v>1</v>
      </c>
      <c r="R1486" s="26">
        <f t="shared" si="165"/>
        <v>1</v>
      </c>
      <c r="S1486" s="26">
        <f t="shared" si="167"/>
        <v>2</v>
      </c>
      <c r="T1486" s="26"/>
    </row>
    <row r="1487" spans="1:20" x14ac:dyDescent="0.25">
      <c r="A1487" s="3">
        <v>610</v>
      </c>
      <c r="B1487" s="3" t="s">
        <v>6325</v>
      </c>
      <c r="C1487" s="3" t="s">
        <v>1475</v>
      </c>
      <c r="D1487" s="3" t="s">
        <v>6326</v>
      </c>
      <c r="E1487" s="3" t="s">
        <v>6326</v>
      </c>
      <c r="F1487" s="3" t="s">
        <v>6327</v>
      </c>
      <c r="G1487" s="4" t="s">
        <v>6328</v>
      </c>
      <c r="H1487" s="4"/>
      <c r="I1487" s="4" t="s">
        <v>10936</v>
      </c>
      <c r="J1487" s="3"/>
      <c r="K1487" s="3" t="s">
        <v>6329</v>
      </c>
      <c r="L1487" s="17" t="s">
        <v>5760</v>
      </c>
      <c r="M1487" s="2" t="str">
        <f t="shared" si="166"/>
        <v>&gt;betaL-g2092_NDM-14%ATGGAATTGCCCAATATTATGCACCCGGTCGCGAAGCTGAGCACCGCATTAGCCGCTGCATTGATGCTGAGCGGGTGCATGCCCGGTGAAATCCGCCCGACGATTGGCCAGCAAATGGAAACTGGCGACCAACGGTTTGGCGATCTGGTTTTCCGCCAGCTCGCACCGAATGTCTGGCAGCACACTTCCTATCTCGACATGCCGGGTTTCGGGGCAGTCGCTTCCAACGGTTTGATCGTCAGGGATGGCGGCCGCGTGCTGGTGGTCGATACCGCCTGGACCGATGACCAGACCGCCCAGATCCTCAACTGGATCAAGCAGGAGATCAACCTGCCGGTCGCGCTGGCGGTGGTGACTCACGCGCATCAGGACAAGATGGGCGGTATGGG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CGTCAGCGCGCGCGTTTGGTGCGGCGTTCCCCAAGGCCAGCATGATCGTGATGAGCCATTCCGCCCCCGATAGCCGCGCCGCAATCACTCATACGGCCCGCATGGCCGACAAGCTGCGCTGA</v>
      </c>
      <c r="O1487" s="26">
        <f t="shared" si="164"/>
        <v>813</v>
      </c>
      <c r="P1487" s="26"/>
      <c r="Q1487" s="26">
        <f t="shared" si="163"/>
        <v>1</v>
      </c>
      <c r="R1487" s="26">
        <f t="shared" si="165"/>
        <v>1</v>
      </c>
      <c r="S1487" s="26">
        <f t="shared" si="167"/>
        <v>2</v>
      </c>
      <c r="T1487" s="26"/>
    </row>
    <row r="1488" spans="1:20" x14ac:dyDescent="0.25">
      <c r="A1488" s="3">
        <v>2085</v>
      </c>
      <c r="B1488" s="3" t="s">
        <v>6330</v>
      </c>
      <c r="C1488" s="3" t="s">
        <v>5476</v>
      </c>
      <c r="D1488" s="3" t="s">
        <v>6331</v>
      </c>
      <c r="E1488" s="3" t="s">
        <v>6331</v>
      </c>
      <c r="F1488" s="3" t="s">
        <v>4417</v>
      </c>
      <c r="G1488" s="3" t="s">
        <v>6332</v>
      </c>
      <c r="H1488" s="3"/>
      <c r="I1488" s="4" t="s">
        <v>10936</v>
      </c>
      <c r="J1488" s="3" t="s">
        <v>4420</v>
      </c>
      <c r="K1488" s="3" t="s">
        <v>6333</v>
      </c>
      <c r="L1488" s="17" t="s">
        <v>5760</v>
      </c>
      <c r="M1488" s="2" t="str">
        <f t="shared" si="166"/>
        <v>&gt;betaL-g2093_ompC_Chr%ATGAAAGTTAAAGTACTGTCCCTCCTGGTCCCAGCTCTGCTGGTAGCAGGCGCAGCAAACGCTGCTGAAGTTTACAACAAAGACGGCAACAAATTAGATCTGTACGGTAAAGTAGACGGCCTGCACTATTTCTCTGACAACAAAGATGTAGATGGCGACCAGACCTACATGCGTCTTGGCTTCAAAGGTGAAACTCAGGTTACTGACCAGCTGACCGGTTACGGCCAGTGGGAATATCAGATCCAGGGCAACAGCGCTGAAAACGAAAACAACTCCTGGACCCGTGTGGCATTCGCAGGTCTGAAATTCCAGGATGTGGGTTCTTTCGACTACGGTCGTAACTACGGCGTTGTTTATGACGTAACTTCCTGGACCGACGTACTGCCAGAATTCGGTGGTGACACCTACGGTTCTGACAACTTCATGCAGCAGCGTGGTAACGGCTTCGCGACCTACCGTAACACTGACTTCTTCGGTCTGGTTGACGGCCTGAACTTTGCTGTTCAGTACCAGGGTAAAAACGGCAACCCATCTGGTGAAGGCTTTACTAGTGGCGTAACTAACAACGGTCGTGACGCACTGCGTCAAAACGGCGACGGCGTCGGCGGTTCTATCACTTATGATTACGAAGGTTTCGGTATCGGTGGTGCGATCTCCAGCTCCAAACGTACTGATGCTCAGAACACCGCTGCTTACATCGGTAACGGCGACCGTGCTGAAACCTACACTGGTGGTCTGAAATACGACGCTAACAACATCTACCTGGCTGCTCAGTACACCCAGACCTACAACGCAACTCGCGTAGGTTCCCTGGGTTGGGCGAACAAAGCACAGAACTTCGAAGCTGTTGCTCAGTACCAGTTCGACTTCGGTCTGCGTCCGTCCCTGGCTTACCTGCAGTCTAAAGGTAAAAACCTGGGTCGTGGCTACGACGACGAAGATATCCTGAAATATGTTGATGTTGGTGCTACCTACTACTTCAACAAAAACATGTCCACCTACGTTGACTACAAAATCAACCTGCTGGACGACAACCAGTTCACTCGTGACGCTGGCATCAACACTGATAACATCGTAGCTCTGGGTCTGGTTTACCAGTTCTAA</v>
      </c>
      <c r="O1488" s="26">
        <f t="shared" si="164"/>
        <v>1104</v>
      </c>
      <c r="P1488" s="26"/>
      <c r="Q1488" s="26">
        <f t="shared" si="163"/>
        <v>1</v>
      </c>
      <c r="R1488" s="26">
        <f t="shared" si="165"/>
        <v>1</v>
      </c>
      <c r="S1488" s="26">
        <f t="shared" si="167"/>
        <v>2</v>
      </c>
      <c r="T1488" s="26"/>
    </row>
    <row r="1489" spans="1:20" x14ac:dyDescent="0.25">
      <c r="A1489" s="3">
        <v>2084</v>
      </c>
      <c r="B1489" s="3" t="s">
        <v>6334</v>
      </c>
      <c r="C1489" s="3" t="s">
        <v>5476</v>
      </c>
      <c r="D1489" s="3" t="s">
        <v>6335</v>
      </c>
      <c r="E1489" s="3" t="s">
        <v>6335</v>
      </c>
      <c r="F1489" s="3" t="s">
        <v>6336</v>
      </c>
      <c r="G1489" s="3" t="s">
        <v>6337</v>
      </c>
      <c r="H1489" s="3"/>
      <c r="I1489" s="4" t="s">
        <v>10936</v>
      </c>
      <c r="J1489" s="3" t="s">
        <v>4420</v>
      </c>
      <c r="K1489" s="3" t="s">
        <v>6338</v>
      </c>
      <c r="L1489" s="17" t="s">
        <v>5760</v>
      </c>
      <c r="M1489" s="2" t="str">
        <f t="shared" si="166"/>
        <v>&gt;betaL-g2094_ompF_Chr%ATGATGAAGCGCAATATTCTGGCAGTGATCGTCCCTGCTCTGTTAGTAGCAGGTACTGCAAACGCTGCAGAAATCTATAACAAAGATGGCAACAAAGTAGATCTGTACGGTAAAGCTGTTGGTCTGCATTATTTTTCCAAGGGTAACGGTGAAAACAGTTACGGTGGCAATGGCGACATGACCTATGCCCGTCTTGGTTTTAAAGGGGAAACTCAAATCAATTCCGATCTGACCGGTTATGGTCAGTGGGAATATAACTTCCAGGGTAACAACTCTGAAGGCGCTGACGCTCAAACTGGTAACAAAACGCGTCTGGCATTCGCGGGTCTTAAATACGCTGACGTTGGTTCTTTCGATTACGGCCGTAACTACGGTGTGGTTTATGATGCACTGGGTTACACCGATATGCTGCCAGAATTTGGTGGTGATACTGCATACAGCGATGACTTCTTCGTTGGTCGTGTTGGCGGCGTTGCTACCTATCGTAACTCCAACTTCTTTGGTCTGGTTGATGGCCTGAACTTCGCTGTTCAGTACCTGGGTAAAAACGAGCGTGACACTGCACGCCGTTCTAACGGCGACGGTGTTGGCGGTTCTATCAGCTACGAATACGAAGGCTTTGGTATCGTTGGTGCTTATGGTGCAGCTGACCGTACCAACCTGCAAGAAGCTCAACCTCTTGGCAACGGTAAAAAAGCTGAACAGTGGGCTACTGGTCTGAAGTACGACGCGAACAACATCTACCTGGCAGCGAACTACGGTGAAACCCGTAACGCTACGCCGATCACTAATAAATTTACAAACACCAGCGGCTTCGCCAACAAAACGCAAGACGTTCTGTTAGTTGCGCAATACCAGTTCGATTTCGGTCTGCGTCCGTCCATCGCTTACACCAAATCTAAAGCGAAAGACGTAGAAGGTATCGGTGATGTTGATCTGGTGAACTACTTTGAAGTGGGCGCAACCTACTACTTCAACAAAAACATGTCCACCTATGTTGACTACATCATCAACCAGATCGATTCTGACAACAAACTGGGCGTAGGTTCAGACGACACCGTTGCTGTGGGTATCGTTTACCAGTTCTAA</v>
      </c>
      <c r="O1489" s="26">
        <f t="shared" si="164"/>
        <v>1089</v>
      </c>
      <c r="P1489" s="26"/>
      <c r="Q1489" s="26">
        <f t="shared" si="163"/>
        <v>1</v>
      </c>
      <c r="R1489" s="26">
        <f t="shared" si="165"/>
        <v>1</v>
      </c>
      <c r="S1489" s="26">
        <f t="shared" si="167"/>
        <v>2</v>
      </c>
      <c r="T1489" s="26"/>
    </row>
    <row r="1490" spans="1:20" x14ac:dyDescent="0.25">
      <c r="A1490" s="3">
        <v>811</v>
      </c>
      <c r="B1490" s="3" t="s">
        <v>6339</v>
      </c>
      <c r="C1490" s="3" t="s">
        <v>1633</v>
      </c>
      <c r="D1490" s="4" t="s">
        <v>6340</v>
      </c>
      <c r="E1490" s="4" t="s">
        <v>6340</v>
      </c>
      <c r="F1490" s="3" t="s">
        <v>6341</v>
      </c>
      <c r="G1490" s="4" t="s">
        <v>6342</v>
      </c>
      <c r="H1490" s="4"/>
      <c r="I1490" s="4" t="s">
        <v>10936</v>
      </c>
      <c r="J1490" s="3"/>
      <c r="K1490" s="3" t="s">
        <v>6343</v>
      </c>
      <c r="L1490" s="17" t="s">
        <v>5760</v>
      </c>
      <c r="M1490" s="2" t="str">
        <f t="shared" si="166"/>
        <v>&gt;betaL-g2095_OXA-184%TTGAAAAAAATACTTTTACTTTTTAGTCTTTTTTACTCTTTTGCTTTGGCAAATGATAAATTAAAAGATTTTTTTAAAGACTACAATACAAGCGGAGTTTTTATAACTTTTGATGGAAAACATTATGCAAGTAATAATTTTAAAAGAGCTAAAGAACCTTTTTCTCCTGCTTCGACTTTTAAAATTTTTAATGCTTTAATTGCGCTTGATAATGGTGTAGTTAAAGATACAAAGGAAATTTTTTATCATTATAAGGGTGAAAAAGTATTTTTGCCCTCTTGGAAACAAGATGCTAGTTTAAGCTCAGCCATAAAACGCTCTCAAGTGCCTGCTTTTAAAGAATTGGCAAGAAAAATAGGACTTAAAACCATGCAAGAAAGCTTAAATAAACTTTCCTATGGAAATACAAAAATTTCAAAAATCGATACCTTTTGGTTGGATAATTCTTTACAAATTTCTGCAAAAAATCAAGCTGATTTGCTTTTTAAACTTTCACAAAATTCTTTACCTTTTTCCAAGAAAAGTCAAGAAGAAGTTAAAAAAATTATTCTTTTTAAAGAAGATAAAATCCAAAAAATTTATGCTAAAACAGGTTTTAATGATGGTATAAATTTGGCTTGGATTGTTGGATTTATAGAGAGTAAAAACAAAATTTTATCTTTTGCCTTAAATGTTGATATAAAGAACATTAAAAATCTTAAAATAAGAGAAGAATTGCTAGAAAAATATATTTATTCTTTAAACTAA</v>
      </c>
      <c r="O1490" s="26">
        <f t="shared" si="164"/>
        <v>747</v>
      </c>
      <c r="P1490" s="26" t="s">
        <v>10985</v>
      </c>
      <c r="Q1490" s="26">
        <f t="shared" si="163"/>
        <v>1</v>
      </c>
      <c r="R1490" s="26">
        <f t="shared" si="165"/>
        <v>1</v>
      </c>
      <c r="S1490" s="26">
        <f t="shared" si="167"/>
        <v>2</v>
      </c>
      <c r="T1490" s="26"/>
    </row>
    <row r="1491" spans="1:20" x14ac:dyDescent="0.25">
      <c r="A1491" s="3">
        <v>812</v>
      </c>
      <c r="B1491" s="3" t="s">
        <v>6344</v>
      </c>
      <c r="C1491" s="3" t="s">
        <v>1633</v>
      </c>
      <c r="D1491" s="4" t="s">
        <v>6345</v>
      </c>
      <c r="E1491" s="4" t="s">
        <v>6345</v>
      </c>
      <c r="F1491" s="3" t="s">
        <v>6346</v>
      </c>
      <c r="G1491" s="4" t="s">
        <v>6347</v>
      </c>
      <c r="H1491" s="4"/>
      <c r="I1491" s="4" t="s">
        <v>10936</v>
      </c>
      <c r="J1491" s="3"/>
      <c r="K1491" s="3" t="s">
        <v>6348</v>
      </c>
      <c r="L1491" s="17" t="s">
        <v>5760</v>
      </c>
      <c r="M1491" s="2" t="str">
        <f t="shared" si="166"/>
        <v>&gt;betaL-g2096_OXA-185%TTGAAAAAAATACTTTTACTTTTTAGTCTTTTTTACTCTTTTGCTTTGGCAAATGATAAATTAAAAGATTTTTTTAAAGACTACAATACAAGCGGAGTTTTTATAACTTTTGATGGAAAACATTATGCAAGTAATAATTTTAAAAGAGCTAAAGAACCTTTTTCTCCTGCTTCGACTTTTAAAATTTTTAATGCTTTAATTGCGCTTGATAATGGTGTAGTTAAAGATACAAAGGAAATTTTTTATCATTATAAGGGTGAAAAAGTATTTTTGCCCTCTTGGAAACAAGATGCTAGTTTAAGCTCAGCCATAAAACGCTCTCAAGTGCCTGCTTTTAAAGAATTGGCAAGAAAAATAGGACTTAAAACCATGCAAGAAAGCTTAAATAAACTTTCCTATGGAAATACAAAAATTTCAAAAATCGATACCTTTTGGTTGGATAATTCTTTACAAATTTCTGCAAAAAATCAAGCTGATTTGCTTTTTAAACTTTCACAAAATTCTTTACCTTTTTCCAAGAAAAGTCAAGAAGAAGTTAAAAAAATTATTCTTTTTAAAGAAGATAAAATCCAAAAAATTTATGCTAAAACAGGTTTTAATGATGGTATAAATTTGGCTTGGATTGTTGGATTTATAGAGAGTAAAAACAAAATTTTATCTTTTGCCTTAAATGTTGATATAAAGAACATTAAAAATATTAAAATAAGAGAAGAATTGCTAGAAAAATATATTTATTCTTTAAACTAA</v>
      </c>
      <c r="O1491" s="26">
        <f t="shared" si="164"/>
        <v>747</v>
      </c>
      <c r="P1491" s="26" t="s">
        <v>10985</v>
      </c>
      <c r="Q1491" s="26">
        <f t="shared" si="163"/>
        <v>1</v>
      </c>
      <c r="R1491" s="26">
        <f t="shared" si="165"/>
        <v>1</v>
      </c>
      <c r="S1491" s="26">
        <f t="shared" si="167"/>
        <v>2</v>
      </c>
      <c r="T1491" s="26"/>
    </row>
    <row r="1492" spans="1:20" x14ac:dyDescent="0.25">
      <c r="A1492" s="3">
        <v>844</v>
      </c>
      <c r="B1492" s="3" t="s">
        <v>6349</v>
      </c>
      <c r="C1492" s="3" t="s">
        <v>1633</v>
      </c>
      <c r="D1492" s="4" t="s">
        <v>6350</v>
      </c>
      <c r="E1492" s="4" t="s">
        <v>6350</v>
      </c>
      <c r="F1492" s="3" t="s">
        <v>6351</v>
      </c>
      <c r="G1492" s="4" t="s">
        <v>6352</v>
      </c>
      <c r="H1492" s="4"/>
      <c r="I1492" s="4" t="s">
        <v>10936</v>
      </c>
      <c r="J1492" s="3"/>
      <c r="K1492" s="3" t="s">
        <v>6353</v>
      </c>
      <c r="L1492" s="17" t="s">
        <v>5760</v>
      </c>
      <c r="M1492" s="2" t="str">
        <f t="shared" si="166"/>
        <v>&gt;betaL-g2097_OXA-226%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AGGATAGAAGG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1492" s="26">
        <f t="shared" si="164"/>
        <v>828</v>
      </c>
      <c r="P1492" s="26"/>
      <c r="Q1492" s="26">
        <f t="shared" si="163"/>
        <v>1</v>
      </c>
      <c r="R1492" s="26">
        <f t="shared" si="165"/>
        <v>1</v>
      </c>
      <c r="S1492" s="26">
        <f t="shared" si="167"/>
        <v>2</v>
      </c>
      <c r="T1492" s="26"/>
    </row>
    <row r="1493" spans="1:20" x14ac:dyDescent="0.25">
      <c r="A1493" s="3">
        <v>850</v>
      </c>
      <c r="B1493" s="3" t="s">
        <v>6354</v>
      </c>
      <c r="C1493" s="3" t="s">
        <v>1633</v>
      </c>
      <c r="D1493" s="4" t="s">
        <v>6355</v>
      </c>
      <c r="E1493" s="4" t="s">
        <v>6355</v>
      </c>
      <c r="F1493" s="3" t="s">
        <v>6356</v>
      </c>
      <c r="G1493" s="4" t="s">
        <v>6357</v>
      </c>
      <c r="H1493" s="4"/>
      <c r="I1493" s="4" t="s">
        <v>10936</v>
      </c>
      <c r="J1493" s="3"/>
      <c r="K1493" s="3" t="s">
        <v>6358</v>
      </c>
      <c r="L1493" s="17" t="s">
        <v>5760</v>
      </c>
      <c r="M1493" s="2" t="str">
        <f t="shared" si="166"/>
        <v>&gt;betaL-g2098_OXA-233%ATGAAAACATTTGCCGCATATGTAATTATCGCGTGTCTTTCGAGTACGGCATTAGCTGGTTCAATTACAGAAAATACGTCTTGGAACAAAGAGTTCTCTGCCGAAGCCGTCAATGGTGTCTTCGTGCTTTGTAAAAGTAGCAGTAAATCCTGCGCTACCAATGACTTAGCTCGTGCATCAAAGGAATATCTTCCAGCATCAACATTTAAGATCCCCAGCGCAATTATCGGCCTAGAAACTGGTGTCATAAAGAATGAGCATCAGGTTTTCAAATGGGACGGAAAGCCAAGAGCCATGAAGCAATGGGAAAGAGACTTGACCTTAAGAGGGGCAATACAAGTTTCAGCTTTTCCCGTATTTCAACAAATCGCCAGAGAAGTTGGCGAAGTAAGAATGCAGAAATACCTTAAAAAA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1493" s="26">
        <f t="shared" si="164"/>
        <v>801</v>
      </c>
      <c r="P1493" s="26"/>
      <c r="Q1493" s="26">
        <f t="shared" si="163"/>
        <v>1</v>
      </c>
      <c r="R1493" s="26">
        <f t="shared" si="165"/>
        <v>1</v>
      </c>
      <c r="S1493" s="26">
        <f t="shared" si="167"/>
        <v>2</v>
      </c>
      <c r="T1493" s="26"/>
    </row>
    <row r="1494" spans="1:20" x14ac:dyDescent="0.25">
      <c r="A1494" s="3">
        <v>861</v>
      </c>
      <c r="B1494" s="3" t="s">
        <v>6359</v>
      </c>
      <c r="C1494" s="3" t="s">
        <v>1633</v>
      </c>
      <c r="D1494" s="4" t="s">
        <v>6360</v>
      </c>
      <c r="E1494" s="4" t="s">
        <v>6360</v>
      </c>
      <c r="F1494" s="3" t="s">
        <v>6361</v>
      </c>
      <c r="G1494" s="4" t="s">
        <v>6362</v>
      </c>
      <c r="H1494" s="4"/>
      <c r="I1494" s="4" t="s">
        <v>10936</v>
      </c>
      <c r="J1494" s="3"/>
      <c r="K1494" s="3" t="s">
        <v>6363</v>
      </c>
      <c r="L1494" s="17" t="s">
        <v>5760</v>
      </c>
      <c r="M1494" s="2" t="str">
        <f t="shared" si="166"/>
        <v>&gt;betaL-g2099_OXA-246%ATGAAAACATTTGCCGCATATGTAATTATCGCGTGTCTTTCGAGTACGGCATTAGCTGGTTCAATTACAGAAAATACGTCTTGGAACAAAGAGTTCTCTGCCGAAGCCGTCAATGGTGTCTTCGTGCTTTGTAAAAGTAGCAGTAAATCCTGCGCTACCAATGACTTAGCTCGTGCATCAAAGGAATATCTTCCAGCATCAACATTTAAGATCCCCAACGCAATTATCGGCCTAGAAACTGGTGTCATAAAGAATGAGCATCAGGTTTTCAAATGGGACGGAAAGCCAAGAGCCATGAAGCAATGGGAAAGAGACTTGACCTTAAGAGGGGCAATACAAGTTTCAGCTGTTCCCGTATTTCAACAAATCGCCAGAGAAGTTGGCGAAGTAAGAATGCAGAAATACCTTAAAAACTTTTCCTATGGCAACCAGAATATCAGTGGTGGCATTGACAAATTCTGGTTGG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1494" s="26">
        <f t="shared" si="164"/>
        <v>801</v>
      </c>
      <c r="P1494" s="26"/>
      <c r="Q1494" s="26">
        <f t="shared" si="163"/>
        <v>1</v>
      </c>
      <c r="R1494" s="26">
        <f t="shared" si="165"/>
        <v>1</v>
      </c>
      <c r="S1494" s="26">
        <f t="shared" si="167"/>
        <v>2</v>
      </c>
      <c r="T1494" s="26"/>
    </row>
    <row r="1495" spans="1:20" x14ac:dyDescent="0.25">
      <c r="A1495" s="3">
        <v>873</v>
      </c>
      <c r="B1495" s="3" t="s">
        <v>6364</v>
      </c>
      <c r="C1495" s="3" t="s">
        <v>1633</v>
      </c>
      <c r="D1495" s="4" t="s">
        <v>6365</v>
      </c>
      <c r="E1495" s="4" t="s">
        <v>6365</v>
      </c>
      <c r="F1495" s="3" t="s">
        <v>6366</v>
      </c>
      <c r="G1495" s="3" t="s">
        <v>6367</v>
      </c>
      <c r="H1495" s="3"/>
      <c r="I1495" s="4" t="s">
        <v>10936</v>
      </c>
      <c r="J1495" s="3"/>
      <c r="K1495" s="3" t="s">
        <v>6368</v>
      </c>
      <c r="L1495" s="17" t="s">
        <v>5760</v>
      </c>
      <c r="M1495" s="2" t="str">
        <f t="shared" si="166"/>
        <v>&gt;betaL-g2100_OXA-259%ATGAACATTAAAGCACTCTTACTTATAACAAGCGCTATTTTTATTTCAGCCTGT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TGCTATGAAAGCTTCCGCTATTCCGGTTTATCAAGATTTAGCTCGTCGTATTGGACTTGAACTCATGTCTAAGGAAGTGAAGCGTGTTGGTTATGGCAATGCAGATATCGGTACCCAAGTCGATAATTTTTGGCTGGTGGGTCCTTTAAAAATTACTCCTCAGCAAGAGGCACAGTTTGCTTACAAGCTAGCTAATAAAACGCTTCCATTTAGCCAAAAAGTCCAAGATGAAGTGCAATCCATGTTATTCATAGAAGAAAAGAATGGAAATAAAATATACGCAAAAAGTGGTTGGGGATGGGATGTAGACCCACAAGTAGGCTGGTTAACTGGATGGGTTGTTCAGCCTCAAGGAAATATTGTAGCATTCTCCCTTAACTTAGAAATGAAAAAAGGAATACCTAGCTCTGTTCGAAAAGAGATTACTTATAAAAGTTTAGAACAATTAGGTATTTTATAG</v>
      </c>
      <c r="O1495" s="26">
        <f t="shared" si="164"/>
        <v>825</v>
      </c>
      <c r="P1495" s="26"/>
      <c r="Q1495" s="26">
        <f t="shared" si="163"/>
        <v>1</v>
      </c>
      <c r="R1495" s="26">
        <f t="shared" si="165"/>
        <v>1</v>
      </c>
      <c r="S1495" s="26">
        <f t="shared" si="167"/>
        <v>2</v>
      </c>
      <c r="T1495" s="26"/>
    </row>
    <row r="1496" spans="1:20" x14ac:dyDescent="0.25">
      <c r="A1496" s="3">
        <v>874</v>
      </c>
      <c r="B1496" s="3" t="s">
        <v>6369</v>
      </c>
      <c r="C1496" s="3" t="s">
        <v>1633</v>
      </c>
      <c r="D1496" s="4" t="s">
        <v>6370</v>
      </c>
      <c r="E1496" s="4" t="s">
        <v>6370</v>
      </c>
      <c r="F1496" s="3" t="s">
        <v>6371</v>
      </c>
      <c r="G1496" s="3" t="s">
        <v>6372</v>
      </c>
      <c r="H1496" s="3"/>
      <c r="I1496" s="4" t="s">
        <v>10936</v>
      </c>
      <c r="J1496" s="3"/>
      <c r="K1496" s="3" t="s">
        <v>6373</v>
      </c>
      <c r="L1496" s="17" t="s">
        <v>5760</v>
      </c>
      <c r="M1496" s="2" t="str">
        <f t="shared" si="166"/>
        <v>&gt;betaL-g2101_OXA-260%ATGAACATTAAAGCACACTTACTTATAACAAGCGCTATTTTTATTTCAGCCTGCTCACCTTATATAGTGACTGCTAATCCAAATCACAGCGCTTCAAAATCTGATGTAAAAGCAGAGAAAATTAAAAATTTATTTAACGAAGCACACACTACGGGTGTTTTAGTTATCCAACAAGGCCAAACTCAACAAAGCTATGGTAATGATCTTGCTCGTGCTTCGACCGAGTATGTACCTGCTTCGACCTTCAAAATGCTTAATGCTTTGATCGGCCTTGAGCACCATAAGGCAACCACCACAGAAGTATTTAAGTGGGATGGTAAAAAAAGGTTATTCCCAGAATGGGAAAAGGACATGACCCTAGGCGATGCCATGAAAGCTTCCGCTA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1496" s="26">
        <f t="shared" si="164"/>
        <v>825</v>
      </c>
      <c r="P1496" s="26"/>
      <c r="Q1496" s="26">
        <f t="shared" si="163"/>
        <v>1</v>
      </c>
      <c r="R1496" s="26">
        <f t="shared" si="165"/>
        <v>1</v>
      </c>
      <c r="S1496" s="26">
        <f t="shared" si="167"/>
        <v>2</v>
      </c>
      <c r="T1496" s="26"/>
    </row>
    <row r="1497" spans="1:20" x14ac:dyDescent="0.25">
      <c r="A1497" s="3">
        <v>875</v>
      </c>
      <c r="B1497" s="3" t="s">
        <v>6374</v>
      </c>
      <c r="C1497" s="3" t="s">
        <v>1633</v>
      </c>
      <c r="D1497" s="4" t="s">
        <v>6375</v>
      </c>
      <c r="E1497" s="4" t="s">
        <v>6375</v>
      </c>
      <c r="F1497" s="3" t="s">
        <v>6376</v>
      </c>
      <c r="G1497" s="3" t="s">
        <v>6377</v>
      </c>
      <c r="H1497" s="3"/>
      <c r="I1497" s="4" t="s">
        <v>10936</v>
      </c>
      <c r="J1497" s="3"/>
      <c r="K1497" s="3" t="s">
        <v>6378</v>
      </c>
      <c r="L1497" s="17" t="s">
        <v>5760</v>
      </c>
      <c r="M1497" s="2" t="str">
        <f t="shared" si="166"/>
        <v>&gt;betaL-g2102_OXA-261%ATGAACATTAAAGCACTCTTATTTATAACAAGCGCTATTTTTATTTCAGCCTGCTCACCTTATATAGTGACTGCTAATCCAAATCACAA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v>
      </c>
      <c r="O1497" s="26">
        <f t="shared" si="164"/>
        <v>825</v>
      </c>
      <c r="P1497" s="26"/>
      <c r="Q1497" s="26">
        <f t="shared" si="163"/>
        <v>1</v>
      </c>
      <c r="R1497" s="26">
        <f t="shared" si="165"/>
        <v>1</v>
      </c>
      <c r="S1497" s="26">
        <f t="shared" si="167"/>
        <v>2</v>
      </c>
      <c r="T1497" s="26"/>
    </row>
    <row r="1498" spans="1:20" x14ac:dyDescent="0.25">
      <c r="A1498" s="3">
        <v>876</v>
      </c>
      <c r="B1498" s="3" t="s">
        <v>6379</v>
      </c>
      <c r="C1498" s="3" t="s">
        <v>1633</v>
      </c>
      <c r="D1498" s="4" t="s">
        <v>6380</v>
      </c>
      <c r="E1498" s="4" t="s">
        <v>6380</v>
      </c>
      <c r="F1498" s="3" t="s">
        <v>6381</v>
      </c>
      <c r="G1498" s="3" t="s">
        <v>6382</v>
      </c>
      <c r="H1498" s="3"/>
      <c r="I1498" s="4" t="s">
        <v>10936</v>
      </c>
      <c r="J1498" s="3"/>
      <c r="K1498" s="3" t="s">
        <v>6383</v>
      </c>
      <c r="L1498" s="17" t="s">
        <v>5760</v>
      </c>
      <c r="M1498" s="2" t="str">
        <f t="shared" si="166"/>
        <v>&gt;betaL-g2103_OXA-262%ATGAACATTAAAACACTCTTACTTATAACAAGCGCTATTTTTATTTCAGCCTGCTCACCTTATATAGTGACTGCTAATCCAAATCACAGCGCTTCAAAATCTGATGAAAAAGCAGAGAAAATTAAAAATTTATTTAACGAAGTACACACTACGGGTGTTTTAGTTATCCAACAAGGCCAAACTCAACAAAGCTATGGTAATGATCTTGCTCGTGCTTCGACCGAGTATGTACCTGCTTCGACCTTCAAAATGCTTAATGCTTTGATCGGCCTTGAGCACCATAAGGCAACCACCACAGAAGTATTTAAGTGGGACGGGCAAAAAAGGCTATTCCCAGAATGGGAAAAGGACATGACCCTAGGCGATGCTATGAAAGCTTCCGCTATTTCGGTTTATCAAGATTTAGCTCGTCGTATTGGACTTGAACTCATGTCTAAGGAAGTGAAGCGTGTTGGTTATGGCAATGCAGATATCGGTACCCAAGTCGATAATTTTTGGCTGGTGGGTTCTTTAAAAATTACTCCTCAGCAAGAGGCACAGTTTGCTTACAAGCTAGCTAATAAAACGCTTCCATTTAGCCCAAAAGTCCAAGATGAAGTGCAATCCATGTTATTCATAGAAGAAAAGAATGGAAATAAAATATACGCAAAAAGTGGTTGGGGATGGGATGTAGACCCACAAGTAGGCTGGTTAACTGGATGGGTTGTTCAGCCTCAAGGAAATATTGTAGCGTTCTCCCTTAACTTAGAAATGAAAAAAGGAATACCTAGCTCTGTTCGAAAAGAGATTACTTATAAAAGTTTAGAACAATTAGGTATTTTATAG</v>
      </c>
      <c r="O1498" s="26">
        <f t="shared" si="164"/>
        <v>825</v>
      </c>
      <c r="P1498" s="26"/>
      <c r="Q1498" s="26">
        <f t="shared" si="163"/>
        <v>1</v>
      </c>
      <c r="R1498" s="26">
        <f t="shared" si="165"/>
        <v>1</v>
      </c>
      <c r="S1498" s="26">
        <f t="shared" si="167"/>
        <v>2</v>
      </c>
      <c r="T1498" s="26"/>
    </row>
    <row r="1499" spans="1:20" x14ac:dyDescent="0.25">
      <c r="A1499" s="3">
        <v>877</v>
      </c>
      <c r="B1499" s="3" t="s">
        <v>6384</v>
      </c>
      <c r="C1499" s="3" t="s">
        <v>1633</v>
      </c>
      <c r="D1499" s="4" t="s">
        <v>6385</v>
      </c>
      <c r="E1499" s="4" t="s">
        <v>6385</v>
      </c>
      <c r="F1499" s="3" t="s">
        <v>6386</v>
      </c>
      <c r="G1499" s="3" t="s">
        <v>6387</v>
      </c>
      <c r="H1499" s="3"/>
      <c r="I1499" s="4" t="s">
        <v>10936</v>
      </c>
      <c r="J1499" s="3"/>
      <c r="K1499" s="3" t="s">
        <v>6388</v>
      </c>
      <c r="L1499" s="17" t="s">
        <v>5760</v>
      </c>
      <c r="M1499" s="2" t="str">
        <f t="shared" si="166"/>
        <v>&gt;betaL-g2104_OXA-263%ATGAATATTAAAGCACTCTTACTTATAACAAGCGCTATTTTTATTTCAGCCTGTTCACCTTATATAGTGACCGCTAATCCAAATTACAGCGCTTCAAAATCTGATGAAAAAGCAGAGAAAATTAAAAATTTATTTAACGAAGCACAAACTAGGGGTGTTTTAGTTATCCAACAAGGTCAAATTCAACAAAGTTATGGTAATGATCTTGCTCGTGCTTCGACCGAGTATGTACCTGCTTCGACCTTTAAAATGCTTAATGCTTTGATCGGCCTTGAGCACCATAAGACAACCACCACAGAAGTATTTAAGTGGAACGGGCAAAAAAGGCTATTCCCAGAATGGGAAAAAAACATGACCCTAGGCGATGCTATGAAAGCTTCCGCTATTCCGGTTTATCAAGATTTAGCTCGTCGTATTGGACTTGAACTCATGTCTAATGAAGTGAAGCGCGTTGGTTATGGCAATGCAGATATAGGCACCCAAGTCGATAATTTTTGGCTGGTGGGTCCTTTAAAAATTACTCCTCAGCAAGAGGCACAATTTGCTTACAAGCTAGCTAATAAAACGCTTCCATTTAGCCAAAAAGTCCAAGATGAAGTGCAATCCATGCTATTCATAGAAGAAAAGAATGGAAATAAAATATACGCAAAAAGTGGTTGGGGATGGGATGTAGACCCACAAGTAGGCTGGTTAACTGGATGGGTTGTTCAGCCTCAAGGAAATATTGTCGCGTTCTCCCTTAACTTAGAAATGAAAAAAGGAATACCTAGCTCTGTTCGAAAAGAGATTACTTATAAAAGTTTAGAACAATTAGGTATTTTATAG</v>
      </c>
      <c r="O1499" s="26">
        <f t="shared" si="164"/>
        <v>825</v>
      </c>
      <c r="P1499" s="26"/>
      <c r="Q1499" s="26">
        <f t="shared" si="163"/>
        <v>1</v>
      </c>
      <c r="R1499" s="26">
        <f t="shared" si="165"/>
        <v>1</v>
      </c>
      <c r="S1499" s="26">
        <f t="shared" si="167"/>
        <v>2</v>
      </c>
      <c r="T1499" s="26"/>
    </row>
    <row r="1500" spans="1:20" x14ac:dyDescent="0.25">
      <c r="A1500" s="3">
        <v>878</v>
      </c>
      <c r="B1500" s="3" t="s">
        <v>6389</v>
      </c>
      <c r="C1500" s="3" t="s">
        <v>1633</v>
      </c>
      <c r="D1500" s="4" t="s">
        <v>6390</v>
      </c>
      <c r="E1500" s="4" t="s">
        <v>6390</v>
      </c>
      <c r="F1500" s="3" t="s">
        <v>6391</v>
      </c>
      <c r="G1500" s="3" t="s">
        <v>6392</v>
      </c>
      <c r="H1500" s="3"/>
      <c r="I1500" s="4" t="s">
        <v>10936</v>
      </c>
      <c r="J1500" s="3"/>
      <c r="K1500" s="3" t="s">
        <v>6393</v>
      </c>
      <c r="L1500" s="17" t="s">
        <v>5760</v>
      </c>
      <c r="M1500" s="2" t="str">
        <f t="shared" si="166"/>
        <v>&gt;betaL-g2105_OXA-264%ATGAAGCTATCAAAATTATACACCCTCACTGTGCTCATAGGATTTGGATTAAGCGGTGTCGCCTGCCAGCATATCCATACTCCAGTCTTGTTCAATCAAATTGAAAACGATCAAACAAAGCAGATCGCTTCCTTGTTTGAGAATGTTCAAACAACAGGTGTTCTAATTACCTTTGATGGACAGGCGTATAAAGCATACGGTAATGATCTGAATCGTGCCAAAACTGCGTATATCCCAGCATCTACTTTCAAAATATTAAATGCTTTGATTGGTATTGAACATGATAAAACTTCACCAAATGAAGTATTTAAGTGGGATGGTCAGAAACGTGCTTTTGAAAGTTGGGAAAAAGATCTGACTTTAGCTGAAGCCATGCAAGCTTCTGCTGTACCTGTTTATCAAGCGCTTGCCCAGAGAATCGGATTGGATTTGATGGCAAAGGAAGTCAAAAGAGTCGGCTTCGGTAATACACGCATCGGAACACAAGTTGATAACTTCTGGCTCATTGGACCTTTAAAGATCACGCCAATCGAAGAAGCTCAATTTGCTTACAGGCTTGCGAAACAGGAGTTACCATTTACCCCAAAAACACAACAGCAAGTGATTGATATGCTGCTGGTGGATGAAATACGGGGAACTAAAGTTTACGCCAAAAGTGGTTGGGGAATGGATATTACTCCGCAAGTAGGATGGTGGACTGGATGGATTGAAGATCCGAACGGAAAAGTGATCGCTTTTTCTCTCAATATGGAAATGAATCAACCTGCGCATGCAGCTGCACGTAAAGAAATTGTTTATCAGGCACTTACGCAATTGAAATTATTGTAA</v>
      </c>
      <c r="O1500" s="26">
        <f t="shared" si="164"/>
        <v>828</v>
      </c>
      <c r="P1500" s="26"/>
      <c r="Q1500" s="26">
        <f t="shared" si="163"/>
        <v>1</v>
      </c>
      <c r="R1500" s="26">
        <f t="shared" si="165"/>
        <v>1</v>
      </c>
      <c r="S1500" s="26">
        <f t="shared" si="167"/>
        <v>2</v>
      </c>
      <c r="T1500" s="26"/>
    </row>
    <row r="1501" spans="1:20" x14ac:dyDescent="0.25">
      <c r="A1501" s="3">
        <v>879</v>
      </c>
      <c r="B1501" s="3" t="s">
        <v>6394</v>
      </c>
      <c r="C1501" s="3" t="s">
        <v>1633</v>
      </c>
      <c r="D1501" s="4" t="s">
        <v>6395</v>
      </c>
      <c r="E1501" s="4" t="s">
        <v>6395</v>
      </c>
      <c r="F1501" s="3" t="s">
        <v>6396</v>
      </c>
      <c r="G1501" s="3" t="s">
        <v>6397</v>
      </c>
      <c r="H1501" s="3"/>
      <c r="I1501" s="4" t="s">
        <v>10936</v>
      </c>
      <c r="J1501" s="3"/>
      <c r="K1501" s="3" t="s">
        <v>6398</v>
      </c>
      <c r="L1501" s="17" t="s">
        <v>5760</v>
      </c>
      <c r="M1501" s="2" t="str">
        <f t="shared" si="166"/>
        <v>&gt;betaL-g2106_OXA-265%ATGAAGCTATCAAAATTATACACCCTCACTGTGCTCATAGGATTTGGATTAAGCGGTGTCGCCTGCCAGCATATCCATACTCCAGTCTCGTTCAATCAAATTGAAAACGATCAAACAAAGCAGATCGCTTCCTTGTTTGAGAATGTTCAAACAACAGGTGTTCTAATTACCTTTGATGGACAGGCGTATAAAGCATACGGTAATGATCTGAATCGTGCCAAAGCTGCGTATATCCCAGCATCTACTTTCAAAATATTAAATGCTTTGATTGGCATTGAACATGATAAAACTTCACCAAATGAAGTATTTAAGTGGGATGGTCAGAAGCGTGCTTTTGAAAGTTGGGAAAAAGATCTGACTTTAGCTGAAGCCATGCAAGCTTCTGCTGTACCTGTTTATCAAGCGCTTGCCCAGAGAATCGGATTGGATTTGATGGCAAAGGAAGTCAAAAGAGTCGGCTTCGGTAATACACGCATCGGAACACAAGTTGATAACTTCTGGCTCATTGGACCTTTAAAGATCACGCCAATCGAAGAAGCTCAATTTGCTTACAGGCTTGCAAAACAGGAGTTACCGTTTACCCCAAAAACACAACAGCAAGTGATTGATATGCTGCTGGTGGATGAAATACGGGGAACTAAAGTTTACGCCAAAAGTGGTTGGGGAATGGATATTACCCCGCAAGTAGGATGGTGGACTGGATGGATTGAAGATCCGAACGGAAAAGTGATCGCTTTTTCTCTCAATATGGAAATGAATCAACCTGCGCATGCAGCTGCACGTAAAGAAATTGTTTATCAGGCACTTACGCAATTGAAATTATTGTAA</v>
      </c>
      <c r="O1501" s="26">
        <f t="shared" si="164"/>
        <v>828</v>
      </c>
      <c r="P1501" s="26"/>
      <c r="Q1501" s="26">
        <f t="shared" si="163"/>
        <v>1</v>
      </c>
      <c r="R1501" s="26">
        <f t="shared" si="165"/>
        <v>1</v>
      </c>
      <c r="S1501" s="26">
        <f t="shared" si="167"/>
        <v>2</v>
      </c>
      <c r="T1501" s="26"/>
    </row>
    <row r="1502" spans="1:20" x14ac:dyDescent="0.25">
      <c r="A1502" s="3">
        <v>880</v>
      </c>
      <c r="B1502" s="3" t="s">
        <v>6399</v>
      </c>
      <c r="C1502" s="3" t="s">
        <v>1633</v>
      </c>
      <c r="D1502" s="4" t="s">
        <v>6400</v>
      </c>
      <c r="E1502" s="4" t="s">
        <v>6400</v>
      </c>
      <c r="F1502" s="3" t="s">
        <v>6401</v>
      </c>
      <c r="G1502" s="3" t="s">
        <v>6402</v>
      </c>
      <c r="H1502" s="3"/>
      <c r="I1502" s="4" t="s">
        <v>10936</v>
      </c>
      <c r="J1502" s="3"/>
      <c r="K1502" s="3" t="s">
        <v>6403</v>
      </c>
      <c r="L1502" s="17" t="s">
        <v>5760</v>
      </c>
      <c r="M1502" s="2" t="str">
        <f t="shared" si="166"/>
        <v>&gt;betaL-g2107_OXA-266%ATGCGAAAAAAGTTCAAAGTTGCTCTGCTATGTAGTTCGTTATGCTTAAGTTTAGGCTTGGTTGCTTGTCACAGCTTAAATTCAGAGCTGCAGATTGCAGAACAGCAAAAGCAACAACAAAAAATTTCTAAGCTATTTGTGAATGCCAAAACAGAAGGCGTATTTGTCACTTATGACGGTCAAAAGATACATGAATATGGGAATGCCTTAAATCGAGCTCAAACGTCGTATATCCCTGCATCTACTTTTAAAATGCTCAATGCTTTGATTGGCATCCAACATCATAAAACGACACCCAATGAAGTTTTTAAATGGAATGGAGAAAAGCGCAGATTTAAGAGCTGGGAAAAAGATTTGACCTTAACTGAGGCGATTCAAGCATCCGCTGTTCCTATTTATCAAGAATTAGCCAGACGAATAGGTTTAGATTTGATGGCATCTGAAGTTAAAAGAATAGGTTTTGGAAATTCAGATATAGGCAATCAGGTCGATAATTTTTGGTTGGTTGGCCCATTAAAAATCACACCGATTCAAGAAGTCAGATTTACCTACGCGTTGGCAAATGAGCAATTGGCGTTTGACATTCCTGTTCAGCAGCAAGTTAAGCAAATGTTATTGGTGGATCAGATGAATGGGACAAAAGTTTATGCGAAAAGTGGTTGGGGAATGGATGTTGAGCCACAAGTGGGATGGTGGACAGGATGGGTAGAGCAGCCTAATGGTAAAGTAACTGCATTTTCTCTAAATATGGAGATGAATAAAACTGAACATGTGGAGGCTCGGAAAACGATTGTTTATGAGGCATTGCAGCAGTTAGGTTTAATTTAG</v>
      </c>
      <c r="O1502" s="26">
        <f t="shared" si="164"/>
        <v>828</v>
      </c>
      <c r="P1502" s="26"/>
      <c r="Q1502" s="26">
        <f t="shared" si="163"/>
        <v>1</v>
      </c>
      <c r="R1502" s="26">
        <f t="shared" si="165"/>
        <v>1</v>
      </c>
      <c r="S1502" s="26">
        <f t="shared" si="167"/>
        <v>2</v>
      </c>
      <c r="T1502" s="26"/>
    </row>
    <row r="1503" spans="1:20" x14ac:dyDescent="0.25">
      <c r="A1503" s="3">
        <v>881</v>
      </c>
      <c r="B1503" s="3" t="s">
        <v>6404</v>
      </c>
      <c r="C1503" s="3" t="s">
        <v>1633</v>
      </c>
      <c r="D1503" s="4" t="s">
        <v>6405</v>
      </c>
      <c r="E1503" s="4" t="s">
        <v>6405</v>
      </c>
      <c r="F1503" s="3" t="s">
        <v>6406</v>
      </c>
      <c r="G1503" s="3" t="s">
        <v>6407</v>
      </c>
      <c r="H1503" s="3"/>
      <c r="I1503" s="4" t="s">
        <v>10936</v>
      </c>
      <c r="J1503" s="3"/>
      <c r="K1503" s="3" t="s">
        <v>6408</v>
      </c>
      <c r="L1503" s="17" t="s">
        <v>5760</v>
      </c>
      <c r="M1503" s="2" t="str">
        <f t="shared" si="166"/>
        <v>&gt;betaL-g2108_OXA-267%ATGTATAAAAAAGCCCTTATCGCTGCAACAAGTATCCTATTTTTATCCGCCTGTTCTTCCAATACGGTAAAACAACATCAAATACACTCTATTTCTGCCAATAAAAATTCAGAAGAAATTAAATCACTGTTTGATCAGGCACAGACCATGGGTGTTTTGGTGATTAAGCGAGGGCAAACAGAAGAAATTTATGGCAATGATCTTAAAAGAGCATCAACCGCCTATGTTCCCGCTTCTACCTTTAAAATGTTAAATGCTTTAATTGGACTTGAACATCATAAGGCAACTACAACTGAAGTATTTAAATGGGATGGGCAAAAACGTTTATTTCCTGATTGGGAAAAGGACATGACACTGGGTGATGCCATGAAAGCTTCTGCAATTCCAGTTTACCAAGAATTAGCCCGACGAATTGGACTTGACCTTATGTCCAAAGAGGTGAAACGAATTGGTTTCGGTAATGCTAACATTGGCTCAAAAGTAGATGATTTCTGGCTTGTTGGCCCTCTAAAAATTACACCTCAACAAGAAACCCTATTTGCTTATCAATTAGCTCATAAAACGCTTCCATTTAGCCAAGATGTACAAGAACAAGTTCAATCAATGGTGTTCATAGAGGAAAAAAATGGAAGTAAAATTTATGCCAAAAGTGGTTGGGGATGGGATGTTGAACCACAAGTTGGTTGGTTAACAGGCTGGGTCGTTCAATCACAAGGAGAAATTGTCGCATTCTCACTTAATTTAGAAATGAAAAAAGGAACTCCTAGCTCTATTCGCAAAGAAATTGCTTATAAAGGCTTAGAACAACTGGGTATCTTATAA</v>
      </c>
      <c r="O1503" s="26">
        <f t="shared" si="164"/>
        <v>822</v>
      </c>
      <c r="P1503" s="26"/>
      <c r="Q1503" s="26">
        <f t="shared" si="163"/>
        <v>1</v>
      </c>
      <c r="R1503" s="26">
        <f t="shared" si="165"/>
        <v>1</v>
      </c>
      <c r="S1503" s="26">
        <f t="shared" si="167"/>
        <v>2</v>
      </c>
      <c r="T1503" s="26"/>
    </row>
    <row r="1504" spans="1:20" x14ac:dyDescent="0.25">
      <c r="A1504" s="3">
        <v>882</v>
      </c>
      <c r="B1504" s="3" t="s">
        <v>6409</v>
      </c>
      <c r="C1504" s="3" t="s">
        <v>1633</v>
      </c>
      <c r="D1504" s="4" t="s">
        <v>6410</v>
      </c>
      <c r="E1504" s="4" t="s">
        <v>6410</v>
      </c>
      <c r="F1504" s="3" t="s">
        <v>6411</v>
      </c>
      <c r="G1504" s="3" t="s">
        <v>6412</v>
      </c>
      <c r="H1504" s="3"/>
      <c r="I1504" s="4" t="s">
        <v>10936</v>
      </c>
      <c r="J1504" s="3"/>
      <c r="K1504" s="3" t="s">
        <v>6413</v>
      </c>
      <c r="L1504" s="17" t="s">
        <v>5760</v>
      </c>
      <c r="M1504" s="2" t="str">
        <f t="shared" si="166"/>
        <v>&gt;betaL-g2109_OXA-268%ATGTATAAAAAAGCGCTTATCGTTACAACAAGTATCCTATTTTTATCCGCCTGTTCTTCTAATTCAGTAAAACAACATCAAATACACTCTATGTCTGCCAATAAAAATTCAGAAGAAATTAAATCACTGTTTGATCAAGCACAAACCACGGGTGTTTTGGTAATTAAGCGAGGGAAAACAGAAGAAATTTATGGCAATGATCTTAAAAGAGCATCAACCGCCTATATTCCCGCCTCTACCTTTAAAATGTTAAATGCTTTAATTGGACTTGAACATCATAAGGCAACTACAACTGAAGTATTTAAATGGGATGGCCAAAAACGTTTATTTCCTGATTGGGAAAAGGACATGACACTGGGTAATGCGATGAAAGCTTCTGCAATTCCAGTTTACCAAGAATTAGCCCGACGAATTGGACTTGACCTTATGTCTAAAGAGGTAAAAAGAATTGGTTTCGGTAATGCTAACATTGGTTCAAAAGTAGATAATTTTTGGCTTGTTGGCCCTCTAAAAATTACGCCTCAACAAGAAACCCAATTTGCTTATCAATTAGCCCATAAAACGCTTCCATTTAGCAAAGATGTACAAGAACAAGTTCAATCAATGGTGTTCATAGAGGAAAAAAATGGAAGTAAGATTTATGCCAAAAGTGGTTGGGGATGGGATGTTGAACCACAAGTTGGTTGGTTAACAGGCTGGGTCGTTCAACCACAAGGAGAAATTGTCGCATTCTCACTTAATTTAGAAATGAAAAAAGGAACTCCTAGCTCTATTCGCAAAGAAATTGCTTATAAAGGCTTAGAACAACTGGGTATATTATAA</v>
      </c>
      <c r="O1504" s="26">
        <f t="shared" si="164"/>
        <v>822</v>
      </c>
      <c r="P1504" s="26"/>
      <c r="Q1504" s="26">
        <f t="shared" si="163"/>
        <v>1</v>
      </c>
      <c r="R1504" s="26">
        <f t="shared" si="165"/>
        <v>1</v>
      </c>
      <c r="S1504" s="26">
        <f t="shared" si="167"/>
        <v>2</v>
      </c>
      <c r="T1504" s="26"/>
    </row>
    <row r="1505" spans="1:20" x14ac:dyDescent="0.25">
      <c r="A1505" s="3">
        <v>883</v>
      </c>
      <c r="B1505" s="3" t="s">
        <v>6414</v>
      </c>
      <c r="C1505" s="3" t="s">
        <v>1633</v>
      </c>
      <c r="D1505" s="4" t="s">
        <v>6415</v>
      </c>
      <c r="E1505" s="4" t="s">
        <v>6415</v>
      </c>
      <c r="F1505" s="3" t="s">
        <v>6416</v>
      </c>
      <c r="G1505" s="3" t="s">
        <v>6417</v>
      </c>
      <c r="H1505" s="3"/>
      <c r="I1505" s="4" t="s">
        <v>10936</v>
      </c>
      <c r="J1505" s="3"/>
      <c r="K1505" s="3" t="s">
        <v>6418</v>
      </c>
      <c r="L1505" s="17" t="s">
        <v>5760</v>
      </c>
      <c r="M1505" s="2" t="str">
        <f t="shared" si="166"/>
        <v>&gt;betaL-g2110_OXA-269%ATGTATAAAAAAGTCCTTATCGTGGCAACAACTACTCTATTTTTATCTGCCTGCTCTTCTAAGACGGTAAAACAACATCAAATACACTCTATTTCTGCCAATCAAAATTCAGAAGAAATTAAATCACTGTTTGATCAGGCGCAGACTACGGGGGTTTTGGTGATTAAGCGTGGGCAAACAGAAGAAATTTATGGTAATGATTTGAAAAGATCATCAACCGAATATGTTCCCGCCTCTACCTTTAAAATATTGAATGCTTTAATTGGACTTGAACATCATAAGGTAACAACAACTGAAGTGTTTAAATGGGATGGGCAAAAGCGTTTATTTCCTGATTGGGAAAAGGACATGACACTGGGCGATGCCATGCAAGCTTCTGCTATTCCAGTTTATCAAAAATTAGCCCGAAGAATTGGCCTGGATCTTATGTCTAAAGAGGTGAAACGAGTTGGTTTCGGTAATGCGGACATTGGTTCACGAGTAGATAATTTTTGGCTTGTTGGTCCACTCAAAATTACACCTCTGCAAGAAGCCGAATTTGCTTATGAATTAGCTCATAAAACTCTTCCATTTAGCAAAAATGTACAAGAACAAGTTCAGTCACTGGTGTTCATAGAAGAAAAAAATGGACGTAAAATTTACGCAAAAAGTGGTTGGGCATTGGATATTGATCCACAAGTTGGTTGGTTAACAGGCTGGGTCGTTCAACCACAAGGAGAAATTGTGGCATTCTCACTTAATTTAGAAATGAAAAAAGGAACTCCTAGCATTATTCGTAAAGAAATTACTTATAAAGGATTAGAACAACTGGGTATCTTATAA</v>
      </c>
      <c r="O1505" s="26">
        <f t="shared" si="164"/>
        <v>822</v>
      </c>
      <c r="P1505" s="26"/>
      <c r="Q1505" s="26">
        <f t="shared" si="163"/>
        <v>1</v>
      </c>
      <c r="R1505" s="26">
        <f t="shared" si="165"/>
        <v>1</v>
      </c>
      <c r="S1505" s="26">
        <f t="shared" si="167"/>
        <v>2</v>
      </c>
      <c r="T1505" s="26"/>
    </row>
    <row r="1506" spans="1:20" x14ac:dyDescent="0.25">
      <c r="A1506" s="3">
        <v>884</v>
      </c>
      <c r="B1506" s="3" t="s">
        <v>6419</v>
      </c>
      <c r="C1506" s="3" t="s">
        <v>1633</v>
      </c>
      <c r="D1506" s="4" t="s">
        <v>6420</v>
      </c>
      <c r="E1506" s="4" t="s">
        <v>6420</v>
      </c>
      <c r="F1506" s="3" t="s">
        <v>6421</v>
      </c>
      <c r="G1506" s="3" t="s">
        <v>6422</v>
      </c>
      <c r="H1506" s="3"/>
      <c r="I1506" s="4" t="s">
        <v>10936</v>
      </c>
      <c r="J1506" s="3"/>
      <c r="K1506" s="3" t="s">
        <v>6423</v>
      </c>
      <c r="L1506" s="17" t="s">
        <v>5760</v>
      </c>
      <c r="M1506" s="2" t="str">
        <f t="shared" si="166"/>
        <v>&gt;betaL-g2111_OXA-270%ATGACTAAAAAAGCTCTTTTCTTTGCCATTAGTACCATATTTTTGTCAGCATGTTCTTTCAATACAGTACAACATCACCAAATACACGCTATTTCTACTCATAAAAATTCAGAAGAAATAAAATCACTGTTTGATCAAGCACAGACCACAGGTGTTTTGGTTATTAAGCGCGGAAATACAGAGGAAATTTATGGCAATGATCTAAAAAGGGCATCAACTGAATATGTCCCTGCATCTACCTTTAAAATGTTAAATGCTCTAATTGGTCTTGAACATCATAAAGCAACAACCACTGAAGTGTTCAAATGGGATGGACAAAAGCGTTTATTTCCTGATTGGGAAAAGGATATGACTCTAGGTGATGCCATGAAAGCTTCTGCTATTCCTGTGTATCAAGAACTAGCTCGACGAATTGGCCTTGATCTTATGTCCAAAGAGGTCAAGCGTATTGGTTTCGGTAATGCTGATATTGGTTCAAAAGTAGATAATTTTTGGCTTATCGGTCCACTCAAAATTACGCCTCAACAGGAAGCACAGTTTGCTTATGAATTAGCACATAAAACTCTTCCCTTTAGCAAAAATGTACAAGAACAAGTTCAATCTATGGTGTTCGTAGAAGAAAAAAACGGACGTAAAATTTACGCTAAAAGCGGTTGGGGATGGGATGTGGAGCCTCAAGTGGGCTGGTTAACAGGCTGGGTCGTTCAACCACAAGGAGAAATTGTAGCGTTCTCACTCAATTTAGAAATGAAAAAAGGAACACCTAGTTCTATTCGAAAAGAAATTGCTTATAAAGGATTAGAACAGCTAGGTATTTTATAA</v>
      </c>
      <c r="O1506" s="26">
        <f t="shared" si="164"/>
        <v>822</v>
      </c>
      <c r="P1506" s="26"/>
      <c r="Q1506" s="26">
        <f t="shared" si="163"/>
        <v>1</v>
      </c>
      <c r="R1506" s="26">
        <f t="shared" si="165"/>
        <v>1</v>
      </c>
      <c r="S1506" s="26">
        <f t="shared" si="167"/>
        <v>2</v>
      </c>
      <c r="T1506" s="26"/>
    </row>
    <row r="1507" spans="1:20" x14ac:dyDescent="0.25">
      <c r="A1507" s="3">
        <v>885</v>
      </c>
      <c r="B1507" s="3" t="s">
        <v>6424</v>
      </c>
      <c r="C1507" s="3" t="s">
        <v>1633</v>
      </c>
      <c r="D1507" s="4" t="s">
        <v>6425</v>
      </c>
      <c r="E1507" s="4" t="s">
        <v>6425</v>
      </c>
      <c r="F1507" s="3" t="s">
        <v>6426</v>
      </c>
      <c r="G1507" s="3" t="s">
        <v>6427</v>
      </c>
      <c r="H1507" s="3"/>
      <c r="I1507" s="4" t="s">
        <v>10936</v>
      </c>
      <c r="J1507" s="3"/>
      <c r="K1507" s="3" t="s">
        <v>6428</v>
      </c>
      <c r="L1507" s="17" t="s">
        <v>5760</v>
      </c>
      <c r="M1507" s="2" t="str">
        <f t="shared" si="166"/>
        <v>&gt;betaL-g2112_OXA-271%ATGACTAAAAAAGCTCTTTTCCTTGCTATTAGTACTATATTTTTGTCAGCATGTTCTTTCAATACAGTACAACAGCACCAAATACACGCTCTTTCTACCCATAAAAATTCAGAAGAAATTCAATCACTGTTTGATCAAGCGCAGACCACCGGTGTTTTGGTTATTAAGCGTGGAAAAAAAGAGGAAATTTATGGCAATGATCTAAAAAGAGCATCAACTGAATATGTTCCCGCCTCTACCTTTAAAATGTTAAATGCTCTAATTGGTCTTGAACATCATAAAGCAACAACAACTGAAGTGTTCAAATGGGACGGGCAAAAGCGTTTGTTTCCTGATTGGGAAAAAGATATGACCTTAGGCGATGCCATGAAAGCTTCTGCTATTCCTGTGTATCAAGAACTAGCTCGACGAATTGGCCTTGATCTTATGTCCAAAGAGATCAAGCGTGTGGATTTCGGTAATGCTGATATTGGTTCAAAAGTAGATAATTTTTGGCTTGTCGGTCCACTCAAAATTACGCCTCAACAGGAAGCACAGTTTGCTTATGAATTAGCCCATAAAACTCTTCCCTTTAGCAAAAATGTACAAGAACAAGTTCAATCTATGGTGTTCGTAGAAGAAAAAAACGGACGTAAAATTTACGCTAAAAGCGGTTGGGGATGGGATGTGGAGCCTCAAGTGGGCTGGTTAACAGGCTGGGTTGTTCAACAACAAGGAGAAATTGTAGCTTTCTCACTCAATTTAGAAATGAAAAAAGGAATACCTAGTTCTATTCGAAAAGAAATTGCTTATAAAGGATTAGAACAGCTAGGTATTTTATAA</v>
      </c>
      <c r="O1507" s="26">
        <f t="shared" si="164"/>
        <v>822</v>
      </c>
      <c r="P1507" s="26"/>
      <c r="Q1507" s="26">
        <f t="shared" si="163"/>
        <v>1</v>
      </c>
      <c r="R1507" s="26">
        <f t="shared" si="165"/>
        <v>1</v>
      </c>
      <c r="S1507" s="26">
        <f t="shared" si="167"/>
        <v>2</v>
      </c>
      <c r="T1507" s="26"/>
    </row>
    <row r="1508" spans="1:20" x14ac:dyDescent="0.25">
      <c r="A1508" s="3">
        <v>886</v>
      </c>
      <c r="B1508" s="3" t="s">
        <v>6429</v>
      </c>
      <c r="C1508" s="3" t="s">
        <v>1633</v>
      </c>
      <c r="D1508" s="4" t="s">
        <v>6430</v>
      </c>
      <c r="E1508" s="4" t="s">
        <v>6430</v>
      </c>
      <c r="F1508" s="3" t="s">
        <v>6431</v>
      </c>
      <c r="G1508" s="3" t="s">
        <v>6432</v>
      </c>
      <c r="H1508" s="3"/>
      <c r="I1508" s="4" t="s">
        <v>10936</v>
      </c>
      <c r="J1508" s="3"/>
      <c r="K1508" s="3" t="s">
        <v>6433</v>
      </c>
      <c r="L1508" s="17" t="s">
        <v>5760</v>
      </c>
      <c r="M1508" s="2" t="str">
        <f t="shared" si="166"/>
        <v>&gt;betaL-g2113_OXA-272%ATGACTAAAAAAGCTCTTTTCTTTGCCATTGGTACGATGTTTTTGTCGGCATGTTCTTTTAATACCGTACAACAACATCAAATACAGTCAATTTCTACCAATAAAAACTCAGAGAAAATTAAATCATTGTTTGATCAAGCACAAACTGAAGGTGTTTTAGTTATAAAACGTGGGCAAACAGAGGAAATCTATGGTAATGATCTTAAAAGATCATCAACCGAATATGTTCCCGCCTCTACCTTTAAAATGTTAAATGCTTTGATAGGACTTGAGCATCATAAAGCAACACCAACTGAAGTGTTTAAATGGTATGGGCAAAAGCGTTTATTTCCCGATTGGGAAAAAGACATGACCTTAGGTGATGCTATGAAAGCTTCTGCTATTCCAGTTTATCAGGAACTAGCTCGACGAATTGGCCTTGATCTTATGTCTAAAGAGGTAAAACGCATTGGTTTCGGTAATGCTGATATTGGTTCAAAAGTAGATGATTTTTGGCTTGTTGGTCCACTTAAAATTACACCTCAACAAGAAGTACGGTTTGCTTACAAATTAGCCAACAAAACTCTTCCCTTTAGTAAAAATGTACAAGAACAAGTTCAATCTATGGTGTTCATTGAAGAAAAAAATGGACGAAAAATTTATGCCAAAAGTGGTTGGGGATGGGATGTTGACCCTCAAGTGGGTTGGTTTACAGGCTGGGTAGTTCAACCTCAGGGAGAAATTATAGCTTTCTCACTTAATTTAGAAATGAAGAAAGGCATACCTAGTTCTATTCGAAAAGAAATTGCTTATAAAGGATTAGAGCAGCTAGGTATTTTATAG</v>
      </c>
      <c r="O1508" s="26">
        <f t="shared" si="164"/>
        <v>822</v>
      </c>
      <c r="P1508" s="26"/>
      <c r="Q1508" s="26">
        <f t="shared" si="163"/>
        <v>1</v>
      </c>
      <c r="R1508" s="26">
        <f t="shared" si="165"/>
        <v>1</v>
      </c>
      <c r="S1508" s="26">
        <f t="shared" si="167"/>
        <v>2</v>
      </c>
      <c r="T1508" s="26"/>
    </row>
    <row r="1509" spans="1:20" x14ac:dyDescent="0.25">
      <c r="A1509" s="3">
        <v>887</v>
      </c>
      <c r="B1509" s="3" t="s">
        <v>6434</v>
      </c>
      <c r="C1509" s="3" t="s">
        <v>1633</v>
      </c>
      <c r="D1509" s="4" t="s">
        <v>6435</v>
      </c>
      <c r="E1509" s="4" t="s">
        <v>6435</v>
      </c>
      <c r="F1509" s="3" t="s">
        <v>6436</v>
      </c>
      <c r="G1509" s="3" t="s">
        <v>6437</v>
      </c>
      <c r="H1509" s="3"/>
      <c r="I1509" s="4" t="s">
        <v>10936</v>
      </c>
      <c r="J1509" s="3"/>
      <c r="K1509" s="3" t="s">
        <v>6438</v>
      </c>
      <c r="L1509" s="17" t="s">
        <v>5760</v>
      </c>
      <c r="M1509" s="2" t="str">
        <f t="shared" si="166"/>
        <v>&gt;betaL-g2114_OXA-273%ATGACTAAAAAAGCTCTTTTCTTTGCCATTGGTACGATGTTTTTGTCTGCATGTTCTTTTAATACGGTAGAACAACATCAAATACAGTCAATTTCTACCAATAAAAACTCAGAGAAAATTAAATCGTTGTTTGATCAAGCACAAACTACAGGTGTTTTAGTTATAAAACATGGGCGAACAGAGGAAGTCTATGGCAATGATCTTAAAAGAGCATCAACCGAATATGTTCCCGCCTCTACCTTTAAAATGGTAAATGCTTTGATTGGACTTGAGCATCATAAAGCAACGCCAACTGAAGTGTTTAAATGGGATGGGCAAAAGCGTTTATTTCCCGATTGGGAAAAAGACATGACATTAGGCGATGCTATGAAAGCTTCTGCTATTCCAGTTTATCAGGAACTAGCTCGACGAATTGGCCTTGATCTTATGTCTAAAGAGGTAAAACGCATTGGTTTCGGTAATGCTGATATTGGTTCAAAAGTAGATAATTTTTGGCTTGTTGGCCCACTTAAAATTACACCTCAACAAGAAGTACAGTTTGCTTATAAATTAGCCAACAAAACTCTTCCCTTTAGCAAAAATGTACAAGAACAAGTTCAATCTATGGTGTTCATTGAAGAAAAAAATGGACGAAAAATTTATGCCAAAAGTGGTTGGGGATGGGATGTTGACCCAGAAGTTGGTTGGTTTACAGGCTGGGTAGTTCAACCTCAGGGAGAAATTATAGCTTTCTCACTTAATCTAGAAATGGAAAAAGGCATACCTAGCTCTATTCGAAAAGAAATTACTTATAAGGGATTGGAACAACTCGGTATTTTATAA</v>
      </c>
      <c r="O1509" s="26">
        <f t="shared" si="164"/>
        <v>822</v>
      </c>
      <c r="P1509" s="26"/>
      <c r="Q1509" s="26">
        <f t="shared" si="163"/>
        <v>1</v>
      </c>
      <c r="R1509" s="26">
        <f t="shared" si="165"/>
        <v>1</v>
      </c>
      <c r="S1509" s="26">
        <f t="shared" si="167"/>
        <v>2</v>
      </c>
      <c r="T1509" s="26"/>
    </row>
    <row r="1510" spans="1:20" x14ac:dyDescent="0.25">
      <c r="A1510" s="3">
        <v>888</v>
      </c>
      <c r="B1510" s="3" t="s">
        <v>6439</v>
      </c>
      <c r="C1510" s="3" t="s">
        <v>1633</v>
      </c>
      <c r="D1510" s="4" t="s">
        <v>6440</v>
      </c>
      <c r="E1510" s="4" t="s">
        <v>6440</v>
      </c>
      <c r="F1510" s="3" t="s">
        <v>6441</v>
      </c>
      <c r="G1510" s="3" t="s">
        <v>6442</v>
      </c>
      <c r="H1510" s="3"/>
      <c r="I1510" s="4" t="s">
        <v>10936</v>
      </c>
      <c r="J1510" s="3"/>
      <c r="K1510" s="3" t="s">
        <v>6443</v>
      </c>
      <c r="L1510" s="17" t="s">
        <v>5760</v>
      </c>
      <c r="M1510" s="2" t="str">
        <f t="shared" si="166"/>
        <v>&gt;betaL-g2115_OXA-274%ATGAGTAATAACCTATTTAAATTTAAAATAAAAAGCAGTGTATTGATCATTCTGAGTAGTGTGGCATTTTCAGGTTGTGTTTCTAATGCCAATTTGCATGATCCAGCTTCATCACAAAGAACAAGTGAAATTCCGTTGTTGTTTAATTATGCGCAAACTCAAGCCGTCTTTGTGACTTATGATGGAACTCAATTTAAACGCTATGGGAATGATTTAAATAGAGCCAAGACTGCGTATATTCCGGCCTCTACTTTTAAAATGTTGAATGCCTTAATTGGTTTGCAACATGCGAAAGCGACAAATACAGAAGTATTTAAGTGGAATGGTGAAAAAAGATCTTTTCCTGCTTGGGAAAAAGATATGACCTTGGCACAAGCAATGCAGGCTTCCGCCGTACCTGTATATCAGGAGTTGGCACGACGTATTGGTTTGGATTTGATGAGTCAAGAAGTCAAACGTGTTGGTTTTGGTAATACACAAATTGGTCAACAGGTGGATAATTTCTGGTTGGTTGGTCCATTGAAAATCACCCCAGAGCAAGAAGCTAAATTTGCTTATCAATTGGCAAAGAAAACATTGCCTTTTGATGATGCTGTACAACAGCAAGTCAAAGATATGCTTTATGTCGAAAGACGTGGTGATTCCAAGCTCTATGCCAAAAGTGGCTGGGGAATGGATGTTGAGCCACAAGTGGGTTGGTATACAGGATGGATAGAACAGCCGAATGGTCAGATCACTGCTTTTGCTTTAAATATGCACATGCAGACAGGGGATGATCCTGCTGAACGTAAGCAACTGACATTAAGTATCTTAGATAAATTAGGCTTATTCTTTTATTTGAGATAA</v>
      </c>
      <c r="O1510" s="26">
        <f t="shared" si="164"/>
        <v>846</v>
      </c>
      <c r="P1510" s="26"/>
      <c r="Q1510" s="26">
        <f t="shared" si="163"/>
        <v>1</v>
      </c>
      <c r="R1510" s="26">
        <f t="shared" si="165"/>
        <v>1</v>
      </c>
      <c r="S1510" s="26">
        <f t="shared" si="167"/>
        <v>2</v>
      </c>
      <c r="T1510" s="26"/>
    </row>
    <row r="1511" spans="1:20" x14ac:dyDescent="0.25">
      <c r="A1511" s="3">
        <v>889</v>
      </c>
      <c r="B1511" s="3" t="s">
        <v>6444</v>
      </c>
      <c r="C1511" s="3" t="s">
        <v>1633</v>
      </c>
      <c r="D1511" s="4" t="s">
        <v>6445</v>
      </c>
      <c r="E1511" s="4" t="s">
        <v>6445</v>
      </c>
      <c r="F1511" s="3" t="s">
        <v>6446</v>
      </c>
      <c r="G1511" s="3" t="s">
        <v>6447</v>
      </c>
      <c r="H1511" s="3"/>
      <c r="I1511" s="4" t="s">
        <v>10936</v>
      </c>
      <c r="J1511" s="3"/>
      <c r="K1511" s="3" t="s">
        <v>6448</v>
      </c>
      <c r="L1511" s="17" t="s">
        <v>5760</v>
      </c>
      <c r="M1511" s="2" t="str">
        <f t="shared" si="166"/>
        <v>&gt;betaL-g2116_OXA-275%ATGAGTAATTACCGATTTAAATCTAAAATAAAAAGCAGTGTATTGATCATTCTGAGTAGTGTGGCATTTTCAGGTTGTGTTTCTAATGCCAATTTGCATGATCCAGCGTCATCACAAAGAACAAGTGAAATCCCGTTGTTGTTTAATTATGCGCAAACTCAAGCCGTCTTTGTGACTTATGATGGAACTCAATTTAAACGTTATGGGAATGATTTAAATAGAGCCAAGACTGCCTATATTCCAGCCTCTACTTTTAAAATGTTGAATGCCTTAATTGGTTTGCAACATGCGAAAGCGACGAATACAGAAGTATTTAAGTGGAATGGAGAAAAAAGATCTTTTCCTGCATGGGAAAAAGATATGACCTTGGCACAAGCAATGCAGGCTTCAGCCGTACCTGTATATCAGGAGTTGGCACGACGTATTGGCTTGGATTTGATGAGTAAAGAAGTCAAGCGTGTTGGTTTTGGCAATACACAAATTGGTCAACAGGTAGATAATTTCTGGCTAGTCGGCCCATTGAAAATTACCCCAGAGCAAGAAGCTAAATTTGCTTTTCAATTGGCAAACAAAACATTGCCTTTTGATGATGCTGTACAGCAACAAGTTAAAGATATGCTCTATGTCGAAAGACGGGGTGATTCCAAGCTTTATGCCAAAAGTGGATGGGGAATGGATGTGGAGCCACAAGTGGGTTGGTATACGGGATGGGTGGAACAGCCGAATGGTCAGATCACCGCTTTTGCTTTAAACATGCACATGCAGACAGGGGATGATCCTGCTGAACGCAAGCAACTGACATTAAGTATCTTGGATAAATTAGGCTTATTCTTTTATTTGAGATAA</v>
      </c>
      <c r="O1511" s="26">
        <f t="shared" si="164"/>
        <v>846</v>
      </c>
      <c r="P1511" s="26"/>
      <c r="Q1511" s="26">
        <f t="shared" si="163"/>
        <v>1</v>
      </c>
      <c r="R1511" s="26">
        <f t="shared" si="165"/>
        <v>1</v>
      </c>
      <c r="S1511" s="26">
        <f t="shared" si="167"/>
        <v>2</v>
      </c>
      <c r="T1511" s="26"/>
    </row>
    <row r="1512" spans="1:20" x14ac:dyDescent="0.25">
      <c r="A1512" s="3">
        <v>890</v>
      </c>
      <c r="B1512" s="3" t="s">
        <v>6449</v>
      </c>
      <c r="C1512" s="3" t="s">
        <v>1633</v>
      </c>
      <c r="D1512" s="4" t="s">
        <v>6450</v>
      </c>
      <c r="E1512" s="4" t="s">
        <v>6450</v>
      </c>
      <c r="F1512" s="3" t="s">
        <v>6451</v>
      </c>
      <c r="G1512" s="3" t="s">
        <v>6452</v>
      </c>
      <c r="H1512" s="3"/>
      <c r="I1512" s="4" t="s">
        <v>10936</v>
      </c>
      <c r="J1512" s="3"/>
      <c r="K1512" s="3" t="s">
        <v>6453</v>
      </c>
      <c r="L1512" s="17" t="s">
        <v>5760</v>
      </c>
      <c r="M1512" s="2" t="str">
        <f t="shared" si="166"/>
        <v>&gt;betaL-g2117_OXA-276%ATGAAAATTCTTATTTTGTGGCCTTTACTCAGTTACTTGAGCCTGACAGCCTGTAGCTTCCCTGTTTCAAATTCGCCCTCTCAAATCACTTCAACTCAATCTATTCAAGCTATTGCAAAGTTATTTGATCAGGCACAAAGCTCTGGCGTTTTAGTAATTCAACGGGGTCCACATCTACAGGTCTATGGCAATGATTTGAGTCGTGCACATACCGAATATGTTCCTGCTTCAACCTTTAAAATATTTAATGCTCTGATTGGCCTGCAACATGGTAAAGCCACGACCAATGAAATTTTTAAATGGGATGGCAAGAAGCGCAGTTTTGCAGCCTGGGAAAAAGACATGACTCTCGGCCAAGCCATGCAAGCTTCTGCTGTACCCGTCTATCAGGAACTGGCACGTCGCATTGGTCTGGAACTAATGCAACAGGAAGTACAACGTATTCAATTTGGTAATCAGCAGATTGGTCATCAGGTCGACAACTTCTGGTTAGTCGGACCTTTGAAAGTCACCCCGAAACAAGAAGTCGAATTTGCCTCTGCGCTTGCTCAAGAGCAGCTTGCCTTTGATCCTCGGGTTCAGCAGCAAGTTAAAACCATGTTACTGTTACAGGAGCGACAAGCTTATCGGCTTTATGCTAAATCCGGTTGGGGTATGGATGTGGAGCCGCAAGTCGGCTGGCTCACCGGTTGGATCGAAACACCTCAGGACGAAATCGTGGCATTTTCACTGAATATGCAGATGCAAAGTAATATGGATCCGGCGATCCGTCTTAAAATTTTGCAGCAGGCCTTGGCCGAATTAGGACTTTATCCAAAAGCTGAAGGGTGA</v>
      </c>
      <c r="O1512" s="26">
        <f t="shared" si="164"/>
        <v>831</v>
      </c>
      <c r="P1512" s="26"/>
      <c r="Q1512" s="26">
        <f t="shared" si="163"/>
        <v>1</v>
      </c>
      <c r="R1512" s="26">
        <f t="shared" si="165"/>
        <v>1</v>
      </c>
      <c r="S1512" s="26">
        <f t="shared" si="167"/>
        <v>2</v>
      </c>
      <c r="T1512" s="26"/>
    </row>
    <row r="1513" spans="1:20" x14ac:dyDescent="0.25">
      <c r="A1513" s="3">
        <v>891</v>
      </c>
      <c r="B1513" s="3" t="s">
        <v>6454</v>
      </c>
      <c r="C1513" s="3" t="s">
        <v>1633</v>
      </c>
      <c r="D1513" s="4" t="s">
        <v>6455</v>
      </c>
      <c r="E1513" s="4" t="s">
        <v>6455</v>
      </c>
      <c r="F1513" s="3" t="s">
        <v>6456</v>
      </c>
      <c r="G1513" s="3" t="s">
        <v>6457</v>
      </c>
      <c r="H1513" s="3"/>
      <c r="I1513" s="4" t="s">
        <v>10936</v>
      </c>
      <c r="J1513" s="3"/>
      <c r="K1513" s="3" t="s">
        <v>6458</v>
      </c>
      <c r="L1513" s="17" t="s">
        <v>5760</v>
      </c>
      <c r="M1513" s="2" t="str">
        <f t="shared" si="166"/>
        <v>&gt;betaL-g2118_OXA-277%ATGAAAATTCTTATTTTGTGGCCTTTACTCAGTTGCTTGAGCCTGACAGCTTGTAGCTTCGCTGTTTCAAATTCGCCCTCTCAAATCACTTCAACTCAATCTATTCAAGCTACTGCAAAGTTATTTGATCAGGCACAAAGCTCTGGCGTTTTAGTAATTCAACGGGGTCCACATCTACAGGTCTATGGCAATGATTTGAGTCGTGCACATACCGAATATGTTCCTGCTTCAACCTTTAAAATGTTTAATGCTCTGATTGGCCTGCAACATGGTAAAGCCACGACCAATGAAATTTTTAAATGGGATGGCAAGAAGCGCAGTTTTGCAGCCTGGGAAAAAGACATGACTCTCGGCCAAGCCATGCAAGCTTCTGCTGTACCCGTCTATCAGGAACTGGCACGTCGCATTGGTCTGGAACTAATGCAACAGGAAGTGCAACGTATTCAATTTGGTAATCAGCAGATTGGTCATCAGGTCGACAACTTCTGGTTAGTCGGACCTTTGAAAATCACCCCGAAACAAGAAGTCGAATTTGCCTCTGCGCTTGCTCAAGAGCAGCTTGCCTTTGATCCTCGGGTTCAGCAGCAAGTTAAAACCATGTTACTGTTACAGGAGCGACAAGCTTATCGGCTTTATGCTAAATCCGGTTGGGGTATGGATGTGGAGCCGCAAGTCGGCTGGCTCACCGGCTGGATTGAAACACCTCAGGACGAAATCGTGGTATTTTCACTGAATATGCAGATGCAAAGTAATATGGATCCGGCGATCCGTCTTAAAATTTTGCAGCAGGCCTTGGCTGAATTAGGGCTTTATCCGAAAGCTGAAGCGTAA</v>
      </c>
      <c r="O1513" s="26">
        <f t="shared" si="164"/>
        <v>831</v>
      </c>
      <c r="P1513" s="26"/>
      <c r="Q1513" s="26">
        <f t="shared" si="163"/>
        <v>1</v>
      </c>
      <c r="R1513" s="26">
        <f t="shared" si="165"/>
        <v>1</v>
      </c>
      <c r="S1513" s="26">
        <f t="shared" si="167"/>
        <v>2</v>
      </c>
      <c r="T1513" s="26"/>
    </row>
    <row r="1514" spans="1:20" x14ac:dyDescent="0.25">
      <c r="A1514" s="3">
        <v>893</v>
      </c>
      <c r="B1514" s="3" t="s">
        <v>6459</v>
      </c>
      <c r="C1514" s="3" t="s">
        <v>1633</v>
      </c>
      <c r="D1514" s="4" t="s">
        <v>6460</v>
      </c>
      <c r="E1514" s="4" t="s">
        <v>6460</v>
      </c>
      <c r="F1514" s="4" t="s">
        <v>6461</v>
      </c>
      <c r="G1514" s="4" t="s">
        <v>6462</v>
      </c>
      <c r="H1514" s="4"/>
      <c r="I1514" s="4" t="s">
        <v>10936</v>
      </c>
      <c r="J1514" s="3"/>
      <c r="K1514" s="3" t="s">
        <v>6463</v>
      </c>
      <c r="L1514" s="17" t="s">
        <v>5760</v>
      </c>
      <c r="M1514" s="2" t="str">
        <f t="shared" si="166"/>
        <v>&gt;betaL-g2119_OXA-279%ATGCCAAAAATACTAAAACATCTTGGCCTTTGCGCATCTGTAATGATTGGACTGACGTTGCTAGGTTGCCAAAATTTGCAGGCCCCAACTCAAAGCGCCGTGTCAAAAAAACACGACCAAACCGAGATCGCTTCTTTATTCCAACATGCTCAAACTGTTGGCGTATTTGTTACATATGATGGGCAAACACTTCAAGAATATGGCAATGCGCTGAGTCGATCGAATACAGCTTATATTCCAGCCTCAACTTTCAAGATGTTAAATGCTCTGATTGGGATACAGCATCACAAAAGTTCGCCAAACGAAGTGTTTAAATGGGATGGCAAAAAGCGTGCTTTTGCGAGCTGGGAAAAAGATTTAACCTTAGCTGAGGCGATGCAGGCATCGGCAGTGCCTGTTTATCAAGAATTGGCTCGACGTATTGGTTTAGAGCTGATGGCGAACGAAGTGAAGCGAGTGGGCTTTGGCAATGCTGAGATCGGAACGCAAGTCGATGATTTTTGGTTGGTTGGTCCACTGAAGATTACCCCCGTTGAAGAAGTCAAATTTGCTTATGCTTTGGCTCATAAGCAGCTTACATTTGATCAATCTGTGCAGGAACAAGTGAAACAGATGGTTTTGGTTGATGAAGTTAAAGGAACCAAAATTTATGCCAAAAGTGGTTGGGGTATGGATGTAACGCCCCAAGTAGGTTGGTGGACAGGCTGGATTGAGCAACCGAATGGGCAGGTGATTGCATTTTCTTTAAATATGCAAATAAATAATTCTAAGCAGGGCGATGCGCGTAAAGCGATTGTTTATCAGGCATTACAACAATTGAAATTGTTAGAGACGCAATAA</v>
      </c>
      <c r="O1514" s="26">
        <f t="shared" si="164"/>
        <v>840</v>
      </c>
      <c r="P1514" s="26"/>
      <c r="Q1514" s="26">
        <f t="shared" si="163"/>
        <v>1</v>
      </c>
      <c r="R1514" s="26">
        <f t="shared" si="165"/>
        <v>1</v>
      </c>
      <c r="S1514" s="26">
        <f t="shared" si="167"/>
        <v>2</v>
      </c>
      <c r="T1514" s="26"/>
    </row>
    <row r="1515" spans="1:20" x14ac:dyDescent="0.25">
      <c r="A1515" s="3">
        <v>894</v>
      </c>
      <c r="B1515" s="3" t="s">
        <v>6464</v>
      </c>
      <c r="C1515" s="3" t="s">
        <v>1633</v>
      </c>
      <c r="D1515" s="4" t="s">
        <v>6465</v>
      </c>
      <c r="E1515" s="4" t="s">
        <v>6465</v>
      </c>
      <c r="F1515" s="3" t="s">
        <v>6466</v>
      </c>
      <c r="G1515" s="3" t="s">
        <v>6467</v>
      </c>
      <c r="H1515" s="3"/>
      <c r="I1515" s="4" t="s">
        <v>10936</v>
      </c>
      <c r="J1515" s="3"/>
      <c r="K1515" s="3" t="s">
        <v>6468</v>
      </c>
      <c r="L1515" s="17" t="s">
        <v>5760</v>
      </c>
      <c r="M1515" s="2" t="str">
        <f t="shared" si="166"/>
        <v>&gt;betaL-g2120_OXA-280%ATGAAAACTTTACAGTTGGGCCTCATCGTCCTCATTACTACCTTCGGTTCTGCATGTACCATAATAAGAAGCCCCTCCATAGAAACAGCTAAAAACCATGAGCAACAAAGTGCGCAGCAGCAGATCCAACAGGCCTTCGATCAACTCCAAACCACGGGGGTGATTGTCATAAAGGATAAGCATGGCTTACACAGCTACGGCAATGACTTGAGCCGTGCTCAGACACCCTATGTACCCGCCTCTACCTTTAAAATGCTGAATGCCTTAATCGGACTAGAACATGGTAAAGCAACCAGCACCGAGGTGTTTAAATGGGATGGTCAAAAGAACAGCTTCCCTGCTTGGGAAAAAGACATGACTTTAGGGCAAGCCATGCAAGCATCTGCCGTTCCTGTTTATCAGGAGCTAGCACGGCGCATTGGCCTAGATCTAATGCAAAAAGAAGTACAGCGCATTGGATATGGCAATCAACAGATTGGCACCGTTGTCGATAATTTTTGGTTAGTCGGTCCACTGCAAATTACGCCTGTTCAAGAAGTCCTTTTTGTAGAGAAGCTGGCCAATACGCAACTCGCTTTTAAGCCAGATGTGCAACATACCGTACAAGACATGCTGCTGATTGAACAAAAACCGAATTATAAACTCTACGCCAAATCTGGTTGGGGCATGGACCTAGAACCGCAAGTGGGCTGGTGGACAGGCTGGGTCGAAACAGCAACAGGTGAAAAAGTGTATTTTGCTTTGAATATGCATATGAAAACAGGAATTTCAGCCAGCGTGCGTGAGCAACTGGTCAAACAAAGTCTGACAGCACTGGGAATAATTTAA</v>
      </c>
      <c r="O1515" s="26">
        <f t="shared" si="164"/>
        <v>828</v>
      </c>
      <c r="P1515" s="26"/>
      <c r="Q1515" s="26">
        <f t="shared" si="163"/>
        <v>1</v>
      </c>
      <c r="R1515" s="26">
        <f t="shared" si="165"/>
        <v>1</v>
      </c>
      <c r="S1515" s="26">
        <f t="shared" si="167"/>
        <v>2</v>
      </c>
      <c r="T1515" s="26"/>
    </row>
    <row r="1516" spans="1:20" x14ac:dyDescent="0.25">
      <c r="A1516" s="3">
        <v>895</v>
      </c>
      <c r="B1516" s="3" t="s">
        <v>6469</v>
      </c>
      <c r="C1516" s="3" t="s">
        <v>1633</v>
      </c>
      <c r="D1516" s="4" t="s">
        <v>6470</v>
      </c>
      <c r="E1516" s="4" t="s">
        <v>6470</v>
      </c>
      <c r="F1516" s="3" t="s">
        <v>6471</v>
      </c>
      <c r="G1516" s="3" t="s">
        <v>6472</v>
      </c>
      <c r="H1516" s="3"/>
      <c r="I1516" s="4" t="s">
        <v>10936</v>
      </c>
      <c r="J1516" s="3"/>
      <c r="K1516" s="3" t="s">
        <v>6473</v>
      </c>
      <c r="L1516" s="17" t="s">
        <v>5760</v>
      </c>
      <c r="M1516" s="2" t="str">
        <f t="shared" si="166"/>
        <v>&gt;betaL-g2121_OXA-281%ATGAAAACTTTACAATTTGGACTCATCGCCCTCATTACAACCTTCGGTTCTGCATGTACCACAATAAGCCCCTCAGTAGAAACAGCTAAAAATCACCAGCAACAAAGCGCGCAGCAGCAGATCCAACAGGCCTTCGATCAACTCCAAACCACTGGGGTGATTGTCATTAAGGATAAGCATGGCTTACACAGCTACGGCAATGACTTGAGCCGTGCTCAGACACCCTATGTACCCGCCTCTACCTTTAAAATGCTGAATGCCTTAATCGGACTAGAACATGGTAAAGCAACCAGAACCGAGGTGTTTAAATGGGATGGTCAAAAGCGCAGCTTCCCTGCCTGGGAAAAAGACATGACTTTAGGGCAAGCCATGCAAGCATCTGCCGTTCCCGTTTATCAGGAGCTTGCACGGCGTATTGGTCTAGACCTGATGCAAAAAGAAGTACAGCGCATTGGATATGGCAATCAACAGATTGGCACCGTTGTCGATAATTTTTGGTTAGTCGGTCCACTGCAAATTACGCCTGTTCAAGAAGTCCTTTTTGTAGAGAAGCTGGCCAATACACAACTCGCTTTTGAGCCAGATGTGCAACATACCGTACAAGACATGTTGCTGATTGAACAAAAACCGAATTATAAACTCTACGCCAAATCTGGTTGGGGCATGGACCTAGAACCGCAAGTGGGCTGGTGGACAGGCTGGGTCGAAACAGCAACAGGTGAAAAAGTGTATTTTGCTTTGAATATGCAGATGAAAACAGGAATTTCAGCCAGCGTGCGTGAGCAACTGGTCAAACAAAGTCTGATAACACTGGGGATAATTTAA</v>
      </c>
      <c r="O1516" s="26">
        <f t="shared" si="164"/>
        <v>825</v>
      </c>
      <c r="P1516" s="26"/>
      <c r="Q1516" s="26">
        <f t="shared" si="163"/>
        <v>1</v>
      </c>
      <c r="R1516" s="26">
        <f t="shared" si="165"/>
        <v>1</v>
      </c>
      <c r="S1516" s="26">
        <f t="shared" si="167"/>
        <v>2</v>
      </c>
      <c r="T1516" s="26"/>
    </row>
    <row r="1517" spans="1:20" x14ac:dyDescent="0.25">
      <c r="A1517" s="3">
        <v>896</v>
      </c>
      <c r="B1517" s="3" t="s">
        <v>6474</v>
      </c>
      <c r="C1517" s="3" t="s">
        <v>1633</v>
      </c>
      <c r="D1517" s="4" t="s">
        <v>6475</v>
      </c>
      <c r="E1517" s="4" t="s">
        <v>6475</v>
      </c>
      <c r="F1517" s="3" t="s">
        <v>6476</v>
      </c>
      <c r="G1517" s="3" t="s">
        <v>6477</v>
      </c>
      <c r="H1517" s="3"/>
      <c r="I1517" s="4" t="s">
        <v>10936</v>
      </c>
      <c r="J1517" s="3"/>
      <c r="K1517" s="3" t="s">
        <v>6478</v>
      </c>
      <c r="L1517" s="17" t="s">
        <v>5760</v>
      </c>
      <c r="M1517" s="2" t="str">
        <f t="shared" si="166"/>
        <v>&gt;betaL-g2122_OXA-282%ATGAAAATTCTGATTTTGCTGCCTTTACTTAGTTGCTTGGGCCTGACAGCGTGTAGCCTGCCCGTTTCATCTCTCCTATCTCAAAGCACTTCGACTCAATCGACTCAAGCCATTGCCCAATTATTTGATCAGGCGCAAAGCGCGGGTGTTCTAGTGATTCAGCGTGGTCAACAGATACAGGTTTATGGTAATGATTTAAGCCGTGCAGATACCGAATATGTTCCCGCCTCTACTTTTAAAATGCTCAATGCCCTGATTGGCCTGCAACATGGCAAAGCCACAACCAATGAAATTTTTAAATGGGATGGCAAGAAACGCAGTTTTGCAGCCTGGGAAAAAGACATGACTCTCGGCGAAGCCATGCAAGCTTCTGCTGTACCCGTGTATCAGGAACTGGCACGTCGCATTGGCCTTGAATTG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v>
      </c>
      <c r="O1517" s="26">
        <f t="shared" si="164"/>
        <v>831</v>
      </c>
      <c r="P1517" s="26"/>
      <c r="Q1517" s="26">
        <f t="shared" si="163"/>
        <v>1</v>
      </c>
      <c r="R1517" s="26">
        <f t="shared" si="165"/>
        <v>1</v>
      </c>
      <c r="S1517" s="26">
        <f t="shared" si="167"/>
        <v>2</v>
      </c>
      <c r="T1517" s="26"/>
    </row>
    <row r="1518" spans="1:20" x14ac:dyDescent="0.25">
      <c r="A1518" s="3">
        <v>897</v>
      </c>
      <c r="B1518" s="3" t="s">
        <v>6479</v>
      </c>
      <c r="C1518" s="3" t="s">
        <v>1633</v>
      </c>
      <c r="D1518" s="4" t="s">
        <v>6480</v>
      </c>
      <c r="E1518" s="4" t="s">
        <v>6480</v>
      </c>
      <c r="F1518" s="3" t="s">
        <v>6481</v>
      </c>
      <c r="G1518" s="3" t="s">
        <v>6482</v>
      </c>
      <c r="H1518" s="3"/>
      <c r="I1518" s="4" t="s">
        <v>10936</v>
      </c>
      <c r="J1518" s="3"/>
      <c r="K1518" s="3" t="s">
        <v>6483</v>
      </c>
      <c r="L1518" s="17" t="s">
        <v>5760</v>
      </c>
      <c r="M1518" s="2" t="str">
        <f t="shared" si="166"/>
        <v>&gt;betaL-g2123_OXA-283%ATGAAAATTCTAATTTTGCTGCCTTTACTGAGTTGCTTGGGCCTGACAGCGTGTAGCCTGCCCGTTTCATCTCTCCTATCTCAAAGCACTTCGACTCAATCCACCCAAGCCATTGCCCAATTATTTGATCAGGCGCAAAGCGCGGGTGTTCTAGTGATTCAGCGTGGTCAACAGATACAGGTTTATGGTAATGATTTAAGCCGTGCAGATACCGAATATGTTCCCGCCTCTACTTTTAAAATGCTCAATGCCCTGATTGGCCTGCAACATGGCAAAGCCACAACCAATGAAATTTTTAAATGGGATGGCAAGAAACGCAGTTTTGCAGCCTGGGAAAAAGACATGACTCTCGGCGAAGCCATGCAAGCTTCTGCTGTACCCGTGTATCAGGAACTGGCACGTCGCATTGGCCTTGAATTGATGCAACAGGAAGTACAACGCATCCAATTTGGTAATCAGCAGATTGGTCAACAGGTCGATAACTTCTGGTTGGTAGGCCCTTTGAAAGTTACTCCAAAACAGGAAGTCCAATTTGTTTCTGCGTTGGCCCGAGAGCAACTGGCCTTTGATCCTCAAGTCCAGCAACAAGTCAAAGCCATGTTATTTTTACAGGAGCGGAAAGCTTATCGACTATATGTCAAATCCGGTTGGGGCATGGATGTGGAACCGCAAGTCGGCTGGCTCACCGGCTGGGTTGAAACACCGCAAGCCGAGATCGTGGCATTTTCACTGAATATGCAGATGCGAAATGGTATGGATCCGGCGATCCGCCTTGAAATTTTGCAGCAGGCTTTGGCCGAATTAGGGCTTTATCCAAAAGCTGAAGGATGA</v>
      </c>
      <c r="O1518" s="26">
        <f t="shared" si="164"/>
        <v>831</v>
      </c>
      <c r="P1518" s="26"/>
      <c r="Q1518" s="26">
        <f t="shared" si="163"/>
        <v>1</v>
      </c>
      <c r="R1518" s="26">
        <f t="shared" si="165"/>
        <v>1</v>
      </c>
      <c r="S1518" s="26">
        <f t="shared" si="167"/>
        <v>2</v>
      </c>
      <c r="T1518" s="26"/>
    </row>
    <row r="1519" spans="1:20" x14ac:dyDescent="0.25">
      <c r="A1519" s="3">
        <v>898</v>
      </c>
      <c r="B1519" s="3" t="s">
        <v>6484</v>
      </c>
      <c r="C1519" s="3" t="s">
        <v>1633</v>
      </c>
      <c r="D1519" s="4" t="s">
        <v>6485</v>
      </c>
      <c r="E1519" s="4" t="s">
        <v>6485</v>
      </c>
      <c r="F1519" s="3" t="s">
        <v>6486</v>
      </c>
      <c r="G1519" s="3" t="s">
        <v>6487</v>
      </c>
      <c r="H1519" s="3"/>
      <c r="I1519" s="4" t="s">
        <v>10936</v>
      </c>
      <c r="J1519" s="3"/>
      <c r="K1519" s="3" t="s">
        <v>6488</v>
      </c>
      <c r="L1519" s="17" t="s">
        <v>5760</v>
      </c>
      <c r="M1519" s="2" t="str">
        <f t="shared" si="166"/>
        <v>&gt;betaL-g2124_OXA-284%ATGAAAACTCTGATTTTTCTGCCTTTACTTAATTGCTTGAGCCTGACGGCGTGTACCTTACCCGTTTCATCTTCCCCATCTCATATCACTTCGACTCAATCGACTCAAGCCATTGCCCAATTATTTGATCAGGCGCAAAGCTCTGGCGTTTTAGTGATTCAGCGTGGTCAACAGATACAGGTCTATGGCAATGATTTAAGCCGTGCAGATACCGAATATGTTCCCGCCTCTACTTTTAAAATGCTCAATGCCCTGATTGGCCTGCAACATGGCAAAGCCACAACCAATGAAATTTTTAAATGGGATGGTAAGAAACGCAGTTTTTCAGCCTGGGAAAAAGATATGACTCTCGGTGAAGCCATGCAAGCGTCTGCTGTACCCGTCTATCAGGAACTGGCGCGTCGTATTGGCCTTGAACTGATGCAACAGGAAGTACAACGCATCCAATTTGGTAATCAGCAGATTGGTCAACAGGTCGATAACTTCTGGTTGGTAGGCCCTTTGAAAATCACTCCAAAACAGGAAGTCGAATTTGTTTCTGCGTTGGCCCGAGAGCAACTGGCCTTTGATCCTCAAGTCCAGCAACAAGTCAAAGCCATGTTATTTTTACAGGAGCGGAAAGCTTATCGACTATATGTCAAATCCGGTTGGGGCATGGATGTGGAACCGCAAGTCGGCTGGCTCACCGGCTGGGTTGAAACACCGCAGGCTGAAATCGTGGCATTTTCACTCAATATGCAGATGCAAAATGGTATAGATCCGGCGATCCGCCTTGAAATTTTGCAGCAGGCTTTGGCCGAATTAGGGCTTTATCCAAAAGCTGAAGGATGA</v>
      </c>
      <c r="O1519" s="26">
        <f t="shared" si="164"/>
        <v>831</v>
      </c>
      <c r="P1519" s="26"/>
      <c r="Q1519" s="26">
        <f t="shared" si="163"/>
        <v>1</v>
      </c>
      <c r="R1519" s="26">
        <f t="shared" si="165"/>
        <v>1</v>
      </c>
      <c r="S1519" s="26">
        <f t="shared" si="167"/>
        <v>2</v>
      </c>
      <c r="T1519" s="26"/>
    </row>
    <row r="1520" spans="1:20" x14ac:dyDescent="0.25">
      <c r="A1520" s="3">
        <v>899</v>
      </c>
      <c r="B1520" s="3" t="s">
        <v>6489</v>
      </c>
      <c r="C1520" s="3" t="s">
        <v>1633</v>
      </c>
      <c r="D1520" s="4" t="s">
        <v>6490</v>
      </c>
      <c r="E1520" s="4" t="s">
        <v>6490</v>
      </c>
      <c r="F1520" s="3" t="s">
        <v>6491</v>
      </c>
      <c r="G1520" s="3" t="s">
        <v>6492</v>
      </c>
      <c r="H1520" s="3"/>
      <c r="I1520" s="4" t="s">
        <v>10936</v>
      </c>
      <c r="J1520" s="3"/>
      <c r="K1520" s="3" t="s">
        <v>6493</v>
      </c>
      <c r="L1520" s="17" t="s">
        <v>5760</v>
      </c>
      <c r="M1520" s="2" t="str">
        <f t="shared" si="166"/>
        <v>&gt;betaL-g2125_OXA-285%ATGAAAATTCTGATTTTGCTACCTTTACTGAGTTGCTTGGGCCTGACAGCGTGTACCTCACCTGTTTCATCTTTCCCTTCTCAGATCACTTCAACTCAATCGACTCAAGCCATTGCCCAATTATTTGATCAGGCGCAAAGTTCTGGCGTTTTAGTGATTCAGCGTGGTCAAAAAGTACAGGTCTATGGCAATGATTTAAGCCGTGCAGGTACCGAATATGTTCCAGCCTCTACTTTCAAAATGCTCAATGCCCTGATTGGTCTACAACATGGTAAAGCCACAACCAATGAGATTTTTAAATGGGATGGCAAGAAACGCAGTTTTGCAGCCTGGGAAAAAGACATGACGCTCGGCGAAGCCATGCAAGCTTCTGCTGTACCCGTCTATCAGGAACTGGCACGTCATATTGGTTTGGAATTAATGCAGCAGGAAGTACAACGCATCCAATTTGGTAATCAGCAGATTGGTCAGCAGGTCGATAACTTCTGGTTGGTAGGCCCTTTGAAAATCACTCCAAAACAGGAAGTCGAATTTGTCTCTGCTCTAGCCCGAGAGCAACTAGCCTTTGATCCTCAAGTCCAGCAGCAAGTTAAAGCCATGTTACTTTTACAGGAACGGCAAGCTTATCGCCTATATGCCAAATCCGGTTGGGGCATGGATGTACAACCTCAAGTCGGCTGGCTTACCGGCTGGGTTGAAACACCGCAAGCCGAGATCGTGTCATTTTCACTGAATATGCAGATGCAAAATGGTATGGATCCGGCGATCCGCCTTGAAATTTTGCAGCAGGCTTTGGCCGAATTAGGGCTTTATCCAAAAGCTGAAGGATGA</v>
      </c>
      <c r="O1520" s="26">
        <f t="shared" si="164"/>
        <v>831</v>
      </c>
      <c r="P1520" s="26"/>
      <c r="Q1520" s="26">
        <f t="shared" si="163"/>
        <v>1</v>
      </c>
      <c r="R1520" s="26">
        <f t="shared" si="165"/>
        <v>1</v>
      </c>
      <c r="S1520" s="26">
        <f t="shared" si="167"/>
        <v>2</v>
      </c>
      <c r="T1520" s="26"/>
    </row>
    <row r="1521" spans="1:20" x14ac:dyDescent="0.25">
      <c r="A1521" s="3">
        <v>900</v>
      </c>
      <c r="B1521" s="3" t="s">
        <v>6494</v>
      </c>
      <c r="C1521" s="3" t="s">
        <v>1633</v>
      </c>
      <c r="D1521" s="4" t="s">
        <v>6495</v>
      </c>
      <c r="E1521" s="4" t="s">
        <v>6495</v>
      </c>
      <c r="F1521" s="3" t="s">
        <v>6496</v>
      </c>
      <c r="G1521" s="3" t="s">
        <v>6497</v>
      </c>
      <c r="H1521" s="3"/>
      <c r="I1521" s="4" t="s">
        <v>10936</v>
      </c>
      <c r="J1521" s="3"/>
      <c r="K1521" s="3" t="s">
        <v>6498</v>
      </c>
      <c r="L1521" s="17" t="s">
        <v>5760</v>
      </c>
      <c r="M1521" s="2" t="str">
        <f t="shared" si="166"/>
        <v>&gt;betaL-g2126_OXA-286%ATGATCATGTCGAAAAAATTAACATGTCTGGCCCTGTTTACAGCCATCTTTTTTGCGATTCCCATGGCCGCTTGTCAAAGTTTTAGTCAACAAAAGCAACAGCTTTCGACACAGAAAAATGAACAGCAACAGATTTCAAGCTTATTTCAGAGTGCCCAAACCAGTGGTGTTTTGGTGATTTATGATGGCAAGAAAATTCAAAGCTATGGCAATGATCTTGATCGTGCAGAACAGCGCTATATTCCTGCCTCAACCTTTAAAATGCTAAATGCCTTGATTGGTATACAACATCATAAGACCACACCAGATGAAGTGTTTAAATGGGATGGCAAAAAGCGGGCATTCAGCAGTTGGGAAAAAGATTTAACCTTAGCTGAAGCGATGCAGGCATCGGCGGTACCTGTGTATCAGGAACTAGCAAGACGTATTGGCTTGGAGTTAATGACCCGTGAAGTGAAGCGTGTGGGTTATGGCAATAAAAATATTGGGACACAAGTTGATAATTTCTGGTTAGTTGGCCCATTAAAAATCACCCCCGTAGAAGAAGTTCGCTTTGCCTATGCGTTGGCAAAACAGAAATTGCCATTTGACCAGCCAACACAGCAACAAGTCAAAGCGATGTTATTGGTGGATCAGATTCAGGGAACTAAAATCTATGCAAAAAGTGGTTGGGGCATGGATGTTAGCCCGCAAGTGGGATGGTGGACAGGCTGGATTGAACAGCCAAATGGTAAGATCACAGCCTTCTCACTGAATATGCAAATGAGCCAGCCTGAGCATGCAGATGCACGTAAAGCGATTGTGTATCAAGCCTTGCAACAGTTGGGATTGTTAGCCCATTAA</v>
      </c>
      <c r="O1521" s="26">
        <f t="shared" si="164"/>
        <v>843</v>
      </c>
      <c r="P1521" s="26"/>
      <c r="Q1521" s="26">
        <f t="shared" si="163"/>
        <v>1</v>
      </c>
      <c r="R1521" s="26">
        <f t="shared" si="165"/>
        <v>1</v>
      </c>
      <c r="S1521" s="26">
        <f t="shared" si="167"/>
        <v>2</v>
      </c>
      <c r="T1521" s="26"/>
    </row>
    <row r="1522" spans="1:20" x14ac:dyDescent="0.25">
      <c r="A1522" s="3">
        <v>901</v>
      </c>
      <c r="B1522" s="3" t="s">
        <v>6499</v>
      </c>
      <c r="C1522" s="3" t="s">
        <v>1633</v>
      </c>
      <c r="D1522" s="4" t="s">
        <v>6500</v>
      </c>
      <c r="E1522" s="4" t="s">
        <v>6500</v>
      </c>
      <c r="F1522" s="3" t="s">
        <v>6501</v>
      </c>
      <c r="G1522" s="3" t="s">
        <v>6502</v>
      </c>
      <c r="H1522" s="3"/>
      <c r="I1522" s="4" t="s">
        <v>10936</v>
      </c>
      <c r="J1522" s="3"/>
      <c r="K1522" s="3" t="s">
        <v>6503</v>
      </c>
      <c r="L1522" s="17" t="s">
        <v>5760</v>
      </c>
      <c r="M1522" s="2" t="str">
        <f t="shared" si="166"/>
        <v>&gt;betaL-g2127_OXA-287%ATGATGATGTCGAAAAAATTAAAATGTCTGGCCCTTTTTACCGCTGTCTTTTTTGCAATTCCCATGACTGCTTGTCAAAGTTTTAGCCAACAAAAGCAACAGTTCTCGACACAAAAAAATGAGCAGCAACAGATCTCAAGTTTATTCCAGAGTGCCCAAACCAGTGGTGTTTTGATGATTTATGATGGCAAGAAAATTCAAAGCTATGGCAATGATCTTGATCGTGCAGAACAGCGCTATATCCCTGCTTCAACCTTTAAAATGTTAAACGCCTTGATCGGAATACAGCATCATAAGACCACACCAGATGAAGTATTTAAATGGGATGGCAAAAAGCGGGCATTTAGTAGTTGGGAAAAAGATTTAACCTTAGCTGAGGCGATGCAGGCATCAGCGGTACCTGTCTATCAAGAATTGGCAAGACGTATTGGTTTGGAACTGATGACCCGTGAAGTAAAGCGCGTGGGTTATGGTAATAAAAATATCGGGACACAAGTCGATAATTTCTGGTTAGTTGGCCCCTTAAAAATCACTCCCATAGAAGAAGTTCGTTTTGCCTATGCGCTGGCAAAACAGAAATTGCCATTTGACCAGCCGACACAGCAACAAGTCAAAGCGATGTTATTGGTGGATCAGATTCAGGGAACCAAAATCTATGCCAAAAGTGGTTGGGGTATGGATGTCAGCCCGCAAGTGGGATGGTGGACAGGCTGGATTGAACAGCCAAATGGCAAGATCACTGCCTTCTCACTGAATATGCAAATGAGTCAGCCTGAACATGCAGATGCACGTAAAGTGATTGTGTATCAAGCCTTGCAAGAGTTGGGATTGTTAGCCCATTAA</v>
      </c>
      <c r="O1522" s="26">
        <f t="shared" si="164"/>
        <v>843</v>
      </c>
      <c r="P1522" s="26"/>
      <c r="Q1522" s="26">
        <f t="shared" si="163"/>
        <v>1</v>
      </c>
      <c r="R1522" s="26">
        <f t="shared" si="165"/>
        <v>1</v>
      </c>
      <c r="S1522" s="26">
        <f t="shared" si="167"/>
        <v>2</v>
      </c>
      <c r="T1522" s="26"/>
    </row>
    <row r="1523" spans="1:20" x14ac:dyDescent="0.25">
      <c r="A1523" s="3">
        <v>902</v>
      </c>
      <c r="B1523" s="3" t="s">
        <v>6504</v>
      </c>
      <c r="C1523" s="3" t="s">
        <v>1633</v>
      </c>
      <c r="D1523" s="4" t="s">
        <v>6505</v>
      </c>
      <c r="E1523" s="4" t="s">
        <v>6505</v>
      </c>
      <c r="F1523" s="3" t="s">
        <v>6506</v>
      </c>
      <c r="G1523" s="3" t="s">
        <v>6507</v>
      </c>
      <c r="H1523" s="3"/>
      <c r="I1523" s="4" t="s">
        <v>10936</v>
      </c>
      <c r="J1523" s="3"/>
      <c r="K1523" s="3" t="s">
        <v>6508</v>
      </c>
      <c r="L1523" s="17" t="s">
        <v>5760</v>
      </c>
      <c r="M1523" s="2" t="str">
        <f t="shared" si="166"/>
        <v>&gt;betaL-g2128_OXA-288%ATGATGATGTCGAAAAAATTAAAATGTCTGGCCTTTTTTACAGCCATCTTTTTTGCAATTCCCATGACTGCTTGTCAAAGTTTTAGCCAACAAAAGCAACAGCTCTCGACACAAAAAAATGAGCAGCAGCAGATCTCAAGTTTATTCCAGAGTGCCCAAACCAGTGGTGTTTTGGTGATTTATGATGGTAAGAAAATTCAAAGCTATGGCAATGATCTTGATCGTGCAGAACAGCGCTATATTCCTGCCTCAACCTTTAAAATGTTAAACGCCTTGATCGGAATACAGCATCATAAGACCACACCAGATGAAATGTTTAAATGGGATGGCAAAAAGCGAGCATTTAGCAGTTGGGAAAAAGATTTAACCTTAGCTGAGGCGATGCAGGCATCGGCGGTACCTGTCTATCAAGAATTGGCAAGACGTATTGGTCTGGAACTGATGACTCGGGAAGTTAAGCGAGTGGGCTATGGCAATAAAAATATAGGAACTCAAGTCGATAACTTTTGGTTAGTAGGCCCATTAAAAATTACGCCTGTAGAGGAAGTACGCTTTGCCTACGCATTAGCGAAGCAGAAGCTGCCATTTGATCAGTCAACTCAGCAACAAGTAAAAGGCATGTTATTGATTGATGAGGTTCAAGGCACCAAGATCTACGCTAAAAGTGGTTGGGGGATGGACGTTAGCCCACAAGTGGGATGGTGGACAGGTTGGATAGAGCAAGCAAATGGCAAGATCACCGCATTTTCATTAAATATGGAAATGAGTCGACCAGAGCATGCGGAGGCACGGAAGGCGATTGTTTATCAAGCTTTGCAGCAGCTAGATTTATTGGCGAATTAG</v>
      </c>
      <c r="O1523" s="26">
        <f t="shared" si="164"/>
        <v>843</v>
      </c>
      <c r="P1523" s="26"/>
      <c r="Q1523" s="26">
        <f t="shared" ref="Q1523:Q1575" si="168">IF(OR(LEFT(G1523,3)="ATG",LEFT(G1523,3)="GTG",LEFT(G1523,3)="TTG"),1,"bad")</f>
        <v>1</v>
      </c>
      <c r="R1523" s="26">
        <f t="shared" si="165"/>
        <v>1</v>
      </c>
      <c r="S1523" s="26">
        <f t="shared" si="167"/>
        <v>2</v>
      </c>
      <c r="T1523" s="26"/>
    </row>
    <row r="1524" spans="1:20" x14ac:dyDescent="0.25">
      <c r="A1524" s="3">
        <v>903</v>
      </c>
      <c r="B1524" s="3" t="s">
        <v>6509</v>
      </c>
      <c r="C1524" s="3" t="s">
        <v>1633</v>
      </c>
      <c r="D1524" s="4" t="s">
        <v>6510</v>
      </c>
      <c r="E1524" s="4" t="s">
        <v>6510</v>
      </c>
      <c r="F1524" s="3" t="s">
        <v>6511</v>
      </c>
      <c r="G1524" s="3" t="s">
        <v>6512</v>
      </c>
      <c r="H1524" s="3"/>
      <c r="I1524" s="4" t="s">
        <v>10936</v>
      </c>
      <c r="J1524" s="3"/>
      <c r="K1524" s="3" t="s">
        <v>6513</v>
      </c>
      <c r="L1524" s="17" t="s">
        <v>5760</v>
      </c>
      <c r="M1524" s="2" t="str">
        <f t="shared" si="166"/>
        <v>&gt;betaL-g2129_OXA-289%ATGCCAAAAATACTAAAACATCTTAGCCTTTGCGCATCTGTAATGATTGGACTGACCTTGCTTGGTTGTCAAAATTTTCACGCCCCAACTCAAAGCGCCGTGTCAAAAAAACACGATCAAACCGAGATCGCTTCTTTATTCCAACATGCTCAAACTGTTGGCGTATTTGTTACATATGATGGGCAAACACTTCAAGCATATGGCAATGCGTTGAGTCGATCGAATACGGCTTATATTCCAGCCTCAACCTTCAAGATGTTAAATGCTCTGATTGGGATACAGCATCACAAAACTTCACCAAACGAAGTGTTTAAATGGGATGGCAAAAAGCGTGCTTTTGCGAGCTGGGAAAAAGATTTAACTTTAGCCGAGGCGATGCAGGCATCAGCAGTGCCTGTTTATCAGGAATTGGCTCGGCGTATCGGGTTAGAGTTGATGGCGAACGAAGTAAAACGCGTTGGCTTTGGCAATGCCGAGATCGGAACGCAAGTCGATGATTTTTGGTTGGTTGGCCCGCTTAAGATTACCCCAATTGAAGAGGTTAAATTTGCTTATGCTTTGGCAAATAAGCAGCTTGAATTTGACCAATCTGTGCAAAAACAAGTGAAACAGATGGTCTTCGTTGATGAAGTTCATGGAACTAAGATTTATGCCAAAAGTGGTTGGGGGATGGATGTAACACCGCAAGTGGGTTGGTGGACGGGCTGGATTGAACAACCGAATGGACAGGTGATTGCATTTTCTTTAAATCTGGAAATAAATAAGCCTGAGCACGGTGATGCGCGTAAAGCGATTGTTTATCAAGCATTACAACAATTGAAATTGTTACAGAAGCAATAA</v>
      </c>
      <c r="O1524" s="26">
        <f t="shared" si="164"/>
        <v>840</v>
      </c>
      <c r="P1524" s="26"/>
      <c r="Q1524" s="26">
        <f t="shared" si="168"/>
        <v>1</v>
      </c>
      <c r="R1524" s="26">
        <f t="shared" si="165"/>
        <v>1</v>
      </c>
      <c r="S1524" s="26">
        <f t="shared" si="167"/>
        <v>2</v>
      </c>
      <c r="T1524" s="26"/>
    </row>
    <row r="1525" spans="1:20" x14ac:dyDescent="0.25">
      <c r="A1525" s="3">
        <v>904</v>
      </c>
      <c r="B1525" s="3" t="s">
        <v>6514</v>
      </c>
      <c r="C1525" s="3" t="s">
        <v>1633</v>
      </c>
      <c r="D1525" s="4" t="s">
        <v>6515</v>
      </c>
      <c r="E1525" s="4" t="s">
        <v>6515</v>
      </c>
      <c r="F1525" s="3" t="s">
        <v>6516</v>
      </c>
      <c r="G1525" s="3" t="s">
        <v>6517</v>
      </c>
      <c r="H1525" s="3"/>
      <c r="I1525" s="4" t="s">
        <v>10936</v>
      </c>
      <c r="J1525" s="3"/>
      <c r="K1525" s="3" t="s">
        <v>6518</v>
      </c>
      <c r="L1525" s="17" t="s">
        <v>5760</v>
      </c>
      <c r="M1525" s="2" t="str">
        <f t="shared" si="166"/>
        <v>&gt;betaL-g2130_OXA-290%ATGCCAAAAATACTAAAACATCTTAGCCTTTGCGCATCTGTAATGATTGGACTGACGTTGCTAGGTTGCCAAAATTTGCACGCCCCAACTCAAAGCGCCGTGTCAAAAAAACACGATCAAACCGAGATCGCTTCTTTATTCCAACATACTCAAACTGTTGGCGTATTTGTTACATATGATGGGCAAACATTTCAAGAATATGGCAATGCGTTGAGTCGATCGAATACGGCTTATATTCCAGCCTCAACCTTCAAGATGTTAAATGCTCTGATTGGGATACAGCATCACAAAAGTTCGCCCAACGAAGTGTTTAAATGGGATGGCAAAAAGCGTGCTTTTGCGAGCTGGGAAAAAGATTTAACTTTAGCCGAGGCGATGCAGGCATCAGCAGTGCCTGTTTATCAGGAATTGGCTCGGCGTATCGGGTTAGAGTTGATGGCGAACGAAGTAAAACGCGTTGGCTTTGGCAATACTGAGATCGGAACGCAAGTCGATGATTTTTGGTTGGTTGGCCCGCTTAAGATTACCCCCGTTGACGAAGTGAAATTTGCTTATGCTCTGGCAAATAAGCAGCTTGCATTTGACCAATCTGTGCAAGAACAAGTGAAACAGATGGTCTTCGTTGATGAAGTTCATGGAACTAAGATTTATGCCAAAAGTGGTTGGGGTATGGATGTAACACCGCAAGTGGGTTGGTGGACGGGCTGGATTGAACAACCGAATGGACAGGTGATTGCATTTGCTTTAAATCTGGAAATAAATAAGCCTGAGCACGGTGATGCGCGTAAAGCGATTGTTTATCAAGCATTACAACAATTGAAATTGTTACAGAAGCAATAA</v>
      </c>
      <c r="O1525" s="26">
        <f t="shared" si="164"/>
        <v>840</v>
      </c>
      <c r="P1525" s="26"/>
      <c r="Q1525" s="26">
        <f t="shared" si="168"/>
        <v>1</v>
      </c>
      <c r="R1525" s="26">
        <f t="shared" si="165"/>
        <v>1</v>
      </c>
      <c r="S1525" s="26">
        <f t="shared" si="167"/>
        <v>2</v>
      </c>
      <c r="T1525" s="26"/>
    </row>
    <row r="1526" spans="1:20" x14ac:dyDescent="0.25">
      <c r="A1526" s="3">
        <v>905</v>
      </c>
      <c r="B1526" s="3" t="s">
        <v>6519</v>
      </c>
      <c r="C1526" s="3" t="s">
        <v>1633</v>
      </c>
      <c r="D1526" s="4" t="s">
        <v>6520</v>
      </c>
      <c r="E1526" s="4" t="s">
        <v>6520</v>
      </c>
      <c r="F1526" s="3" t="s">
        <v>6521</v>
      </c>
      <c r="G1526" s="3" t="s">
        <v>6522</v>
      </c>
      <c r="H1526" s="3"/>
      <c r="I1526" s="4" t="s">
        <v>10936</v>
      </c>
      <c r="J1526" s="3"/>
      <c r="K1526" s="3" t="s">
        <v>6523</v>
      </c>
      <c r="L1526" s="17" t="s">
        <v>5760</v>
      </c>
      <c r="M1526" s="2" t="str">
        <f t="shared" si="166"/>
        <v>&gt;betaL-g2131_OXA-291%ATGCTTATGTCAAAAAAACTAAAAATGCTCACTTTATCTATTTCAATGATGCTGGGCTTACCCTTGATGGCTTGCCAGAGCTTTAGTCAACAAAAGCAGCAAATAATGACACAGGAACGTGAACAACAGCAGATTACGAGTTTATTCCAAAATGCTCAAACCAGCGGTGTTTTGGTTATTTATGATGGAAAGAAAATTCAAAAATTTGGCAATGACGTACATCGTGCAGATCAGCGCTATATCCCAGCCTCGACCTTTAAAATGCTGAATGCGTTAATTGGTATACAGCATCATAAAACTACGCCAAAAGAAGTCTTTAAATGGGATGGACAGAAACGCGCATTCAGTAGTTGGGAAAAAGATCTCACATTAGCTGAGGCAATGCAGGCATCGGCTGTGCCTGTGTATCAAGAGCTGGCACGACGTATTGGTCTGGAGCTGATGACTCGTGAAGTTAAGCGAGTGGGCTATGGAAATAAGAATATTGGGACACAAGTCGATAACTTTTGGTTGGTTGGTCCATTAAAAATTACGCCTGTGGAGGAAGTACGTTTTGCCTACGCATTGGCGAAGCAAAAGCTGCCATTTGATCAGTCAACTCAGCAACAAGTAAAAGGCATGTTATTGGTGGATGAGGTTCATGGCACCAAAATATACGCCAAAAGTGGCTGGGGTATGGATGTTAGCCCGCAAGTGGGATGGTGGACAGGTTGGATAGAGCAAGCAAATGGCAAGATCACCGCATTTTCATTAAATATGGAAATGAGTCGACCTGAGCATACTGAGGCACGGAAGGCGATTGTTTATCAAGCTTTGCAGCAGCTAGATTTATTGGCGAATTAG</v>
      </c>
      <c r="O1526" s="26">
        <f t="shared" si="164"/>
        <v>843</v>
      </c>
      <c r="P1526" s="26"/>
      <c r="Q1526" s="26">
        <f t="shared" si="168"/>
        <v>1</v>
      </c>
      <c r="R1526" s="26">
        <f t="shared" si="165"/>
        <v>1</v>
      </c>
      <c r="S1526" s="26">
        <f t="shared" si="167"/>
        <v>2</v>
      </c>
      <c r="T1526" s="26"/>
    </row>
    <row r="1527" spans="1:20" x14ac:dyDescent="0.25">
      <c r="A1527" s="3">
        <v>906</v>
      </c>
      <c r="B1527" s="3" t="s">
        <v>6524</v>
      </c>
      <c r="C1527" s="3" t="s">
        <v>1633</v>
      </c>
      <c r="D1527" s="4" t="s">
        <v>6525</v>
      </c>
      <c r="E1527" s="4" t="s">
        <v>6525</v>
      </c>
      <c r="F1527" s="3" t="s">
        <v>6526</v>
      </c>
      <c r="G1527" s="3" t="s">
        <v>6527</v>
      </c>
      <c r="H1527" s="3"/>
      <c r="I1527" s="4" t="s">
        <v>10936</v>
      </c>
      <c r="J1527" s="3"/>
      <c r="K1527" s="3" t="s">
        <v>6528</v>
      </c>
      <c r="L1527" s="17" t="s">
        <v>5760</v>
      </c>
      <c r="M1527" s="2" t="str">
        <f t="shared" si="166"/>
        <v>&gt;betaL-g2132_OXA-292%ATGCTTATGTCGAAAAAACTAAAAATGCTCACTTTATCTATTTCAATGATGCTGGGCTTACCCTTGATGGCTTGCCAGAGCTTTAGTCAACAAAAGCAGCAAATAATGACACAGGAAAGTGAACAACAGCAGATTGCGAGTTTATTCCAAAATGCTCAAACCAGCGGTGTTTTGGTCATTTATGATGGAAAGAAAATTCAAAAATTTGGCAATGATGTACATCGTGCAGATCAGCGCTATATCCCAGCTTCGACCTTTAAAATGCTGAATGCGTTAATTGGCATACAGCATCATAAAACTACGCCAAAAGAAGTCTTTAAATGGGATGGACAGAAACGCGCATTCAGTAGTTGGGAAAAAGATCTCACATTAGCTGAGGCAATGCAGGCATCGGCTGTGCCTGTGTATCAAGAGCTGGCACGACGTATTGGTCTGGAACTGATGACTCGGGAAGTGAAGCGAGTGGGCTATGGCAATAAGAATATAGGGACACAAGTCGATAATTTTTGGTTAGTAGGCCCATTAAAAATTACGCCTGTAGAGGAAGTACGCTTTGCCTACGCATTGGCGAAGCAAAAGCTGCCATTTGATCAGTCAACTCAGCAACAAGTAAAAGGCATGTTATTGATTGATGAGGTTCAAGGCACCAAGATCTACGCTAAAAGTGGTTGGGGTATGGATGTTAGCCCGCAAGTGGGATGGTGGACAGGTTGGATAGAGCAAGCAAATGGCAAGGTCACCGCATTTTCATTAAATATGGAAATGAGTCGACCTGAGCATGCGGAGGCACGGAAGGCGATTGTTTATCAAGCTTTGCAGCAACTGGATTTATTGGCGAATTAG</v>
      </c>
      <c r="O1527" s="26">
        <f t="shared" si="164"/>
        <v>843</v>
      </c>
      <c r="P1527" s="26"/>
      <c r="Q1527" s="26">
        <f t="shared" si="168"/>
        <v>1</v>
      </c>
      <c r="R1527" s="26">
        <f t="shared" si="165"/>
        <v>1</v>
      </c>
      <c r="S1527" s="26">
        <f t="shared" si="167"/>
        <v>2</v>
      </c>
      <c r="T1527" s="26"/>
    </row>
    <row r="1528" spans="1:20" x14ac:dyDescent="0.25">
      <c r="A1528" s="3">
        <v>907</v>
      </c>
      <c r="B1528" s="3" t="s">
        <v>6529</v>
      </c>
      <c r="C1528" s="3" t="s">
        <v>1633</v>
      </c>
      <c r="D1528" s="4" t="s">
        <v>6530</v>
      </c>
      <c r="E1528" s="4" t="s">
        <v>6530</v>
      </c>
      <c r="F1528" s="3" t="s">
        <v>6531</v>
      </c>
      <c r="G1528" s="3" t="s">
        <v>6532</v>
      </c>
      <c r="H1528" s="3"/>
      <c r="I1528" s="4" t="s">
        <v>10936</v>
      </c>
      <c r="J1528" s="3"/>
      <c r="K1528" s="3" t="s">
        <v>6533</v>
      </c>
      <c r="L1528" s="17" t="s">
        <v>5760</v>
      </c>
      <c r="M1528" s="2" t="str">
        <f t="shared" si="166"/>
        <v>&gt;betaL-g2133_OXA-293%ATGTCGGCGAAACTAAAAATTCTCACTTTATCCATTTCATTGGTGCTGGGATTACCCTTGATGGCTTGCCAGAGCTTTAGTCAACAAAAGCAGCAAATAATGACACAGAAAAGTGAACAGCAGCAGATTGCGAGCTTATTCCAAAATGCTCAAACTAGCGGTGTTTTGGTCATTTATGATGGAAAGAAAATTCAAAAATATGGCAATGACACCAGTCGCGCAGAGCATCGTTATATCCCAGCCTCAACTTTTAAAATGCTGAATGCGTTAATTGGCATACAGCATCATAAAACCACGCCAAATGAAATCTTTAAATGGGATGGACGGAAACGCGCATTCAGTAGTTGGGAAAAAGACCTCACACTAGCGGAGGCGATGCAGGCATCAGCTGTGCCTGTGTATCAAGAGCTGGCACGACGTATTGGCCTAGAACTGATGACCCAAGAAATTAAGCGAGTGGGTTATGGCAATAACAATGTTGGGACACAGGTCGATAATTTCTGGTTAGTTGGCCCATTAAAAATTACTCCTGTGGAAGAAGTACGCTTTGCCTACGCATTGGCGAAGCAAAAGCTGCCATTTGATCAGTCAACTCAGCAACAAGTGAAAGGCATGTTATTGCTTGATGAAGTTCAGGGGGCCAAGATATACGCTAAAAGTGGTTGGGGTATGGATGTTAGTCCGCAAGTTGGATGGTGGACGGGTTGGATAGAACAAGCAAATGGCAAGATCACCGCATTTTCATTAAATATGGAAATGAGTCAACCTGAGCATGCAGAGACACGTAAGGCGATTGTTTATCAAGCTTTGCAGCAACTTGATTTATTGGTGAATTAG</v>
      </c>
      <c r="O1528" s="26">
        <f t="shared" si="164"/>
        <v>837</v>
      </c>
      <c r="P1528" s="26"/>
      <c r="Q1528" s="26">
        <f t="shared" si="168"/>
        <v>1</v>
      </c>
      <c r="R1528" s="26">
        <f t="shared" si="165"/>
        <v>1</v>
      </c>
      <c r="S1528" s="26">
        <f t="shared" si="167"/>
        <v>2</v>
      </c>
      <c r="T1528" s="26"/>
    </row>
    <row r="1529" spans="1:20" x14ac:dyDescent="0.25">
      <c r="A1529" s="3">
        <v>908</v>
      </c>
      <c r="B1529" s="3" t="s">
        <v>6534</v>
      </c>
      <c r="C1529" s="3" t="s">
        <v>1633</v>
      </c>
      <c r="D1529" s="4" t="s">
        <v>6535</v>
      </c>
      <c r="E1529" s="4" t="s">
        <v>6535</v>
      </c>
      <c r="F1529" s="3" t="s">
        <v>6536</v>
      </c>
      <c r="G1529" s="3" t="s">
        <v>6537</v>
      </c>
      <c r="H1529" s="3"/>
      <c r="I1529" s="4" t="s">
        <v>10936</v>
      </c>
      <c r="J1529" s="3"/>
      <c r="K1529" s="3" t="s">
        <v>6538</v>
      </c>
      <c r="L1529" s="17" t="s">
        <v>5760</v>
      </c>
      <c r="M1529" s="2" t="str">
        <f t="shared" si="166"/>
        <v>&gt;betaL-g2134_OXA-294%ATGTCTAAAAAATTAAAATTACTCGCGCTATGTGCAACTGTAATCTCAGCTGCAACACTGGTCGGTTGTCAAAATATTCAGTCCCAAGCTCAACCTCTAGTCTTAAAGAAACAGGCTCAGGATCAGATTGCAACTGCATTCGAAAATATCCAGACAACTGGTGTATTGGTCACCTATGACGGCAAAAATTTTCAAAGATATGGCAATGATCTCAGCCGTGCAGATCAGCGTTACATTCCTGCTTCAACTTTTAAAATGCTCAATGCCTTGATTGGTATACAGCACCATAAAACCTCACCCAATGAAGTGTTTAAATGGGATGGACAGAAACGGGCTTTTCGTAGCTGGGAGCAGGACTTAACGCTTGCTGAGGCAATGCAGGCTTCGGCTGTACCTGTCTATCAGGAGCTGGCGCGCCGTATCGGTCTAGAATTAATGGCAAGTGAAGTAAAGCGGGTTGGCTACGGCAATCAAAATATAGGGACACAATTTGATAATTTCTGGTTGGTGGGGCCTTTAGAAATTACGCCAGTTGAGGAAGTGAAATTTGCTTATGCCTTAGCCAAACAGCAACTTCCATTTGCTCCCTCAACACAGCAGCAAGTCAGAGATATGTTGTTGATCGAAAATGTTCAGGGAACCAGAATCTATGCCAAAAGTGGTTGGGGAATGGATGTAAATCCTCAAGTCGGATGGTGGACAGGTTGGGTTGAACAACCAAATGGTCAAATCACTGCATTTTCGCTGAATATGGAAATGAAAAAAGCAGAACATGCGGATGCGCGTAAAGCCATTGTTTATCAAGCTTTACAACAGTTAGGTTTATTACCTCAATAA</v>
      </c>
      <c r="O1529" s="26">
        <f t="shared" si="164"/>
        <v>837</v>
      </c>
      <c r="P1529" s="26"/>
      <c r="Q1529" s="26">
        <f t="shared" si="168"/>
        <v>1</v>
      </c>
      <c r="R1529" s="26">
        <f t="shared" si="165"/>
        <v>1</v>
      </c>
      <c r="S1529" s="26">
        <f t="shared" si="167"/>
        <v>2</v>
      </c>
      <c r="T1529" s="26"/>
    </row>
    <row r="1530" spans="1:20" x14ac:dyDescent="0.25">
      <c r="A1530" s="3">
        <v>909</v>
      </c>
      <c r="B1530" s="3" t="s">
        <v>6539</v>
      </c>
      <c r="C1530" s="3" t="s">
        <v>1633</v>
      </c>
      <c r="D1530" s="4" t="s">
        <v>6540</v>
      </c>
      <c r="E1530" s="4" t="s">
        <v>6540</v>
      </c>
      <c r="F1530" s="3" t="s">
        <v>6541</v>
      </c>
      <c r="G1530" s="3" t="s">
        <v>6542</v>
      </c>
      <c r="H1530" s="3"/>
      <c r="I1530" s="4" t="s">
        <v>10936</v>
      </c>
      <c r="J1530" s="3"/>
      <c r="K1530" s="3" t="s">
        <v>6543</v>
      </c>
      <c r="L1530" s="17" t="s">
        <v>5760</v>
      </c>
      <c r="M1530" s="2" t="str">
        <f t="shared" si="166"/>
        <v>&gt;betaL-g2135_OXA-295%ATGTCTAAAAAATTAAAATTACTCGCGCTATGTGCAACTGTAATCTCAGCTGCAACACTGGTCGGTTGTCAAAATATTCAGTCCCAAGCTCAACCTCTAGTCTTAAAGAAACAGACGCAGGATCAGATCGCAACTGCATTCGAAAATATCCAGACAACTGGTGTATTAGTCACCTATGATGGCAAAAATTTTCAAAAATATGGCAATGATCTCAGCCGTGCAGATCAGCGTTACATTCCGGCCTCAACTTTTAAAATGCTCAATGCCTTGATTGGTATACAGCACCATAAAACCTCACCTAATGAAGTGTTTAAATGGGATGGACAGAAACGGGCTTTCCGTAGCTGGGAGAAGGACTTAACGCTTGCTGAGGGAATGCAGGCTTCGGCTGTACCTGTCTATCAGGAGCTGGCGCGCCGTATCGGTCTAGAATTAATGGCAAGTGAAGTAAAGCGGGTTGGCTACGGTAATCAAAATATAGGGGCGCAAGTTGATAATTTTTGGTTAGTGGGGCCTTTGGAGATTACGCCAGTTGAGGAAGTAAAATTTGCTTATGCCTTAGCCAAACAGCAACTTCCATTTGATCCCTCAACACAGCAGCAAGTCAGAGATATGTTGTTGATCGAAAATGTTCAGGGAACCAGAATCTATGCCAAGAGTGGTTGGGGAATGGATGTAAATCCTCAAGTTGGATGGTGGACGGGTTGGATTGAACAAACGAATGGTCAAATCACAGCATTTTCGCTGAATATGGAAATGAAAAAAGCAGAACATGCGGATGCGCGTAAAGCGATTGTTTATCAAGCTTTACAACAGTTAGGTTTATTACCTCAATAA</v>
      </c>
      <c r="O1530" s="26">
        <f t="shared" si="164"/>
        <v>837</v>
      </c>
      <c r="P1530" s="26"/>
      <c r="Q1530" s="26">
        <f t="shared" si="168"/>
        <v>1</v>
      </c>
      <c r="R1530" s="26">
        <f t="shared" si="165"/>
        <v>1</v>
      </c>
      <c r="S1530" s="26">
        <f t="shared" si="167"/>
        <v>2</v>
      </c>
      <c r="T1530" s="26"/>
    </row>
    <row r="1531" spans="1:20" x14ac:dyDescent="0.25">
      <c r="A1531" s="3">
        <v>910</v>
      </c>
      <c r="B1531" s="3" t="s">
        <v>6544</v>
      </c>
      <c r="C1531" s="3" t="s">
        <v>1633</v>
      </c>
      <c r="D1531" s="4" t="s">
        <v>6545</v>
      </c>
      <c r="E1531" s="4" t="s">
        <v>6545</v>
      </c>
      <c r="F1531" s="3" t="s">
        <v>6546</v>
      </c>
      <c r="G1531" s="3" t="s">
        <v>6547</v>
      </c>
      <c r="H1531" s="3"/>
      <c r="I1531" s="4" t="s">
        <v>10936</v>
      </c>
      <c r="J1531" s="3"/>
      <c r="K1531" s="3" t="s">
        <v>6548</v>
      </c>
      <c r="L1531" s="17" t="s">
        <v>5760</v>
      </c>
      <c r="M1531" s="2" t="str">
        <f t="shared" si="166"/>
        <v>&gt;betaL-g2136_OXA-296%ATGAACAGGGCGCAGACGTCTAATCAATCCGTGCAAAAAGCTGTTTTGCAGGCACCCTCTGAACGCCCAGAAGAGATTAAGCAATTGTTTAATTCTGCACACACATCAGCCGTTTTTATCACCTATGACGGTCGGCAGTTTAATCGTTATGGTAATGCTTTGGCTCGTGCCCAAAATGCCTATATTCCAGCTTCAACGTTTAAAATATTAAATGCATTGATTGGTCTTCAGCATCATAAAGTCAGTACGTCTGAAGTGTTTAAATGGAAGGGTGAAAAGCGTTCATTTCCTGCGTGGGAAAAAGATATGAACTTGGCGCAAGCCATGCAGCTTTCAGCCGTTCCAGTGTATCAGCAGCTTGCTCGACGTATAGGCTTAGAACTCATGCAGAAAGAAATTTCTCGGCTTGGTTTTGGCAATCAAAAGATTGGTCAACAGGTGGATAATTTTTGGTTGGTTGGCCCTTTAAAAATAACCCCAGAACAAGAAGCACAATTTGTCTATCAACTGGCAACAGAGCAATTACCTTTTGATGTAAAAGTACAAAAACAGGTCAAAGAGATGCTTTATATTGAGCGTCGTGGTGATACAAAATTATATGCAAAAAGTGGTTGGGGAATGGATGTTAAGCCTCAAGTGGGGTGGTATACAGGGTGGGTTGAACAAGCAAATGGACAGATCACCGCTTTTGTTTTAAATTTGGAAATGCATGATGGCGATGATGTGGGCGAACGTAAGCAGCTCACTTTGGATGCATTGGATAAGCTGGGATTATTCTTTTATTTACACTAA</v>
      </c>
      <c r="O1531" s="26">
        <f t="shared" si="164"/>
        <v>792</v>
      </c>
      <c r="P1531" s="26"/>
      <c r="Q1531" s="26">
        <f t="shared" si="168"/>
        <v>1</v>
      </c>
      <c r="R1531" s="26">
        <f t="shared" si="165"/>
        <v>1</v>
      </c>
      <c r="S1531" s="26">
        <f t="shared" si="167"/>
        <v>2</v>
      </c>
      <c r="T1531" s="26"/>
    </row>
    <row r="1532" spans="1:20" x14ac:dyDescent="0.25">
      <c r="A1532" s="3">
        <v>911</v>
      </c>
      <c r="B1532" s="3" t="s">
        <v>6549</v>
      </c>
      <c r="C1532" s="3" t="s">
        <v>1633</v>
      </c>
      <c r="D1532" s="4" t="s">
        <v>6550</v>
      </c>
      <c r="E1532" s="4" t="s">
        <v>6550</v>
      </c>
      <c r="F1532" s="3" t="s">
        <v>6551</v>
      </c>
      <c r="G1532" s="3" t="s">
        <v>6552</v>
      </c>
      <c r="H1532" s="3"/>
      <c r="I1532" s="4" t="s">
        <v>10936</v>
      </c>
      <c r="J1532" s="3"/>
      <c r="K1532" s="3" t="s">
        <v>6553</v>
      </c>
      <c r="L1532" s="17" t="s">
        <v>5760</v>
      </c>
      <c r="M1532" s="2" t="str">
        <f t="shared" si="166"/>
        <v>&gt;betaL-g2137_OXA-297%ATGCCGAAAAAATTAAAATTACTCGTTCTATCTGTAGTTGTGATGCCCTCAATAATATTGTTGGGCTGCCAAAATATTCAGCCACACGTTCAAACTTTAGTCACGCAGAAACAGACTGAAGATCAGATCGCAACTGCATTTGAAAATATCCAGACCTCCGGTGTACTGGTCACCTATGATGGCAAAGCTATTCAAAAATATGGCAATGCGCTTAACCGGGCCAATCAGCGCTATATTCCGGCTTCCACCTTTAAAATGCTGAATGCCTTGATTGGTATCCAGCATCACAAGACTTCACCGAATGAAGTATTTAAATGGGATGGACAGAAGCGGGTATTTACCAGCTGGGAAAAAGATTTAACCCTGGCAGAAGCCATGCAGGCTTCGGCTGTACCTGTGTATCAGGAACTGGCACGCCGTATCGGTCTGGAATTAATGGCCAGTGAAGTAAAACGGGTCGGGTATGGCAATCAGTCAATTGGAACGCAAGTGGATAATTTCTGGTTAGTGGGGCCTTTAGAAATTACCCCTGTGGAGGAAGTAAAATTTGCCTATGCCTTGGCGAAAAAACAACTTGCATTTGACTCATCAACCCAGCAACAAGTTAAAGATATGTTGCTGATTGAAGATATTCAGGGCACCAAAATCTATGCCAAAAGTGGATGGGGCATGGATGTAAAACCTCAGGTGGGATGGTGGACAGGTTGGGTAGAACAACCCAATGGTCAGGTCACTGCATTTTCACTGAATATGGAAATGAAAAAGGCAGCACATGCAGAAGCACGTAAAGCTATTGTGTATCAGGCTTTACAACAACTGGGTCTATTGCCCCAATAA</v>
      </c>
      <c r="O1532" s="26">
        <f t="shared" si="164"/>
        <v>837</v>
      </c>
      <c r="P1532" s="26"/>
      <c r="Q1532" s="26">
        <f t="shared" si="168"/>
        <v>1</v>
      </c>
      <c r="R1532" s="26">
        <f t="shared" si="165"/>
        <v>1</v>
      </c>
      <c r="S1532" s="26">
        <f t="shared" si="167"/>
        <v>2</v>
      </c>
      <c r="T1532" s="26"/>
    </row>
    <row r="1533" spans="1:20" x14ac:dyDescent="0.25">
      <c r="A1533" s="3">
        <v>912</v>
      </c>
      <c r="B1533" s="3" t="s">
        <v>6554</v>
      </c>
      <c r="C1533" s="3" t="s">
        <v>1633</v>
      </c>
      <c r="D1533" s="4" t="s">
        <v>6555</v>
      </c>
      <c r="E1533" s="4" t="s">
        <v>6555</v>
      </c>
      <c r="F1533" s="3" t="s">
        <v>6556</v>
      </c>
      <c r="G1533" s="3" t="s">
        <v>6557</v>
      </c>
      <c r="H1533" s="3"/>
      <c r="I1533" s="4" t="s">
        <v>10936</v>
      </c>
      <c r="J1533" s="3"/>
      <c r="K1533" s="3" t="s">
        <v>6558</v>
      </c>
      <c r="L1533" s="17" t="s">
        <v>5760</v>
      </c>
      <c r="M1533" s="2" t="str">
        <f t="shared" si="166"/>
        <v>&gt;betaL-g2138_OXA-298%ATGCCGAAAAAATTAAAATTACTCGCTCTATCTGTAGTTGTGATGCCCTCAATAATATTATTGGGCTGCCAAAATATTCAGCCACACGTTCAAGCTTTAGTCACACAGAAACAGACTGAAGATCAGATCGCAACTGCATTTGAAAATATCCAGACCTCCGGTGTACTGGTCACCTATGATGGCAAAGCTATTCAAAAATATGGCAATGCGCTTAACCGGGCCGATCAGCGTTATATTCCGGCTTCCACCTTTAAAATGCTGAATGCCTTGATTGGTATCCAGCATCATAAGACTTCACCAAATGAAGTATTTAAATGGGATGGACAGAAGCGGGCATTTACCAGCTGGGAAAAAGATTTAACCCTGGCAGAAGCCATGCAGGCTTCGGCTGTACCTGTGTATCAGGAACTGGCACGCCGTATTGGTCTGGAATTAATGGCCAGTGAAGTAAAACGGGTCGGGTATGGCAATCAGTCGATTGGAACGCAAGTGGATAATTTCTGGTTAGTGGGGCCTTTAGAAATTACCCCTGTGGAGGAAGTAAAATTTGCCTATGCCTTGGCGAAAAAACAACTTGCATTTGACTCATCAACCCAGCAACAAGTTAAAGATATGTTGCTGATTGAAGATATTCAGGGCACCAAAATCTATGCCAAAAGTGGATGGGGCATGGATGTAAAACCTCAGGTGGGATGGTGGACAGGTTGGGTAGAACAACCCAATGGTCAGGTCACTGCATTTTCACTGAATATGGAAATGAAAAAGGCAGCACATGCAGAAGCACGTAAAGCTATTGTGTATCAGGCTTTACAACAACTGGGTCTATTGCCCCAATAA</v>
      </c>
      <c r="O1533" s="26">
        <f t="shared" si="164"/>
        <v>837</v>
      </c>
      <c r="P1533" s="26"/>
      <c r="Q1533" s="26">
        <f t="shared" si="168"/>
        <v>1</v>
      </c>
      <c r="R1533" s="26">
        <f t="shared" si="165"/>
        <v>1</v>
      </c>
      <c r="S1533" s="26">
        <f t="shared" si="167"/>
        <v>2</v>
      </c>
      <c r="T1533" s="26"/>
    </row>
    <row r="1534" spans="1:20" x14ac:dyDescent="0.25">
      <c r="A1534" s="3">
        <v>913</v>
      </c>
      <c r="B1534" s="3" t="s">
        <v>6559</v>
      </c>
      <c r="C1534" s="3" t="s">
        <v>1633</v>
      </c>
      <c r="D1534" s="4" t="s">
        <v>6560</v>
      </c>
      <c r="E1534" s="4" t="s">
        <v>6560</v>
      </c>
      <c r="F1534" s="3" t="s">
        <v>6561</v>
      </c>
      <c r="G1534" s="3" t="s">
        <v>6562</v>
      </c>
      <c r="H1534" s="3"/>
      <c r="I1534" s="4" t="s">
        <v>10936</v>
      </c>
      <c r="J1534" s="3"/>
      <c r="K1534" s="3" t="s">
        <v>6563</v>
      </c>
      <c r="L1534" s="17" t="s">
        <v>5760</v>
      </c>
      <c r="M1534" s="2" t="str">
        <f t="shared" si="166"/>
        <v>&gt;betaL-g2139_OXA-299%ATGAATCCCTTCACAAAATACTGTGCAATTTTATGCCCCATAATTTTTCTGGGCGCCTGCACAATATCCCCTTTTTCACACGATCAAGCGCATTCTGCCCATGCCAGCCAATTAACAGATGCAGCCACTATCCGCAATTTGTTTAATCAAGCCAATGTTCAGGGCGTGATTCTCATTAAAAGCGGCAATGATCTTCAAGCATATGGCAATGCGATACAGCGCGCAGATCAGCCATTTATACCGGCCTCCACGTTTAAAATGCTGAATGCCCTGATTGGCATTGAACACAACAAAACTTCCCCAGACGAAGTATTCAAATGGAATGGGGAAAAACGCAGCTTTCCAGCTTGGGAAAAAGATTTAACCTTAGCGCAGGCCATGACCGCCTCTGCCGTACCGGTATATCAAGAATTGGCGCACAGAATTGGCTTAGAGCTGATGCAAAATGAAGTGAAGCGGGTTCAATTTGGCAATGGCGATATTGGCGCTCAAGTCGATAATTTCTGGCTGATGGGCCCGCTTAAAATTACACCAAGGCAGGAAGTGCAATTTGCCGATCAGCTGTCCCACTTGCAATTGCCCTTTCGCAAAAGCACACAGCAACAAGTGATTCAAATGCTGTTTATTGAACAGATCGGCAGTAAAGCGCTCTATGCCAAAAGCGGCTGGGGCATGGATGTTGAGCCTCAAGTCGGCTGGTATACCGGCTGGGTTGAAGATGCTCAAGGCAAAACCACAGCCTTTTCACTCAACCTAGAAATGGATCAATCCACACCGGCATCTCTGCGTAAAGAGCTGGTGATCAGCAGCTTAAAGCAGCTCAAAATCCTATAA</v>
      </c>
      <c r="O1534" s="26">
        <f t="shared" si="164"/>
        <v>834</v>
      </c>
      <c r="P1534" s="26"/>
      <c r="Q1534" s="26">
        <f t="shared" si="168"/>
        <v>1</v>
      </c>
      <c r="R1534" s="26">
        <f t="shared" si="165"/>
        <v>1</v>
      </c>
      <c r="S1534" s="26">
        <f t="shared" si="167"/>
        <v>2</v>
      </c>
      <c r="T1534" s="26"/>
    </row>
    <row r="1535" spans="1:20" x14ac:dyDescent="0.25">
      <c r="A1535" s="3">
        <v>914</v>
      </c>
      <c r="B1535" s="3" t="s">
        <v>6564</v>
      </c>
      <c r="C1535" s="3" t="s">
        <v>1633</v>
      </c>
      <c r="D1535" s="4" t="s">
        <v>6565</v>
      </c>
      <c r="E1535" s="4" t="s">
        <v>6565</v>
      </c>
      <c r="F1535" s="3" t="s">
        <v>6566</v>
      </c>
      <c r="G1535" s="3" t="s">
        <v>6567</v>
      </c>
      <c r="H1535" s="3"/>
      <c r="I1535" s="4" t="s">
        <v>10936</v>
      </c>
      <c r="J1535" s="3"/>
      <c r="K1535" s="3" t="s">
        <v>6568</v>
      </c>
      <c r="L1535" s="17" t="s">
        <v>5760</v>
      </c>
      <c r="M1535" s="2" t="str">
        <f t="shared" si="166"/>
        <v>&gt;betaL-g2140_OXA-300%ATGAAGTTTAAAATGAAAGGTTTATTTTGTGTCATCCTCAGTAGTTTGGCATTTTCAGGTTGTGTTTATGATTCAAAACTACAACGCCCAGTCATATCAGAGCGAGAAACTGAGATTCCTTTATTATTTAATCAAGCACAGACTCAAGCTGTGTTTGTTACTTATGATGGGATTCATCTAAAAAGTTATGGTAATGATCTAAGCCGAGCAAAGACTGAATATATTCCTGCATCTACATTTAAGATGTTGAATGCTTTAATTGGCTTGCAAAATGGAAAAGCAACCAATACTGAAGTATTTCAGTGGAATGGTGAAAAGCGTGCTTTTTCAGCATGGGAAAAAGATATGACTTTGGCAGAAGCGATGCAGGCTTCAGCTGTTCCCGTATATCAAGAGCTTGCTCGACGTATTGGCTTGAAATTGATGCGTGAAGAAGTGAAGCGTGTAGGTTTTGGTAATGCGGAGATTGGTCAGCAAGTCGATAATTTTTGGTTAGTGGGTCCTTTAAAAATCTCCCCTGAACAAGAAGTTCAATTTGCTTATCAACTGGCGATGAAGCAATTACCTTTTGATCGAAATGTACAGCAACAAGTCAAAGATATGCTTTATATAGAAAGTCGTGGTGACAGCAAACTGTATGCTAAAAGTGGTTGGGGAATGGATGTTGAACCTCAAGTGGGTTGGTATACGGGATGGGTTGAACAACCCAATGGCAAGGTGACTGCATTTGCGTTAAATATGAACATGCAAGCAGGTGATGATCCAGCTGAACGTAAACAATTAACCTTAAGTATTTTGGACAAATTGGGTCTATTTTTTTATTTAAGATAA</v>
      </c>
      <c r="O1535" s="26">
        <f t="shared" si="164"/>
        <v>831</v>
      </c>
      <c r="P1535" s="26"/>
      <c r="Q1535" s="26">
        <f t="shared" si="168"/>
        <v>1</v>
      </c>
      <c r="R1535" s="26">
        <f t="shared" si="165"/>
        <v>1</v>
      </c>
      <c r="S1535" s="26">
        <f t="shared" si="167"/>
        <v>2</v>
      </c>
      <c r="T1535" s="26"/>
    </row>
    <row r="1536" spans="1:20" x14ac:dyDescent="0.25">
      <c r="A1536" s="3">
        <v>915</v>
      </c>
      <c r="B1536" s="3" t="s">
        <v>6569</v>
      </c>
      <c r="C1536" s="3" t="s">
        <v>1633</v>
      </c>
      <c r="D1536" s="4" t="s">
        <v>6570</v>
      </c>
      <c r="E1536" s="4" t="s">
        <v>6570</v>
      </c>
      <c r="F1536" s="3" t="s">
        <v>6571</v>
      </c>
      <c r="G1536" s="3" t="s">
        <v>6572</v>
      </c>
      <c r="H1536" s="3"/>
      <c r="I1536" s="4" t="s">
        <v>10936</v>
      </c>
      <c r="J1536" s="3"/>
      <c r="K1536" s="3" t="s">
        <v>6573</v>
      </c>
      <c r="L1536" s="17" t="s">
        <v>5760</v>
      </c>
      <c r="M1536" s="2" t="str">
        <f t="shared" si="166"/>
        <v>&gt;betaL-g2141_OXA-301%ATGAAGTTTAAAATGAAAGGTTTATTTTGTGTCATCCTCAGTAGTTTGGCATTTTCAGGTTGTGTTTATGATTCAAAACTACAACGCCCAGTCATATCAGAGCGAGAAACTGAGATTCCTTTATTATTTAATCAAGCACAGACTCAAGCTGTGTTTGTTACTTATGATGGGATTCATCTAAAAAGTTATGGTAATGATCTAAGCCGAGCAAAGACTGAATATATTCCTGCATCTACATTTAAGATGTTGAATGCTTTAATTGGCTTGCAAAATGCAAAAGCAACCAATACTGAAGTATTTCATTGGAATGGTGAAAAGCGCGCTTTTTCAGCATGGGAAAAAGATATGACTTTGGCAGAAGCGATGCAGGCTTCAGCTGTTCCTGTATATCAAGAGCTTGCTCGACGTATTGGCTTGGAATTGATGCGTGAAGAAGTGAAGCGTGTAGGTTTTGGCAATGCGGAGATTGGTCAGCAAGTCGATAATTTTTGGTTGGTGGGTCCTTTAAAAATCTCCCCTGAACAAGAAGTTCAATTTGCCTATCAACTGGCAATGAAGCAATTGCCTTTTGATTCAAATGTACAGCAACAAGTCAAAGATATGCTTTATATCGAGAGACGTGGTGACAGTAAACTGTATGCTAAAAGTGGTTGGGGAATGGATGTTGAACCTCAAGTGGGTTGGTATACGGGATGGGTTGAACAACCCAATGGCAAGGTGACTGCATTTGCGTTAAATATGAACATGCAAGCAGGTAATGATCCAGCTGAACGTAAACAATTAACCTTAAGTATTTTGGACAAATTGGGTCTATTTTTTTATTTAAGATAA</v>
      </c>
      <c r="O1536" s="26">
        <f t="shared" si="164"/>
        <v>831</v>
      </c>
      <c r="P1536" s="26"/>
      <c r="Q1536" s="26">
        <f t="shared" si="168"/>
        <v>1</v>
      </c>
      <c r="R1536" s="26">
        <f t="shared" si="165"/>
        <v>1</v>
      </c>
      <c r="S1536" s="26">
        <f t="shared" si="167"/>
        <v>2</v>
      </c>
      <c r="T1536" s="26"/>
    </row>
    <row r="1537" spans="1:20" x14ac:dyDescent="0.25">
      <c r="A1537" s="3">
        <v>916</v>
      </c>
      <c r="B1537" s="3" t="s">
        <v>6574</v>
      </c>
      <c r="C1537" s="3" t="s">
        <v>1633</v>
      </c>
      <c r="D1537" s="4" t="s">
        <v>6575</v>
      </c>
      <c r="E1537" s="4" t="s">
        <v>6575</v>
      </c>
      <c r="F1537" s="3" t="s">
        <v>6576</v>
      </c>
      <c r="G1537" s="3" t="s">
        <v>6577</v>
      </c>
      <c r="H1537" s="3"/>
      <c r="I1537" s="4" t="s">
        <v>10936</v>
      </c>
      <c r="J1537" s="3"/>
      <c r="K1537" s="3" t="s">
        <v>6578</v>
      </c>
      <c r="L1537" s="17" t="s">
        <v>5760</v>
      </c>
      <c r="M1537" s="2" t="str">
        <f t="shared" si="166"/>
        <v>&gt;betaL-g2142_OXA-302%ATGATGTCGAAAAAATTAAAATGTCTAGCGCTTCTTACACCCTGCATATTGATTCTTCAATTGACTGCTTGTCAAAGTGTTAGCCAGCAAAAGCAACAGCTTTCGACACAAACAAATGAACAGCAACAGATTTCAAGCTTATTTCAAAGTGCCCAAACCAAGGGAGTTTTGGTGATTTATGATGGCAAGAAAATTCAAAGTTATGGCAATGATCTTAATCGTGCAGAGCAACGTTATATTCCTGCTTCGACCTTTAAAATCTTAAACGCCTTGATTGGCATACAGTATCATAAGACCACACCAAATGAAGTGTTTAAATGGGATGGTAAAAAGCGGACTTTCAGCAGCTGGGAAAAAGATTTAAGCCTAGCTGAAGCCATGCAGGCATCGGCTGTACCTGTCTATCAGGAGCTAGCACGACGGATTGGTCTAGAACTTATGACCCGTGAGGTGAAGCGTGTGGGCTATGGCAATAAAAATATTGGCACCCAAGTCGATAATTTTTGGTTGGTCGGGCCTTTGCAAATTACACCTGTAGAAGAAGTTCGATTCGTTTATGCATTAGCAAAGCAAAAACTACCATTTGACCAGTCAACTCAACAACAAGTGAAAGGTATGTTATTGGCAGATGAGCGTCAGGGGACCAAGATTTATGCCAAGAGCGGTTGGGGCATGGACGTTAGCCCACAGGTTGGATGGTGGACCGGCTGGATTGAACAGCCAAATGGCAAAACCATTGCATTTTCACTGAATATGCAAATGAGTCAGCCTGAGCATGCAAATGCGCGTAAAGTGATTGTTTATCAAGCATTGCAAGAATTGGGATTGTTAGCGAATTAA</v>
      </c>
      <c r="O1537" s="26">
        <f t="shared" ref="O1537:O1600" si="169">LEN(G1537)</f>
        <v>840</v>
      </c>
      <c r="P1537" s="26"/>
      <c r="Q1537" s="26">
        <f t="shared" si="168"/>
        <v>1</v>
      </c>
      <c r="R1537" s="26">
        <f t="shared" ref="R1537:R1600" si="170">IF(OR(RIGHT(G1537,3)="TAG",RIGHT(G1537,3)="TAA",RIGHT(G1537,3)="TGA"),1,"bad")</f>
        <v>1</v>
      </c>
      <c r="S1537" s="26">
        <f t="shared" si="167"/>
        <v>2</v>
      </c>
      <c r="T1537" s="26"/>
    </row>
    <row r="1538" spans="1:20" x14ac:dyDescent="0.25">
      <c r="A1538" s="3">
        <v>917</v>
      </c>
      <c r="B1538" s="3" t="s">
        <v>6579</v>
      </c>
      <c r="C1538" s="3" t="s">
        <v>1633</v>
      </c>
      <c r="D1538" s="4" t="s">
        <v>6580</v>
      </c>
      <c r="E1538" s="4" t="s">
        <v>6580</v>
      </c>
      <c r="F1538" s="1" t="s">
        <v>6581</v>
      </c>
      <c r="G1538" s="3" t="s">
        <v>6582</v>
      </c>
      <c r="H1538" s="3"/>
      <c r="I1538" s="4" t="s">
        <v>10936</v>
      </c>
      <c r="J1538" s="3"/>
      <c r="K1538" s="3" t="s">
        <v>6583</v>
      </c>
      <c r="L1538" s="17" t="s">
        <v>5760</v>
      </c>
      <c r="M1538" s="2" t="str">
        <f t="shared" ref="M1538:M1601" si="171">"&gt;"&amp;K1538&amp;IF(J1538="yes","_Chr","")&amp;"%"&amp;G1538</f>
        <v>&gt;betaL-g2143_OXA-303%ATGATGATGTCGAAAAAATTAAAATGTCTGGCCTTTTTTACAGCCATCTTTTTTGCAATTCCCATGACTGCTTGTCAAAGTTTTAGCCAACAAAAGCAACAGCTCTCGACACAAAAAAATGAGCAGCAGCAGATCTCAAGTTTATTCCAGAGTGCCCAAACCAATGGTGTTTTGGTGATTTATGATGGCAAGAAAATTCAAAAATTTGGCAATGATCTTGATCGTGCAGAACAGCGCTATATTCCTGCCTCAACCTTTAAAATGTTAAACGCCTTGATCGGAATACAGCATCATAAGACCACACCAGATGAAGTATTTAAATGGGATGGTAAAAAGCGGGCATTCAGCAGTTGGGAAAAAGACCTCACATTAGCTGAGGCGATGCAGGCATCGGCGGTACCCGTGTATCAAGAATTGGCAAGACGTATTGGTTTGGAACTGATGACCCGTGAAGTAAAGCGTGTGGGTTATGGTAATAAAAATATCGGGACACAAGTCGATAATTTCTGGTTAGTTGGCCCCTTAAAAATCACTCCCATAGAAGAAGTTCGCTTTGCCTATGCGCTGGCAAAACAGAAATTGCCCTTTGACCAGCCGACACAGCAACAAGTCAAAGCGATGTTATTGGTGGATCAGATTCAGGGAACCAAAATCTATGCCAAAAGTGGTTGGGGTATGGATGTCAGCCCGCAAGTGGGATGGTGGACAGGCTGGATTGAACAGCCAAATGGCAAGATCACAGCCTTCTCACTGAATATGCAAATGAGTCAGCCTGAACATGCAGATGCACGCAAAGTGATTGTGTATCAAGCCTTGCAAGAGTTGGGATTGTTAGCCCATTAA</v>
      </c>
      <c r="O1538" s="26">
        <f t="shared" si="169"/>
        <v>843</v>
      </c>
      <c r="P1538" s="26"/>
      <c r="Q1538" s="26">
        <f t="shared" si="168"/>
        <v>1</v>
      </c>
      <c r="R1538" s="26">
        <f t="shared" si="170"/>
        <v>1</v>
      </c>
      <c r="S1538" s="26">
        <f t="shared" ref="S1538:S1601" si="172">IF(MID(G1538,10,3)="ATG",1,2)</f>
        <v>2</v>
      </c>
      <c r="T1538" s="26"/>
    </row>
    <row r="1539" spans="1:20" x14ac:dyDescent="0.25">
      <c r="A1539" s="3">
        <v>918</v>
      </c>
      <c r="B1539" s="3" t="s">
        <v>6584</v>
      </c>
      <c r="C1539" s="3" t="s">
        <v>1633</v>
      </c>
      <c r="D1539" s="4" t="s">
        <v>6585</v>
      </c>
      <c r="E1539" s="4" t="s">
        <v>6585</v>
      </c>
      <c r="F1539" s="3" t="s">
        <v>6586</v>
      </c>
      <c r="G1539" s="3" t="s">
        <v>6587</v>
      </c>
      <c r="H1539" s="3"/>
      <c r="I1539" s="4" t="s">
        <v>10936</v>
      </c>
      <c r="J1539" s="3"/>
      <c r="K1539" s="3" t="s">
        <v>6588</v>
      </c>
      <c r="L1539" s="17" t="s">
        <v>5760</v>
      </c>
      <c r="M1539" s="2" t="str">
        <f t="shared" si="171"/>
        <v>&gt;betaL-g2144_OXA-304%ATGTATAAAAAAGTCCTTGTCGTTGCAATAGCTACTCTTTTTTTATCTGCCTGCTCTTCTAACACGGTAAAACAACATCAAATACATTCTATTTCTGCCAATAAAAATTCAGAAGAAATTAAATCTCTGTTTGATCAGGCACAGACCACGGGAGTTTTAGTGATTAAGCGTGGGCAGACCGAAGAAATTTATGGCAATGATATTAAAAGAGCATCAACAGAATATGTTCCCGCCTCTACCTTTAAAATGCTAAATGCTTTAATTGGACTTGAACATCATAAAGCAACGACAACTGAAGTATTTAAATGGGACGGGCAAAAGCGTTTATTTCCTGATTGGGAAAAGGACATGACTTTAGGCGATGCAATGAAAGCTTCTGCTATTCCAGTTTATCAAGAACTAGCGCGAAGAATTGGACTTGATCTTATGTCTAAAGAGGTAAAACGTATTGGTTTCGGTAATGCAGACATTGGTTCAAAAGTAGATAATTTTTGGCTTGTCGGCCCACTTAAAATTACTCCTGAGCAAGAAACCCAATTTGCTTATGAATTAGCTAATAAAACTCTTCCATTTAGTAAAAATGTACAAGAACAAGTCCAATCAATGGTGTTCATAGAAGAAAAAAATGGACGTAAAATTTATGCTAAAAGTGGTTGGGGATGGGATGTTGAACCACAAGTTGGCTGGTTAACTGGCTGGGTCGTTCAACCGCAAGGAGAAATTGTGGCATTCTCACTCAATTTAGAAATGAAAAAAGGAATTCCTAGTTCTATTCGAAAAGAAATTGCTTATAAAGGATTAGAACAACTCGGTGTTTTATAA</v>
      </c>
      <c r="O1539" s="26">
        <f t="shared" si="169"/>
        <v>822</v>
      </c>
      <c r="P1539" s="26"/>
      <c r="Q1539" s="26">
        <f t="shared" si="168"/>
        <v>1</v>
      </c>
      <c r="R1539" s="26">
        <f t="shared" si="170"/>
        <v>1</v>
      </c>
      <c r="S1539" s="26">
        <f t="shared" si="172"/>
        <v>2</v>
      </c>
      <c r="T1539" s="26"/>
    </row>
    <row r="1540" spans="1:20" x14ac:dyDescent="0.25">
      <c r="A1540" s="3">
        <v>919</v>
      </c>
      <c r="B1540" s="3" t="s">
        <v>6589</v>
      </c>
      <c r="C1540" s="3" t="s">
        <v>1633</v>
      </c>
      <c r="D1540" s="4" t="s">
        <v>6590</v>
      </c>
      <c r="E1540" s="4" t="s">
        <v>6590</v>
      </c>
      <c r="F1540" s="4" t="s">
        <v>6591</v>
      </c>
      <c r="G1540" s="4" t="s">
        <v>6592</v>
      </c>
      <c r="H1540" s="4"/>
      <c r="I1540" s="4" t="s">
        <v>10936</v>
      </c>
      <c r="J1540" s="3"/>
      <c r="K1540" s="3" t="s">
        <v>6593</v>
      </c>
      <c r="L1540" s="17" t="s">
        <v>5760</v>
      </c>
      <c r="M1540" s="2" t="str">
        <f t="shared" si="171"/>
        <v>&gt;betaL-g2145_OXA-305%ATGTATAAAAAAGTCCTTGTCGTTGCAACAGCTACTCTATTTTTATCTGCCTGCTCTTCTAACACGGTAAAACAACATCAAATACATTCTATTTCCGCCAATAAAAATTCAGAAGAAATTAAATCTCTGTTTGATCAGGCACAGACCACAGGAGTTTTAGTGGTTAAGCGTGGGCAAACCGAAGAAATTTATGGCAATGATCTTAAAAGAGCATCAACCGAATATGTTCCCGCCTCTACCTTTAAAATGCTAAATGCTTTAATTGGACTTGAACATCATAAAGCAACGACAACTGAAATATTTAAATGGGATGGGCAAAAGCGTTTATTTCCTGATTGGGAAAAGGACATGACTCTAGGCGATGCTATGAAAGCTTCTGCTATTCCAGTTTATCAAGAACTAGCTCGTCGTATTAGACTTGATCTTATGACTAAAGAGGTAAAACGTATTGGTTTCGGTAATGCTGATATTGGTTCAAAAGTAGATAATTTTTGGCTTGTCGGTCCACTTAAAATTACACCTGAGCAAGAAACCCAATTTGCTTATAAATTAGCTAATAAAACTCTTCCATTTAGTAAAAATGTACAAGAGCAAGTCCAATCAATGGTGTTTATAGAAGAAAAAAATGGACGTAAAATTTATGCTAAAAGTGGTTGGGGATGGGATGTTGAACCACAAGTTGGCTGGTTAACCGGCTGGGTCGTTCAACCGCAAGGAGAAATTGTGGCATTCTCGCTCAATTTAGAAATGAAAAAAGGAATCCCTAGTTCTATCCGAAAAGAGATTGCTTATAAGGGATTAGAACAACTCGGCGTTTTATAA</v>
      </c>
      <c r="O1540" s="26">
        <f t="shared" si="169"/>
        <v>822</v>
      </c>
      <c r="P1540" s="26"/>
      <c r="Q1540" s="26">
        <f t="shared" si="168"/>
        <v>1</v>
      </c>
      <c r="R1540" s="26">
        <f t="shared" si="170"/>
        <v>1</v>
      </c>
      <c r="S1540" s="26">
        <f t="shared" si="172"/>
        <v>2</v>
      </c>
      <c r="T1540" s="26"/>
    </row>
    <row r="1541" spans="1:20" x14ac:dyDescent="0.25">
      <c r="A1541" s="3">
        <v>920</v>
      </c>
      <c r="B1541" s="3" t="s">
        <v>6594</v>
      </c>
      <c r="C1541" s="3" t="s">
        <v>1633</v>
      </c>
      <c r="D1541" s="4" t="s">
        <v>6595</v>
      </c>
      <c r="E1541" s="4" t="s">
        <v>6595</v>
      </c>
      <c r="F1541" s="4" t="s">
        <v>6596</v>
      </c>
      <c r="G1541" s="4" t="s">
        <v>6597</v>
      </c>
      <c r="H1541" s="4"/>
      <c r="I1541" s="4" t="s">
        <v>10936</v>
      </c>
      <c r="J1541" s="3"/>
      <c r="K1541" s="3" t="s">
        <v>6598</v>
      </c>
      <c r="L1541" s="17" t="s">
        <v>5760</v>
      </c>
      <c r="M1541" s="2" t="str">
        <f t="shared" si="171"/>
        <v>&gt;betaL-g2146_OXA-306%ATGTCAAAAAGATTAAAAACTCTCGCGTTGAGTGCATCATTTACTTTTGCTTTACCCTTGGTCGCTTGCCAGAGCTTTGGCGATCAAACACAGCACATCATGGCGCAGAAAAGTGAACAACAAAATATTGCCACCCTTTTCCAACAGGCTCAAACAAGTGGTGTATTGGTGATCTATGATGGAAAGAAAATTCAAAAATATGGCAATGACACCAGTCGCGCAGAGCAACGTTATATCCCTGCTTCAACATTTAAAATGCTGAATGCGTTAATTGGCATACAACATCATAAAACCACGCCAAATGAAGTCTTTAAATGGGATGGCCAAAAACGCGCATTCAGTAGCTGGGAAAAAGATCTCACATTAGCTGAGGCAATGCAGGCATCGGCTGTGCCTGTATATCAAGAGCTGGCACGACGGATTGGTCTGGAACTGATGACCCGTGAAGTGAAGCGAGTGGGTTATGGGAATAAGAATATTGGCACACAAGTCGATAATTTTTGGTTAGTCGGCCCATTAAAAATCACCCCTGTAGAAGAAGTACGCTTTGCCTATGCATTGGCGAAGCAAAAGCTGCCATTTGATCAATCCACTCAACAACAAGTGAAAGGCATGTTATTGATTGATGAAGTTCAAGGGACCAAGATTTACGCGAAAAGCGGCTGGGGTATGGATGTTAACCCGCAAGTGGGATGGTGGACAGGGTGGATAGAGCAAGCAAATGGCAAAGTCACGGCATTTTCATTGAATATGGAAATGAATCGGCCTGAGCATGCAGATGCCCGTAAGGCAATTGTTTATCAAGCCTTACAGCAACTGGATTTATTGGCGAATTAG</v>
      </c>
      <c r="O1541" s="26">
        <f t="shared" si="169"/>
        <v>837</v>
      </c>
      <c r="P1541" s="26"/>
      <c r="Q1541" s="26">
        <f t="shared" si="168"/>
        <v>1</v>
      </c>
      <c r="R1541" s="26">
        <f t="shared" si="170"/>
        <v>1</v>
      </c>
      <c r="S1541" s="26">
        <f t="shared" si="172"/>
        <v>2</v>
      </c>
      <c r="T1541" s="26"/>
    </row>
    <row r="1542" spans="1:20" x14ac:dyDescent="0.25">
      <c r="A1542" s="3">
        <v>921</v>
      </c>
      <c r="B1542" s="3" t="s">
        <v>6599</v>
      </c>
      <c r="C1542" s="3" t="s">
        <v>1633</v>
      </c>
      <c r="D1542" s="4" t="s">
        <v>6600</v>
      </c>
      <c r="E1542" s="4" t="s">
        <v>6600</v>
      </c>
      <c r="F1542" s="4" t="s">
        <v>6601</v>
      </c>
      <c r="G1542" s="4" t="s">
        <v>6602</v>
      </c>
      <c r="H1542" s="4"/>
      <c r="I1542" s="4" t="s">
        <v>10936</v>
      </c>
      <c r="J1542" s="3"/>
      <c r="K1542" s="3" t="s">
        <v>6603</v>
      </c>
      <c r="L1542" s="17" t="s">
        <v>5760</v>
      </c>
      <c r="M1542" s="2" t="str">
        <f t="shared" si="171"/>
        <v>&gt;betaL-g2147_OXA-307%ATGTCGAAAAAATTAAAATGCCTAGCGCTACTTACGCCATTAATTTTGATCCTTCCATTGACTGCTTGTCAGAGTCCTAGCCAAAAAAAACAGCAAGTCGTGTCATTGCAAAATGAGCAACAGCGGGTGGCGAATTTATTCCAGCAGGCGCAAACCACAGGGGTTTTGGTCATCTATGATGGCAAACAAATTCAAACATACGGCAATGCGACACGCCGTGCAGATCAACGTTTTATCCCAGCCTCAACCTTTAAAATACTGAATGCACTGATTGGTATACAGCATCATAAAACCACGCCAAATGAAGTCTTTAAATGGGATGGTCAAAAACGTGCATTTAGCAGTTGGGAAAAAGATTTAAGTTTGGCTGAAGCTATGCAGGCATCGGCTGTACCTGTCTATCAGGAGCTAGCACGACGCATTGGTCTAGAACTCATGACCCGTGAGGTGAAGCGTGTTGGCTATGGCAATAAACATATTGGAACCCAAGTCGATAATTTTTGGTTGGTCGGGCCTTTGAAAATTACACCTGTAGAAGAAGTTCGATTTGTCTATGCATTGGCAAAGCAAAAACTACCGTTTGACCAGTCAACTCAACAGCAAGTGAAAGACATGTTATTGGTGGATGAGCATCAAGGGACCAAGATTTATGCCAAGAGCGGTTGGGGTATGGACGTTACCCCACAGGTCGGATGGTGGACTGGCTGGATTGAACAGCCAAATGGCAAAATCATTGCATTTTCACTGAATATGCAAATGAGCCAGCCTGCGCATGCAGATGCGCGTAAAGTGATTGTTTATCAAGCATTACAAGAGCTGGGATTGTTAGCCAATTAA</v>
      </c>
      <c r="O1542" s="26">
        <f t="shared" si="169"/>
        <v>837</v>
      </c>
      <c r="P1542" s="26"/>
      <c r="Q1542" s="26">
        <f t="shared" si="168"/>
        <v>1</v>
      </c>
      <c r="R1542" s="26">
        <f t="shared" si="170"/>
        <v>1</v>
      </c>
      <c r="S1542" s="26">
        <f t="shared" si="172"/>
        <v>2</v>
      </c>
      <c r="T1542" s="26"/>
    </row>
    <row r="1543" spans="1:20" x14ac:dyDescent="0.25">
      <c r="A1543" s="3">
        <v>922</v>
      </c>
      <c r="B1543" s="3" t="s">
        <v>6604</v>
      </c>
      <c r="C1543" s="3" t="s">
        <v>1633</v>
      </c>
      <c r="D1543" s="4" t="s">
        <v>6605</v>
      </c>
      <c r="E1543" s="4" t="s">
        <v>6605</v>
      </c>
      <c r="F1543" s="4" t="s">
        <v>6606</v>
      </c>
      <c r="G1543" s="4" t="s">
        <v>6607</v>
      </c>
      <c r="H1543" s="4"/>
      <c r="I1543" s="4" t="s">
        <v>10936</v>
      </c>
      <c r="J1543" s="3"/>
      <c r="K1543" s="3" t="s">
        <v>6608</v>
      </c>
      <c r="L1543" s="17" t="s">
        <v>5760</v>
      </c>
      <c r="M1543" s="2" t="str">
        <f t="shared" si="171"/>
        <v>&gt;betaL-g2148_OXA-308%ATGAATAAAAAATTGAATTTGGCACTTTTGTGTTTTTTGAGTATTTTGTGTGCAGCTTGTCAGTCTAATCAACAACTGTCGGCTAATTCACATACTGAAAACCACAATACCCGTGCAGCAGAAATCTCGCTTCTTTTCGATGAGATGCATACTCAAGCAGTATTTGTGACCTATGACGGTCAGCATTTTCAGAGCTACGGTAATGCTTTACAAAGAGCAGATACTGCCTACGTTCCTGCTTCGACATTTAAAATGTTAAATGCATTGATTGGACTGCAAAATCATAAAGCAACCAACACCGAAGTCTTTAAATGGGATGGTCAAAAAAGGGCAATGTCGATCTGGGAAAAAGACATGACCTTATCCGATGCCATGAAAGTTTCAGCTGTACCGGTTTATCAAGAATTGGCGCGTCGTATTGGCTTGGATTTGATGCAAAAGGAAGTAACGCGGGTTAGATATGGCAATACGGATATCGGCACTGTTGTTGATCGTTTTTGGCTAGATGGACCACTGAAGATCACACCTAAACAAGAAGCCCAATTTGCATATCAATTGGCAACACAACAATTGCCATTTGATCAAAATGTGCAAAGCCAAGTTAAAGATATGTTGTATGTGGAAAGTCGAGGGCAATCCAAGCTTTTTGCCAAGTCTGGTTTGAGCATGAAAAATGGGCAACCTGACATCGGTTGGTATACGGGTTGGGTTGAACAAGCCGATGGCAAAATTGTGGCTTTTTCCATCAATATGCAAATGGTACAGGGGCTAGATGTCAATAGCCGTCAGCAGGCAACACTGGATATCTTAGATAAATTGGGCATATTTTTTTATTTATAA</v>
      </c>
      <c r="O1543" s="26">
        <f t="shared" si="169"/>
        <v>840</v>
      </c>
      <c r="P1543" s="26"/>
      <c r="Q1543" s="26">
        <f t="shared" si="168"/>
        <v>1</v>
      </c>
      <c r="R1543" s="26">
        <f t="shared" si="170"/>
        <v>1</v>
      </c>
      <c r="S1543" s="26">
        <f t="shared" si="172"/>
        <v>2</v>
      </c>
      <c r="T1543" s="26"/>
    </row>
    <row r="1544" spans="1:20" x14ac:dyDescent="0.25">
      <c r="A1544" s="3">
        <v>945</v>
      </c>
      <c r="B1544" s="3" t="s">
        <v>6609</v>
      </c>
      <c r="C1544" s="3" t="s">
        <v>1633</v>
      </c>
      <c r="D1544" s="4" t="s">
        <v>6610</v>
      </c>
      <c r="E1544" s="4" t="s">
        <v>6610</v>
      </c>
      <c r="F1544" s="3" t="s">
        <v>6611</v>
      </c>
      <c r="G1544" s="4" t="s">
        <v>6612</v>
      </c>
      <c r="H1544" s="4"/>
      <c r="I1544" s="4" t="s">
        <v>10936</v>
      </c>
      <c r="J1544" s="3"/>
      <c r="K1544" s="3" t="s">
        <v>6613</v>
      </c>
      <c r="L1544" s="17" t="s">
        <v>5760</v>
      </c>
      <c r="M1544" s="2" t="str">
        <f t="shared" si="171"/>
        <v>&gt;betaL-g2149_OXA-338%ATGAATATTAAAGCACTCTTACTTATAACAAGCGCTATTTTTATTTCAGCCTGCTCACCTTATATAGTGACTGCTAATCCAAATCACAGCGCTTCAAAATCTGATGAAAAAGCAGAGAAAATTAAAAATTTATTTAACGAAGCACACACTACGGGTGTTTTAGTTATCCAACAAGGCCAAACTCAACAAAGCTATGGTAATGATCTTGCTCGTGCTTCGACCGAGTATGTACCTGCTTCGACCTTCAAAATGCTTAATGCTTTGATCGGCCTTGAGCACCATAAGGCAACCACCACAGAAGTATTTAAGTGGGACGGGCAAAAAAGGCTATTCCCAGAATGGGAAAAGGACATGACCCTAGGCGACGCTATGAAAGCTTCCGCTATTCCGGTTTATCAAGATTTAGCTCGTCGTATTGGACTTGAACTCATGTCTAAGGAAGTGAAACGTGTTGGTTATGGCAATGCAGATATCGGTACCCAAGTCGATAATTTTTGGCTGGTGGGTCCTTTAAAAATTACTCCTCAGCAAGAGGCACAATTTGCTTACAAGCTAGCTAATAAAACGCTTCCATTTAGCCCAAAAGTCCAAGATGAAGTGCAATCCATGCTATTCATAGAAGAAAAGAATGGAAATAAAATATACGCAAAAAGTGGTTGGGGATGGGATGTAGACCCACAAGTAGGCTGGTTAACTGGATGGGTTGTTCAGCCTCAAGGGAATATTGTAGCGTTCTCCCTTAACTTAGAAATGAAAAAAGGAATACCTAGCTCTGTTCGAAAAGAGATTACTTATAAAAGCTTAGAACAATTAGGTATTTTATAG</v>
      </c>
      <c r="O1544" s="26">
        <f t="shared" si="169"/>
        <v>825</v>
      </c>
      <c r="P1544" s="26"/>
      <c r="Q1544" s="26">
        <f t="shared" si="168"/>
        <v>1</v>
      </c>
      <c r="R1544" s="26">
        <f t="shared" si="170"/>
        <v>1</v>
      </c>
      <c r="S1544" s="26">
        <f t="shared" si="172"/>
        <v>2</v>
      </c>
      <c r="T1544" s="26"/>
    </row>
    <row r="1545" spans="1:20" x14ac:dyDescent="0.25">
      <c r="A1545" s="3">
        <v>964</v>
      </c>
      <c r="B1545" s="3" t="s">
        <v>6614</v>
      </c>
      <c r="C1545" s="3" t="s">
        <v>1633</v>
      </c>
      <c r="D1545" s="4" t="s">
        <v>6615</v>
      </c>
      <c r="E1545" s="4" t="s">
        <v>6615</v>
      </c>
      <c r="F1545" s="3" t="s">
        <v>6616</v>
      </c>
      <c r="G1545" s="4" t="s">
        <v>6617</v>
      </c>
      <c r="H1545" s="4"/>
      <c r="I1545" s="4" t="s">
        <v>10936</v>
      </c>
      <c r="J1545" s="3"/>
      <c r="K1545" s="3" t="s">
        <v>6618</v>
      </c>
      <c r="L1545" s="17" t="s">
        <v>5760</v>
      </c>
      <c r="M1545" s="2" t="str">
        <f t="shared" si="171"/>
        <v>&gt;betaL-g2150_OXA-366%ATGAATAAATATTTTACTTGCTATGTGGTTGCTTCTCTTTTTCTTTCTGGTTGTACGGC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1545" s="26">
        <f t="shared" si="169"/>
        <v>822</v>
      </c>
      <c r="P1545" s="26"/>
      <c r="Q1545" s="26">
        <f t="shared" si="168"/>
        <v>1</v>
      </c>
      <c r="R1545" s="26">
        <f t="shared" si="170"/>
        <v>1</v>
      </c>
      <c r="S1545" s="26">
        <f t="shared" si="172"/>
        <v>2</v>
      </c>
      <c r="T1545" s="26"/>
    </row>
    <row r="1546" spans="1:20" x14ac:dyDescent="0.25">
      <c r="A1546" s="3">
        <v>983</v>
      </c>
      <c r="B1546" s="3" t="s">
        <v>6619</v>
      </c>
      <c r="C1546" s="3" t="s">
        <v>1633</v>
      </c>
      <c r="D1546" s="3" t="s">
        <v>6620</v>
      </c>
      <c r="E1546" s="3" t="s">
        <v>6620</v>
      </c>
      <c r="F1546" s="3" t="s">
        <v>6621</v>
      </c>
      <c r="G1546" s="4" t="s">
        <v>6622</v>
      </c>
      <c r="H1546" s="4"/>
      <c r="I1546" s="4" t="s">
        <v>10936</v>
      </c>
      <c r="J1546" s="3"/>
      <c r="K1546" s="3" t="s">
        <v>6623</v>
      </c>
      <c r="L1546" s="17" t="s">
        <v>5760</v>
      </c>
      <c r="M1546" s="2" t="str">
        <f t="shared" si="171"/>
        <v>&gt;betaL-g2151_OXA-391%ATGAACATTAAAGCACTCTTACTTATAACAAGCGCTATTTTTATTTCAGCCTGCTCACCTTATATAGTGACTGCTAATCCAAATCACAGCGCTTCAAAATCTGATAAAAAAGCAGAGAAAATTAAAAATTTATTTAACGAAGTACACACTACGGGTGTTTTAGTTATCCAACAAGGC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ACGAAAAGAGATTACTTATAAAAGTTTAGAACAATTAGGTATTTTATAG</v>
      </c>
      <c r="O1546" s="26">
        <f t="shared" si="169"/>
        <v>825</v>
      </c>
      <c r="P1546" s="26"/>
      <c r="Q1546" s="26">
        <f t="shared" si="168"/>
        <v>1</v>
      </c>
      <c r="R1546" s="26">
        <f t="shared" si="170"/>
        <v>1</v>
      </c>
      <c r="S1546" s="26">
        <f t="shared" si="172"/>
        <v>2</v>
      </c>
      <c r="T1546" s="26"/>
    </row>
    <row r="1547" spans="1:20" x14ac:dyDescent="0.25">
      <c r="A1547" s="3">
        <v>984</v>
      </c>
      <c r="B1547" s="3" t="s">
        <v>6624</v>
      </c>
      <c r="C1547" s="3" t="s">
        <v>1633</v>
      </c>
      <c r="D1547" s="3" t="s">
        <v>6625</v>
      </c>
      <c r="E1547" s="3" t="s">
        <v>6625</v>
      </c>
      <c r="F1547" s="3" t="s">
        <v>6626</v>
      </c>
      <c r="G1547" s="4" t="s">
        <v>6627</v>
      </c>
      <c r="H1547" s="4"/>
      <c r="I1547" s="4" t="s">
        <v>10936</v>
      </c>
      <c r="J1547" s="3"/>
      <c r="K1547" s="3" t="s">
        <v>6628</v>
      </c>
      <c r="L1547" s="17" t="s">
        <v>5760</v>
      </c>
      <c r="M1547" s="2" t="str">
        <f t="shared" si="171"/>
        <v>&gt;betaL-g2152_OXA-397%ATGAAATTATTAAAAATATTGAGTTTAGTTTGCTTAAGCATAAGTATTGGGGCTTGTGCTGAGCATAGTATGAGTCGAGCAAAAACAAGTACAATTCCACAAGTGAATAACTCAATCATCGATCAGAATGTTCAAGCGCTTTTTAATGAAATCTCAGCTGATGCTGTGTTTGTCACATATGATGGTCAAAATATTAAAAAATATGGCACGCATTTAGACCGAGCAAAAACAGCTTATATTCCTGCATCTACATTTAAAATTGCCAATGCACTAATTGGTTTAGAAAATCATAAAGCAACATCTACAGAAATATTTAAGTGGGATGGAAAGCCACGTTTTTTTAAAGCATGGGACAAAGATTTTACTTTGGGCGAAGCCATGCAAGCATCTGCAGTGCCTGTATATCAAGAATTGGCACGTCGTATTGGTCCAAGCTTAATGCAAAGTGAATTGCAACGTATTGGTTATGGCAATATGCAAATAGGCACGGAAGTTGATCAATTTTGGTTGAAAGGGCCTTTGACAATTACACCTATACAAGAAGTAAAGTTTGTGTATGATTTAGCCCAAGGGCAATTGCCTTTTAAACCTGAAGTTCAGCAACAAGTGAAAGAGATGTTGTATGTAGAGCGCAGAGGGGAGAATCGTCTATATGCTAAAAGTGGCTGGGGAATGGCTGTAGACCCGCAAGTGGGTTGGTATGTGGGTTTTGTTGAAAAGGCAGATGGGCAAGTGGTGGCATTTGCTTTAAATATGCAAATGAAAGCTGGTGATGATATTGCTCTACGTAAACAATTGTCTTTAGATGTGCTAGATAAGTTGGGTGTTTTTCATTATTTATAA</v>
      </c>
      <c r="O1547" s="26">
        <f t="shared" si="169"/>
        <v>843</v>
      </c>
      <c r="P1547" s="26"/>
      <c r="Q1547" s="26">
        <f t="shared" si="168"/>
        <v>1</v>
      </c>
      <c r="R1547" s="26">
        <f t="shared" si="170"/>
        <v>1</v>
      </c>
      <c r="S1547" s="26">
        <f t="shared" si="172"/>
        <v>2</v>
      </c>
      <c r="T1547" s="26"/>
    </row>
    <row r="1548" spans="1:20" x14ac:dyDescent="0.25">
      <c r="A1548" s="3">
        <v>985</v>
      </c>
      <c r="B1548" s="3" t="s">
        <v>6629</v>
      </c>
      <c r="C1548" s="3" t="s">
        <v>1633</v>
      </c>
      <c r="D1548" s="3" t="s">
        <v>6630</v>
      </c>
      <c r="E1548" s="3" t="s">
        <v>6630</v>
      </c>
      <c r="F1548" s="3" t="s">
        <v>6631</v>
      </c>
      <c r="G1548" s="4" t="s">
        <v>6632</v>
      </c>
      <c r="H1548" s="4"/>
      <c r="I1548" s="4" t="s">
        <v>10936</v>
      </c>
      <c r="J1548" s="3"/>
      <c r="K1548" s="3" t="s">
        <v>6633</v>
      </c>
      <c r="L1548" s="17" t="s">
        <v>5760</v>
      </c>
      <c r="M1548" s="2" t="str">
        <f t="shared" si="171"/>
        <v>&gt;betaL-g2153_OXA-398%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AACAAGTGGGCTGGTTGACCGGCTGGGTTGAGCAGCCAGATGGAAAAATTGTCGCTTTTGCATTAAATATGGAAATGCGGTCAGAAATGCCGGCATCTATACGTAATGAATTATTGATGAAATCATTAAAACAGCTGAATATTATTTAA</v>
      </c>
      <c r="O1548" s="26">
        <f t="shared" si="169"/>
        <v>822</v>
      </c>
      <c r="P1548" s="26"/>
      <c r="Q1548" s="26">
        <f t="shared" si="168"/>
        <v>1</v>
      </c>
      <c r="R1548" s="26">
        <f t="shared" si="170"/>
        <v>1</v>
      </c>
      <c r="S1548" s="26">
        <f t="shared" si="172"/>
        <v>2</v>
      </c>
      <c r="T1548" s="26"/>
    </row>
    <row r="1549" spans="1:20" x14ac:dyDescent="0.25">
      <c r="A1549" s="3">
        <v>986</v>
      </c>
      <c r="B1549" s="3" t="s">
        <v>6634</v>
      </c>
      <c r="C1549" s="3" t="s">
        <v>1633</v>
      </c>
      <c r="D1549" s="3" t="s">
        <v>6635</v>
      </c>
      <c r="E1549" s="3" t="s">
        <v>6635</v>
      </c>
      <c r="F1549" s="3" t="s">
        <v>6636</v>
      </c>
      <c r="G1549" s="4" t="s">
        <v>6637</v>
      </c>
      <c r="H1549" s="4"/>
      <c r="I1549" s="4" t="s">
        <v>10936</v>
      </c>
      <c r="J1549" s="3"/>
      <c r="K1549" s="3" t="s">
        <v>6638</v>
      </c>
      <c r="L1549" s="17" t="s">
        <v>5760</v>
      </c>
      <c r="M1549" s="2" t="str">
        <f t="shared" si="171"/>
        <v>&gt;betaL-g2154_OXA-405%ATGCGTGTATTAGCCTTATCGGCTGTGTTTTTGGTGGCATCGATTATCGGAATGCCTGCGGTAGCAAAGGAATGGCAAGAAAACAAAAGTTGGAATGCTCACTTTACTGAACATAAATCACAGGGCGTAGTTGTGCTCTGGAATGAGAATAAGCAGCAAGGATTTACCAATAATCTTAAACGGGCGAACCAAGCATTTTTACCCGCATCTACCTTTAAAATTCCCAATAGCTTGATCGCCCTCGATTTGGGCGTGGTTAAGGATGAACACCAAGTCTTTAAGTGGGATGGACAGACGCGCGATATCGCCACTTGGAATCGCGATCATAATCTAATCACCGCGATGAAATATTCAGTTGTGCCTGTTTATCAAGAATTTGCCCGCCAAATTGGCGAGGCACGTATGAGCAAGATGCTACATGCTTTCGATTATGGTAATGAGGACATTTCGGGCAATGTAGACAGTTTCTGGCTCGACGGTGGTATTCGAATTTCGGCCACGGAGCAAATCAGCTTTTTAAGAAAGCTGTATCACAATAAGTTACACGTATCGGAGCGCAGCCAGCGTATTGTCAAACAAGCCATGCTGACCGAAGCCAATGGTGACTATATTATTCGGGCTAAAACTGGATACTCACCTAAGATTGGCTGGTGGGTCGGTTGGGTTGAACTTGATGATAATGTGTGGTTTTTTGCGATGAATATGGATATGCCCACATCGGATGGTTTAGGGCTGCGCCAAGCCATCACAAAAGAAGTGCTCAAACAGGAAAAAATTATTCCCTAG</v>
      </c>
      <c r="O1549" s="26">
        <f t="shared" si="169"/>
        <v>786</v>
      </c>
      <c r="P1549" s="26"/>
      <c r="Q1549" s="26">
        <f t="shared" si="168"/>
        <v>1</v>
      </c>
      <c r="R1549" s="26">
        <f t="shared" si="170"/>
        <v>1</v>
      </c>
      <c r="S1549" s="26">
        <f t="shared" si="172"/>
        <v>2</v>
      </c>
      <c r="T1549" s="26"/>
    </row>
    <row r="1550" spans="1:20" x14ac:dyDescent="0.25">
      <c r="A1550" s="3">
        <v>987</v>
      </c>
      <c r="B1550" s="3" t="s">
        <v>6639</v>
      </c>
      <c r="C1550" s="3" t="s">
        <v>1633</v>
      </c>
      <c r="D1550" s="3" t="s">
        <v>6640</v>
      </c>
      <c r="E1550" s="3" t="s">
        <v>6640</v>
      </c>
      <c r="F1550" s="3" t="s">
        <v>6641</v>
      </c>
      <c r="G1550" s="4" t="s">
        <v>6642</v>
      </c>
      <c r="H1550" s="4"/>
      <c r="I1550" s="4" t="s">
        <v>10936</v>
      </c>
      <c r="J1550" s="3"/>
      <c r="K1550" s="3" t="s">
        <v>6643</v>
      </c>
      <c r="L1550" s="17" t="s">
        <v>5760</v>
      </c>
      <c r="M1550" s="2" t="str">
        <f t="shared" si="171"/>
        <v>&gt;betaL-g2155_OXA-415%ATGGCAATCCGAATCTTCGCGATACTTTTCTCCATTTTTTCTCTTGCCACTTTCGCGCATGCGCAAGAAGGCACGCTAGAACGTTCTGACTGGAGGAAGTTTTTCAGCGAATTTCAAGCCAAAGGCACGATAGTTGTGGCAGACGAACGCCAAGCGGATCGTGCCATGTTGGTTTTTGATCCTGTGCGATCGAAGAAACGCTACTCGCCTGCATCGACATTCAAGATACCTCATACACTTTTTGCACTTGATGCAGGCGCTGTTCGTGATGAGTTCCAGATTTTTCGATGGGACGGCGTTAACAGGGGCTTTGCAGGCCACAATCAAGACCAAGATTTGCGATCAGCAATGCGGAATTCTACTGTTTGGGTGTATGAGCTATTTGCAAAGGAAATTGGTGATGACAAAGCTCGGCGCTATTTGAAGAAAATCGACTATGGCAACGCCGATCCTTCGACAAGTAATGGCGATTACTGGATAGAAGACAGCCTTGCAATCTCGGCGCAGGAGCAAATTGCATTTCTCAGGAAGCTCTATCGTAACGAGCTGCCCTTTCGGGTAGAACATCAGCGCTTGGTCAAGGATCTCATGATTGTGGAAGCCGGTCGCAACTGGATACTGCGTGCAAAGACGGGCTGGGAAGGCCGTATGGGTTGGTGGGTAGGATGGGTTGAGTGGCCGACTGGCTCCGTATTCTTCGCACTGAATATTGATACGCCAAACAGAATGGATGATCTTTTCAAGAGGGAGGCAATCGTGCGGGCAATCCTTCGCTCTATTGAAGCGTTACCGCCCAACCCGGCAGTCAACTCGGACGCTGCGCGATAA</v>
      </c>
      <c r="O1550" s="26">
        <f t="shared" si="169"/>
        <v>828</v>
      </c>
      <c r="P1550" s="26"/>
      <c r="Q1550" s="26">
        <f t="shared" si="168"/>
        <v>1</v>
      </c>
      <c r="R1550" s="26">
        <f t="shared" si="170"/>
        <v>1</v>
      </c>
      <c r="S1550" s="26">
        <f t="shared" si="172"/>
        <v>2</v>
      </c>
      <c r="T1550" s="26"/>
    </row>
    <row r="1551" spans="1:20" x14ac:dyDescent="0.25">
      <c r="A1551" s="3">
        <v>988</v>
      </c>
      <c r="B1551" s="3" t="s">
        <v>6644</v>
      </c>
      <c r="C1551" s="3" t="s">
        <v>1633</v>
      </c>
      <c r="D1551" s="3" t="s">
        <v>6645</v>
      </c>
      <c r="E1551" s="3" t="s">
        <v>6645</v>
      </c>
      <c r="F1551" s="3" t="s">
        <v>6646</v>
      </c>
      <c r="G1551" s="4" t="s">
        <v>6647</v>
      </c>
      <c r="H1551" s="4"/>
      <c r="I1551" s="4" t="s">
        <v>10936</v>
      </c>
      <c r="J1551" s="3"/>
      <c r="K1551" s="3" t="s">
        <v>6648</v>
      </c>
      <c r="L1551" s="17" t="s">
        <v>5760</v>
      </c>
      <c r="M1551" s="2" t="str">
        <f t="shared" si="171"/>
        <v>&gt;betaL-g2156_OXA-418%ATGAAGTTTAAAATGAAAGGTTTATTTTGTGTCATCCTCAGTAGTTTGGCATTTTCAGGTTGTGTTTATGATTCAAAACTACAACGCCCAGTCATATCAGAGCGAGAAACTGAGATTCCTTTATTATTTAATCAAGCACAGACTCAAGCTGTGTTTGTTACTTATGATGGGATTCATCTAAAAAGTTATGGTAATGATCTAAGCCGAGCAAAGACTGAATATATTCCTGCATCTACATTTAAGATGTTGAATGCTTTAATTGGATTGCAAAATGCAAAAGCAACCAATACTGAAGTATTTCATTGGAATGGTGAAAAGCGCGCTTTTTCAGCATGGGAAAAAGATATGACTTTGGCAGAAGCGATGCAGGCTTCAGCTGTTCCCGTATATCAGGAGCTTGCTCGACGTATTGGCTTGGAGTTGATGCGTGAAGAAGTGAAGCGTGTAGGTTTTGGCAATGCGGAGATTGGTCAGCAAGTCGATAATTTTTGGTTGGTGGGTCCTTTAAAAATCTCCCCTGAACAAGAAGTTCAATTTGCCTATCAACTGGCGATGAAGCAATTACCTTTTGATCGAAATGTACAGCAACAAGTCAAAAATATGCTTTATATCGAGAGACGTGGTGACAGTAAACTGTATGCTAAAAGTGGTTGGGGAATGGATGTTAAACCTCAAGTGGGTTGGTATACGGGATGGGTTGAACAACCCAATGGCAAGGTGACTGCATTTGCGTTAAATATGAACATGCAAGCAGGTGATGATCCAGCTGAACGTAAACAATTAACCTTAAGTATTTTGGACAAATTGGGTCTATTTTTTTATTTAAGATAA</v>
      </c>
      <c r="O1551" s="26">
        <f t="shared" si="169"/>
        <v>831</v>
      </c>
      <c r="P1551" s="26"/>
      <c r="Q1551" s="26">
        <f t="shared" si="168"/>
        <v>1</v>
      </c>
      <c r="R1551" s="26">
        <f t="shared" si="170"/>
        <v>1</v>
      </c>
      <c r="S1551" s="26">
        <f t="shared" si="172"/>
        <v>2</v>
      </c>
      <c r="T1551" s="26"/>
    </row>
    <row r="1552" spans="1:20" x14ac:dyDescent="0.25">
      <c r="A1552" s="3">
        <v>989</v>
      </c>
      <c r="B1552" s="3" t="s">
        <v>6649</v>
      </c>
      <c r="C1552" s="3" t="s">
        <v>1633</v>
      </c>
      <c r="D1552" s="3" t="s">
        <v>6650</v>
      </c>
      <c r="E1552" s="3" t="s">
        <v>6650</v>
      </c>
      <c r="F1552" s="3" t="s">
        <v>6651</v>
      </c>
      <c r="G1552" s="4" t="s">
        <v>6652</v>
      </c>
      <c r="H1552" s="4"/>
      <c r="I1552" s="4" t="s">
        <v>10936</v>
      </c>
      <c r="J1552" s="3"/>
      <c r="K1552" s="3" t="s">
        <v>6653</v>
      </c>
      <c r="L1552" s="17" t="s">
        <v>5760</v>
      </c>
      <c r="M1552" s="2" t="str">
        <f t="shared" si="171"/>
        <v>&gt;betaL-g2157_OXA-420%ATGAAATTATTAAAAATATTGAGTTTAGTTTGCTTAAGCATAAGTATTGGGGCTTGTGCTGAGCATAGTATGAGTCGAGCAAAAACAAGTACAATTCCACAAGTGAATAACTCAATCATCGATCAGAATGTTCAAGCGCTTTTTAATGAAATCTCAGCTGATGCTGTGTTTGTTACATATGATGGTCAAAATATTAAAAAATATGGCACGCATTTAGACCGAGCAAAAACAGCTTATATTCCTGCATCTACATTTAAAATTGCCAATGCACTAATTGGTTTAGAAAATCATAAAGCAACATCTACAGAAATATTTAAGTGGGATGGAAAGCCACGTTTTTTTAAAGCATGGGACAAAGATTTTACTTTGGGCGAAGCCATGCAAGCATCTACAGTGCCTGTATATCAAGAATTGGCACGTCGTATTGGTCCAAGCTTAATGCAAAGTGAATTGCAACGTATTGGTTATGGCAATATGCAAATAGGCACGGAAGTTGATCAATTTTGGTTGAAAGGGCCTTTGACAATTACACCTATACAAGAAGTAAAGTTTGTTTATGATTTAGCCCAAGGGCAATTGCCTTTTAAACCTGAAGTTCAGCAACAAGTGAAAGAGATGTTGTATGTAGAGCGCAGAGGGGAGAATCGTCTATATGCTAAAAGTGGCTGGGGAATGGCTGTAGACCCGCAAGTGGGTTGGTATGTGGGTTTTGTTGAAAAGGCAGATGGGCAAGTGGTGGCATTTGCTTTAAATATGCAAATGAAAGATGGTGATGATATTGCTCTACGTAAACAATTGTCTTTAGATGTGCTAGATAAGTTGGGTGTTTTTCATTATTTATAA</v>
      </c>
      <c r="O1552" s="26">
        <f t="shared" si="169"/>
        <v>843</v>
      </c>
      <c r="P1552" s="26"/>
      <c r="Q1552" s="26">
        <f t="shared" si="168"/>
        <v>1</v>
      </c>
      <c r="R1552" s="26">
        <f t="shared" si="170"/>
        <v>1</v>
      </c>
      <c r="S1552" s="26">
        <f t="shared" si="172"/>
        <v>2</v>
      </c>
      <c r="T1552" s="26"/>
    </row>
    <row r="1553" spans="1:20" x14ac:dyDescent="0.25">
      <c r="A1553" s="3">
        <v>990</v>
      </c>
      <c r="B1553" s="3" t="s">
        <v>6654</v>
      </c>
      <c r="C1553" s="3" t="s">
        <v>1633</v>
      </c>
      <c r="D1553" s="3" t="s">
        <v>6655</v>
      </c>
      <c r="E1553" s="3" t="s">
        <v>6655</v>
      </c>
      <c r="F1553" s="3" t="s">
        <v>6656</v>
      </c>
      <c r="G1553" s="4" t="s">
        <v>6657</v>
      </c>
      <c r="H1553" s="4"/>
      <c r="I1553" s="4" t="s">
        <v>10936</v>
      </c>
      <c r="J1553" s="3"/>
      <c r="K1553" s="3" t="s">
        <v>6658</v>
      </c>
      <c r="L1553" s="17" t="s">
        <v>5760</v>
      </c>
      <c r="M1553" s="2" t="str">
        <f t="shared" si="171"/>
        <v>&gt;betaL-g2158_OXA-421%ATGACTAAAAAAACTCTTTTCTTTGCCATTGGTACGATGTTTTTATCGGCGTGTTCTTTTAATACCGTAGAACAACATCAAATACAGTCAATTTCTACCAATAAAAACTCAGAGAAAATTCAATCATTGTTTGATCAAGCACAAACTACAGGTGTTTTAATTATAAAACGTGGCCAAACAGAGGAAGTCTATGGTAATGATCTTAAAAGAGCATCAACCGAATATGTTCCCGCCTCTACCTTTAAAATGTTAAATGCTTTGATCGGCCTTGAGCATCATAAAGCAACACCAACTGAAGTATTTAAATGGGATGGGCAAAAGCGTTTATTTCCCGATTGGGAAAAAGACATGACATTAGGCGATGCTATGAAAGCTTCTGCTATTCCAGTTTATCAGGAACTAGCTCGACGAATTGGCCTTGATCTTATGTCTAAAGAGGTAAAGCGTATTGATTTCGGTAATGCTGATATTGGTTCAAAAATAGATAATTTTTGGCTTGTTGGCCCACTTAAAATTACACCTCAACAAGAAGCCCAGTTTGCTTATGAACTAGCCCACAAAACTCTTCCCTTTAGCAAAAATGTGCAAGAACAAGTTCAATCTATGTTGTTCATAGAAGAAAAAAATGGACGAAAAATTTATGCTAAAAGTGGTTGGGGATGGGATGTTGAACCACAAGTTGGTTGGTTTACAGGCTGGGTGGTTCAACCACAAGGAGAAATTGTAGCGTTCGCACTTAATTTAGAAATGAAAAAAGGAATACCTAGTTCTATTCGAAAAGAAATTGCTTATAAAGGATTAGAACAATTAGGTATTTTATAA</v>
      </c>
      <c r="O1553" s="26">
        <f t="shared" si="169"/>
        <v>822</v>
      </c>
      <c r="P1553" s="26"/>
      <c r="Q1553" s="26">
        <f t="shared" si="168"/>
        <v>1</v>
      </c>
      <c r="R1553" s="26">
        <f t="shared" si="170"/>
        <v>1</v>
      </c>
      <c r="S1553" s="26">
        <f t="shared" si="172"/>
        <v>2</v>
      </c>
      <c r="T1553" s="26"/>
    </row>
    <row r="1554" spans="1:20" x14ac:dyDescent="0.25">
      <c r="A1554" s="3">
        <v>991</v>
      </c>
      <c r="B1554" s="3" t="s">
        <v>6659</v>
      </c>
      <c r="C1554" s="3" t="s">
        <v>1633</v>
      </c>
      <c r="D1554" s="3" t="s">
        <v>6660</v>
      </c>
      <c r="E1554" s="3" t="s">
        <v>6660</v>
      </c>
      <c r="F1554" s="3" t="s">
        <v>6661</v>
      </c>
      <c r="G1554" s="4" t="s">
        <v>6662</v>
      </c>
      <c r="H1554" s="4"/>
      <c r="I1554" s="4" t="s">
        <v>10936</v>
      </c>
      <c r="J1554" s="3"/>
      <c r="K1554" s="3" t="s">
        <v>6663</v>
      </c>
      <c r="L1554" s="17" t="s">
        <v>5760</v>
      </c>
      <c r="M1554" s="2" t="str">
        <f t="shared" si="171"/>
        <v>&gt;betaL-g2159_OXA-422%ATGAATAAATATTTTACTTGCTATGTGGTTGCTTCTCC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1554" s="26">
        <f t="shared" si="169"/>
        <v>822</v>
      </c>
      <c r="P1554" s="26"/>
      <c r="Q1554" s="26">
        <f t="shared" si="168"/>
        <v>1</v>
      </c>
      <c r="R1554" s="26">
        <f t="shared" si="170"/>
        <v>1</v>
      </c>
      <c r="S1554" s="26">
        <f t="shared" si="172"/>
        <v>2</v>
      </c>
      <c r="T1554" s="26"/>
    </row>
    <row r="1555" spans="1:20" x14ac:dyDescent="0.25">
      <c r="A1555" s="3">
        <v>992</v>
      </c>
      <c r="B1555" s="3" t="s">
        <v>6664</v>
      </c>
      <c r="C1555" s="3" t="s">
        <v>1633</v>
      </c>
      <c r="D1555" s="3" t="s">
        <v>6665</v>
      </c>
      <c r="E1555" s="3" t="s">
        <v>6665</v>
      </c>
      <c r="F1555" s="3" t="s">
        <v>6666</v>
      </c>
      <c r="G1555" s="4" t="s">
        <v>6667</v>
      </c>
      <c r="H1555" s="4"/>
      <c r="I1555" s="4" t="s">
        <v>10936</v>
      </c>
      <c r="J1555" s="3"/>
      <c r="K1555" s="3" t="s">
        <v>6668</v>
      </c>
      <c r="L1555" s="17" t="s">
        <v>5760</v>
      </c>
      <c r="M1555" s="2" t="str">
        <f t="shared" si="171"/>
        <v>&gt;betaL-g2160_OXA-423%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GTTTACCGCTTGGGAAAAAGACATGACACTAGGAGAAGCCATGAAGCTTTCTGCAGC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ACCGGCTGGGTTGAGCAGCCAGATGGAAAAATTGTCGCTTTTGCATTAAATATGGAAATGCGGTCAGAAATGCCGGCATCTATACGTAATGAATTATTGATGAAATCATTAAAACAGCTGAATATTATTTAA</v>
      </c>
      <c r="O1555" s="26">
        <f t="shared" si="169"/>
        <v>822</v>
      </c>
      <c r="P1555" s="26"/>
      <c r="Q1555" s="26">
        <f t="shared" si="168"/>
        <v>1</v>
      </c>
      <c r="R1555" s="26">
        <f t="shared" si="170"/>
        <v>1</v>
      </c>
      <c r="S1555" s="26">
        <f t="shared" si="172"/>
        <v>2</v>
      </c>
      <c r="T1555" s="26"/>
    </row>
    <row r="1556" spans="1:20" x14ac:dyDescent="0.25">
      <c r="A1556" s="3">
        <v>993</v>
      </c>
      <c r="B1556" s="3" t="s">
        <v>6669</v>
      </c>
      <c r="C1556" s="3" t="s">
        <v>1633</v>
      </c>
      <c r="D1556" s="3" t="s">
        <v>6670</v>
      </c>
      <c r="E1556" s="3" t="s">
        <v>6670</v>
      </c>
      <c r="F1556" s="3" t="s">
        <v>6671</v>
      </c>
      <c r="G1556" s="4" t="s">
        <v>6672</v>
      </c>
      <c r="H1556" s="4"/>
      <c r="I1556" s="4" t="s">
        <v>10936</v>
      </c>
      <c r="J1556" s="3"/>
      <c r="K1556" s="3" t="s">
        <v>6673</v>
      </c>
      <c r="L1556" s="17" t="s">
        <v>5760</v>
      </c>
      <c r="M1556" s="2" t="str">
        <f t="shared" si="171"/>
        <v>&gt;betaL-g2161_OXA-424%ATGAACATTAAAGCCCTCTTACTTATAACAAGCGCTATTTTTATTTCAGCCTGCTCACCTTATATAGTGACTGCTAATCCAAATCACAGCGCTTCAAAATCTGATGAAAAAGCAGAGAAAATTAAAAATTTATTTAACGAAGCACACACTACGGGTGTCTTAGTTATCCAACAAGGCCAAACTCAACAAAGCTATGGTAATGATCTTGCTCGTGCTTCGACCGAGTATGTACCTGCTTCGACCTTCAAAATGCTTAATGCTTTGATCGGCCTTGAGCACCATAAGGCAACCACCACAGAAGTATTTAAATGGGATGGGGAAAAAAGGCTATTCCCAGAATGGGAAAAGAACATGACCCTAGGCGATGCTATGAAAGCTTCCGCTATTCCGGTTTATCAGGATTTAGCTCGTCGTATTGGACTTGAACTCATGTCTAAGGAAGTGAAGCGTGTTGGTTATGGCAATGCAGATATAGGTACCCAAGTCGATAATTTTTGGCTGGTGGGTCCTTTAAAAATTACTCCTCAGCAAGAGGCACAG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v>
      </c>
      <c r="O1556" s="26">
        <f t="shared" si="169"/>
        <v>825</v>
      </c>
      <c r="P1556" s="26"/>
      <c r="Q1556" s="26">
        <f t="shared" si="168"/>
        <v>1</v>
      </c>
      <c r="R1556" s="26">
        <f t="shared" si="170"/>
        <v>1</v>
      </c>
      <c r="S1556" s="26">
        <f t="shared" si="172"/>
        <v>2</v>
      </c>
      <c r="T1556" s="26"/>
    </row>
    <row r="1557" spans="1:20" x14ac:dyDescent="0.25">
      <c r="A1557" s="3">
        <v>994</v>
      </c>
      <c r="B1557" s="3" t="s">
        <v>6674</v>
      </c>
      <c r="C1557" s="3" t="s">
        <v>1633</v>
      </c>
      <c r="D1557" s="3" t="s">
        <v>6675</v>
      </c>
      <c r="E1557" s="3" t="s">
        <v>6675</v>
      </c>
      <c r="F1557" s="3" t="s">
        <v>6676</v>
      </c>
      <c r="G1557" s="4" t="s">
        <v>6677</v>
      </c>
      <c r="H1557" s="4"/>
      <c r="I1557" s="4" t="s">
        <v>10936</v>
      </c>
      <c r="J1557" s="3"/>
      <c r="K1557" s="3" t="s">
        <v>6678</v>
      </c>
      <c r="L1557" s="17" t="s">
        <v>5760</v>
      </c>
      <c r="M1557" s="2" t="str">
        <f t="shared" si="171"/>
        <v>&gt;betaL-g2162_OXA-425%ATGAACATTAAAGCACTCTTACTTATAACAAGCGCTATTTTTATTTCAGCCTGCTCACCTTATATAGTGACTGCTAATCCAAATCACAGCGCTTCAAAATCTGATGTAAAAGCAGAGAAAATTAAAAATTTATTTAACGAAGCACACACTACGGGTGTTTTAGTTATCCAACAAGGCCAAACTCAACAAAGCTATGGTAATGATCTTGCTCGTGCTTCGACCGAGTATGTACCTGCTTCGACCCTCAAAATGCTTAATGCTTTGATCGGCCTTGAGCACCATAAGGCAACCACCACAGAAGTATTTAAGTGGGATGGTAAAAAAAGGTTATTCCCAGAATGGGAAAAGGACATGACCCTAGGCGATGCCATGAAAGCTTCCGCTCTTCCAGTTTATCAAGATTTAGCTCGTCGTATTGGACTTGAGCTCATGTCTAAGGAAGTGAAGCGTGTTGGTTATGGCAATGCAGATATCGGTACCCAAGTCGATAATTTTTGGCTGGTGGGTCCTTTAAAAATTACTCCTCAGCAAGAGGCACAGTTTGCTTACAAGCTAGCTAATAAAACGCTTCCATTTAGCCAAAAAGTCCAAGATGAAGTGCAATCCATGCTATTCATAGAAGAAAAGAATGGAAACAAAATATACGCAAAAAGTGGTTGGGGATGGGATGTAAACCCACAAGTAGGCTGGTTAACTGGATGGGTTGTTCAGCCTCAAGGGAATATTGTAGCGTTCTCCCTTAACTTAGAAATGAAAAAAGGAATACCTAGCTCTGTTCGAAAAGAGATTACTTATAAAAGCTTAGAACAATTAGGTATTTTATAG</v>
      </c>
      <c r="O1557" s="26">
        <f t="shared" si="169"/>
        <v>825</v>
      </c>
      <c r="P1557" s="26"/>
      <c r="Q1557" s="26">
        <f t="shared" si="168"/>
        <v>1</v>
      </c>
      <c r="R1557" s="26">
        <f t="shared" si="170"/>
        <v>1</v>
      </c>
      <c r="S1557" s="26">
        <f t="shared" si="172"/>
        <v>2</v>
      </c>
      <c r="T1557" s="26"/>
    </row>
    <row r="1558" spans="1:20" x14ac:dyDescent="0.25">
      <c r="A1558" s="3">
        <v>995</v>
      </c>
      <c r="B1558" s="3" t="s">
        <v>6679</v>
      </c>
      <c r="C1558" s="3" t="s">
        <v>1633</v>
      </c>
      <c r="D1558" s="3" t="s">
        <v>6680</v>
      </c>
      <c r="E1558" s="3" t="s">
        <v>6680</v>
      </c>
      <c r="F1558" s="3" t="s">
        <v>6681</v>
      </c>
      <c r="G1558" s="4" t="s">
        <v>6682</v>
      </c>
      <c r="H1558" s="4"/>
      <c r="I1558" s="4" t="s">
        <v>10936</v>
      </c>
      <c r="J1558" s="3"/>
      <c r="K1558" s="3" t="s">
        <v>6683</v>
      </c>
      <c r="L1558" s="17" t="s">
        <v>5760</v>
      </c>
      <c r="M1558" s="2" t="str">
        <f t="shared" si="171"/>
        <v>&gt;betaL-g2163_OXA-426%ATGAACATTAAAGCACTCTTACTTATAACAAGCGCTATTTTTATTTCAGCCTGCTCACCTTATATAGTGTCTGCTAATCCAAATCACAGTGCTTCAAAATCTGATGAAAAAGCAGAGAAAATTAAAAATTTATTTAACGAAGCACACACTACGGGTGTTTTAGTTATCCAACAAGGCCAAACTCAACAAAGCTATGGTAATGATTTTGCTCGTGCTTCGACCGAGTATGTACCTGCTTCGACCTTCAAAATGCTTAATGCTTTGATCGGCCTTGAGCACCATAAGGCAACCACTACAGAAGTATTTAAGTGGGACGGGCAAAAAAGGCTATTCCCAGAATGGGAAAAGAACATGACCCTAGGCGATGCTATGAAAGCTTCCGCTATTCCGGTTTATCAAGATTTAGCTCGTCGTATTGGACTTGAACTCATGTCTAATGAAGTGAAGCGTGTTGGTTATGGCAATGCAGATATCGGTACCCAAGTCGATAATTTTTGGCTAGTGGGTCCTTTAAAAATTACTCCTCAGCAAGAGGCACAATTTGCTTACAAGCTAGCTAATAAAACGCTTCCATTTAGCCAAGAAGTCCAAGATGAAGTGCAATCCATGCTATTCATAGAAGAAAAGAATGGAAATAAAATATACGCAAAAAGTGGTTGGGGATGGGATGTAAACCCACAAGTAGGCTGGTTAACTGGATGGGTTGTTCAGCCTCAAGGGAATATTGTAGCGTTCTCCCTTAACTTAGAAATGAAAAAAGGAATACCTAGCTCTGTTCGAAAAGAGATTACTTATAAAAGCTTAGAACAATTAGGTATTTTATAG</v>
      </c>
      <c r="O1558" s="26">
        <f t="shared" si="169"/>
        <v>825</v>
      </c>
      <c r="P1558" s="26"/>
      <c r="Q1558" s="26">
        <f t="shared" si="168"/>
        <v>1</v>
      </c>
      <c r="R1558" s="26">
        <f t="shared" si="170"/>
        <v>1</v>
      </c>
      <c r="S1558" s="26">
        <f t="shared" si="172"/>
        <v>2</v>
      </c>
      <c r="T1558" s="26"/>
    </row>
    <row r="1559" spans="1:20" x14ac:dyDescent="0.25">
      <c r="A1559" s="3">
        <v>996</v>
      </c>
      <c r="B1559" s="3" t="s">
        <v>6684</v>
      </c>
      <c r="C1559" s="3" t="s">
        <v>1633</v>
      </c>
      <c r="D1559" s="3" t="s">
        <v>6685</v>
      </c>
      <c r="E1559" s="3" t="s">
        <v>6685</v>
      </c>
      <c r="F1559" s="3" t="s">
        <v>6686</v>
      </c>
      <c r="G1559" s="4" t="s">
        <v>6687</v>
      </c>
      <c r="H1559" s="4"/>
      <c r="I1559" s="4" t="s">
        <v>10936</v>
      </c>
      <c r="J1559" s="3"/>
      <c r="K1559" s="3" t="s">
        <v>6688</v>
      </c>
      <c r="L1559" s="17" t="s">
        <v>5760</v>
      </c>
      <c r="M1559" s="2" t="str">
        <f t="shared" si="171"/>
        <v>&gt;betaL-g2164_OXA-429%ATGAATATTAAAGCACTCTTACTTATAACAAGCGCTATTTTTATTTCAGCCTGCTCACCTTATATAGTGACTGCTAATCCAAATCACAGCGCTTCAAAATCTGATAAAAAAGCAGAGAAAATTAAAAATTTATTTAACGAAGCACACACTACGGGTGTTTTAGTTATCCAACAAGACCAAACTCAACAAAGCTATGGTAATGATCTTGCTCGTGCTTCGACCGAGTATGTACCTGCTTCGACCTTCAAAATGCTTAATGCTTTGATCGGCCTTGAGCACCATAAGGCAACCACCACAGAAGTATTTAAGTGGGACGGGCAAAAAAGGCTATTCCCAGAATGGGAAAAGGACATGACCCTAGGCGACGCTATGAAAGCTTCCGCTATTCCGGTTTATCAAGATTTAGCTCGTCGTATTGGACTTGAACTCATGTCTAAGGAAGTGAAGCGTGTTGGTTATGGCAATGCAGATATCGGTACCCAAGTCGATAATTTTTGGCTGGTGGGTCCTTTAAAAATTACGCCTCAGCAAGAGGCACAATTTGCTTACAAGCTAGCTAATAAAACGCTTCCCTTTAGCCAAAAAGTCCAAGATGAAGTGCAATCCATGTTATTCATAGAAGAAAAGAATGGAAATAAAATATACGCAAAAAGTGGTTGGGGATGGGATGTAGACCCACAAGTAGGCTGGTTAACTGGATGGGTTGTTCAGCCTCAAGGAAATATTGTAGCGTTCTCCCTTAACTTAGAAATGAAAAAAGGCATACCTAGCTCTGTTCGAAAAGAGATTACTTATAAAAGCTTAGAACTATTAGGTATTTTATAG</v>
      </c>
      <c r="O1559" s="26">
        <f t="shared" si="169"/>
        <v>825</v>
      </c>
      <c r="P1559" s="26"/>
      <c r="Q1559" s="26">
        <f t="shared" si="168"/>
        <v>1</v>
      </c>
      <c r="R1559" s="26">
        <f t="shared" si="170"/>
        <v>1</v>
      </c>
      <c r="S1559" s="26">
        <f t="shared" si="172"/>
        <v>2</v>
      </c>
      <c r="T1559" s="26"/>
    </row>
    <row r="1560" spans="1:20" x14ac:dyDescent="0.25">
      <c r="A1560" s="3">
        <v>997</v>
      </c>
      <c r="B1560" s="3" t="s">
        <v>6689</v>
      </c>
      <c r="C1560" s="3" t="s">
        <v>1633</v>
      </c>
      <c r="D1560" s="3" t="s">
        <v>6690</v>
      </c>
      <c r="E1560" s="3" t="s">
        <v>6690</v>
      </c>
      <c r="F1560" s="3" t="s">
        <v>6691</v>
      </c>
      <c r="G1560" s="4" t="s">
        <v>6692</v>
      </c>
      <c r="H1560" s="4"/>
      <c r="I1560" s="4" t="s">
        <v>10936</v>
      </c>
      <c r="J1560" s="3"/>
      <c r="K1560" s="3" t="s">
        <v>6693</v>
      </c>
      <c r="L1560" s="17" t="s">
        <v>5760</v>
      </c>
      <c r="M1560" s="2" t="str">
        <f t="shared" si="171"/>
        <v>&gt;betaL-g2165_OXA-430%ATGAACATTAAAGCACTCTTACTTATAACAAGCGCTATTTTTATTTCAGCCTGCTCACCTTATATAGTGACTGCTAATCCAAATCACAGTGCTTCAAAATCTGATGACAAAGCAGAGAAAATTAAAAATTTATTTAACGAAGCACACACTACGGGTGTTTTAGTTATCCATCAAGGTCAAACTCAACAAAGCTATGGTAATGATCTTGCTCGTGCTTCGACCGAGTATGTACCTGCTTCGACCTTCAAAATGCTTAATGCTTTGATCAGCCTTGAGCACCATAAGGCAACCACCACAGAAGTATTTAAATGGGATGGGGAAAAAAGGCTATTCCCAGAATGGGAAAAGAACATGACCCTAGGCGATGCTATGAAAGCTTCCGCTATTCCGGTTTATCAAGATTTAGCTCGTCGTATTGGACTTGAACTCATGTCTAAGGAAGTGAAGCGTGTTGGTTATGGCAATGCAGATATAGGTACCCAAGTCGATAATTTTTGGCTGGTGGGTCCTTTAAAAATTACTCCTCAGCAAGAGGCACAATTTGCTTACAAGCTAGCTAATAAAACGCTTCCATTTAGCCAAAAAGTCCAAGATGAAGTGCAATCCATGCTATTCATAGAAGAAAAGAATGGAAATAAAATATACGCAAAAAGTGGTTGGGGATGGGATGTAAACCCACAAGTAGGCTGGTTAACTGGATGGGTTGTTCAGCCTCAAGGGAATATTGTAGCGTTCTCCCTTAACTTAGAAATGAAAAAAGGAATACCTAGCTCTGTTCGAAAAGAGATTACTTATAAAAGCTTAGAACAATTAGGTATTTTATAG</v>
      </c>
      <c r="O1560" s="26">
        <f t="shared" si="169"/>
        <v>825</v>
      </c>
      <c r="P1560" s="26"/>
      <c r="Q1560" s="26">
        <f t="shared" si="168"/>
        <v>1</v>
      </c>
      <c r="R1560" s="26">
        <f t="shared" si="170"/>
        <v>1</v>
      </c>
      <c r="S1560" s="26">
        <f t="shared" si="172"/>
        <v>2</v>
      </c>
      <c r="T1560" s="26"/>
    </row>
    <row r="1561" spans="1:20" x14ac:dyDescent="0.25">
      <c r="A1561" s="3">
        <v>998</v>
      </c>
      <c r="B1561" s="3" t="s">
        <v>6694</v>
      </c>
      <c r="C1561" s="3" t="s">
        <v>1633</v>
      </c>
      <c r="D1561" s="3" t="s">
        <v>6695</v>
      </c>
      <c r="E1561" s="3" t="s">
        <v>6695</v>
      </c>
      <c r="F1561" s="3" t="s">
        <v>6696</v>
      </c>
      <c r="G1561" s="4" t="s">
        <v>6697</v>
      </c>
      <c r="H1561" s="4"/>
      <c r="I1561" s="4" t="s">
        <v>10936</v>
      </c>
      <c r="J1561" s="3"/>
      <c r="K1561" s="3" t="s">
        <v>6698</v>
      </c>
      <c r="L1561" s="17" t="s">
        <v>5760</v>
      </c>
      <c r="M1561" s="2" t="str">
        <f t="shared" si="171"/>
        <v>&gt;betaL-g2166_OXA-431%ATGAACATTAAAGCACTCTTACTTATAACAAGCGCTATTTTTATTTCAGCCTGCTCACCTTATATAGTGTCTACTAATCCAAATCACAGTGCTTCAAAATCTGATGAAAAAGCAGAGAAAATTAAAAATTTATTTAACGAAGCACACACTACGGGTGTTTTAGTTATCCAACAAGGCCAAACTCAACAAAGCTATGGTAATGATCTTGCTCGTGCTTCGACCGAGTATGTACCTGCTTCGACCTTCAAAATGCTTAATGCTTTGATCGGCCTTGAGCACCATAAGGCAACCACTACAGAAGTATTTAAGTGGGACGGGCAAAAAAGGCTATTCCCAGAATGGGAAAAGAACATGACCCTAGGCGATGCTATGAAAGCTTCCGCTATTCCGGTTTATCAAGATTTAGCTCGTCGTATTGGACTTGAACTCATGTCTAATGAAGTGAAA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v>
      </c>
      <c r="O1561" s="26">
        <f t="shared" si="169"/>
        <v>825</v>
      </c>
      <c r="P1561" s="26"/>
      <c r="Q1561" s="26">
        <f t="shared" si="168"/>
        <v>1</v>
      </c>
      <c r="R1561" s="26">
        <f t="shared" si="170"/>
        <v>1</v>
      </c>
      <c r="S1561" s="26">
        <f t="shared" si="172"/>
        <v>2</v>
      </c>
      <c r="T1561" s="26"/>
    </row>
    <row r="1562" spans="1:20" x14ac:dyDescent="0.25">
      <c r="A1562" s="3">
        <v>999</v>
      </c>
      <c r="B1562" s="3" t="s">
        <v>6699</v>
      </c>
      <c r="C1562" s="3" t="s">
        <v>1633</v>
      </c>
      <c r="D1562" s="3" t="s">
        <v>6700</v>
      </c>
      <c r="E1562" s="3" t="s">
        <v>6700</v>
      </c>
      <c r="F1562" s="3" t="s">
        <v>6701</v>
      </c>
      <c r="G1562" s="4" t="s">
        <v>6702</v>
      </c>
      <c r="H1562" s="4"/>
      <c r="I1562" s="4" t="s">
        <v>10936</v>
      </c>
      <c r="J1562" s="3"/>
      <c r="K1562" s="3" t="s">
        <v>6703</v>
      </c>
      <c r="L1562" s="17" t="s">
        <v>5760</v>
      </c>
      <c r="M1562" s="2" t="str">
        <f t="shared" si="171"/>
        <v>&gt;betaL-g2167_OXA-432%ATGAACATTAAAGCACTCTTACTTATAACAAGCGCTATTTTTATTTCAGCCTGCTCACCTTATATAGTGACTGCTAATCCAAATCACAGTGCTTCAAG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A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AAATATTGTAGCGTTCTCCCTTAACTTAGAAATGAAAAAAGGAATACCTAGCTCTGTTCGAAAAGAGATTACTTATAAAAGTTTAGAACAATTAGGTATTTTATAG</v>
      </c>
      <c r="O1562" s="26">
        <f t="shared" si="169"/>
        <v>825</v>
      </c>
      <c r="P1562" s="26"/>
      <c r="Q1562" s="26">
        <f t="shared" si="168"/>
        <v>1</v>
      </c>
      <c r="R1562" s="26">
        <f t="shared" si="170"/>
        <v>1</v>
      </c>
      <c r="S1562" s="26">
        <f t="shared" si="172"/>
        <v>2</v>
      </c>
      <c r="T1562" s="26"/>
    </row>
    <row r="1563" spans="1:20" x14ac:dyDescent="0.25">
      <c r="A1563" s="3">
        <v>1000</v>
      </c>
      <c r="B1563" s="3" t="s">
        <v>6704</v>
      </c>
      <c r="C1563" s="3" t="s">
        <v>1633</v>
      </c>
      <c r="D1563" s="3" t="s">
        <v>6705</v>
      </c>
      <c r="E1563" s="3" t="s">
        <v>6705</v>
      </c>
      <c r="F1563" s="3" t="s">
        <v>6706</v>
      </c>
      <c r="G1563" s="4" t="s">
        <v>6707</v>
      </c>
      <c r="H1563" s="4"/>
      <c r="I1563" s="4" t="s">
        <v>10936</v>
      </c>
      <c r="J1563" s="3"/>
      <c r="K1563" s="3" t="s">
        <v>6708</v>
      </c>
      <c r="L1563" s="17" t="s">
        <v>5760</v>
      </c>
      <c r="M1563" s="2" t="str">
        <f t="shared" si="171"/>
        <v>&gt;betaL-g2168_OXA-433%ATGAACATTAAAGCACTCTTACTTATAACAAGCGCTATTTTTATTTCAGCCTGCTCACCTTATATAGTGACTGCTAATCCAAATCACAGTGCTTCAAAATCTGATGACAAAGCAGAGAAAATTAAAAATTTATTTAACGAAGCACACACTACGGGTGTTTTAGTTATCCATCAAGGTCAAACTCAACAAAGCTATGGTAATGATCTTGCTCGTGCTTCGACCGAGTATGTACCTGCTTCGACCTTCAAAATGCTTAATGCTTTGATCGGCCTTGAGCACCATAAGGCAACCACCACAGAAGTATTTAAGTGGAACGGGCAAAAAAGGCTGTTCCCAGAATGGGAAAAGGACATGACCCTAGGCGATGCTATGAAAGCTTCCGCTATTCCGGTTTATCAAGATTTAGCTCGTCGTATTGGACTTGAACTCATGTCTGATGAAGTGAAGCGTGTTGGTTATGGCAATGCAGATATCGGTACCCAAGTCGATAATTTTTGGCTGGTGGGTCCTTTAAAAATTACTCCTCAGCAAGAGGCACAATTTGCTTACAAGCTAGCTAATAAAACGCTTCCATTTAGCCAAAAAGTCCAAGATGAAGTGCAATCCATGCTATTCATAGAAGAAAAGAATGGAAATAAAATATACGCAAAAAGTGGTTGGGGATGGGATGTAGACCCACAAGTAGGCTGGTTAACTGGATGGGTTGTTCAGCCTCAAGGGAATATTGTAGCGTTCTCCCTTAACTTAGAAATGAAAAAAGGAATACCTAGCTCTGTTCGAAAAGAGATTACTTATAAAAGTTTAGAACAATTAGGTATTTTATAG</v>
      </c>
      <c r="O1563" s="26">
        <f t="shared" si="169"/>
        <v>825</v>
      </c>
      <c r="P1563" s="26"/>
      <c r="Q1563" s="26">
        <f t="shared" si="168"/>
        <v>1</v>
      </c>
      <c r="R1563" s="26">
        <f t="shared" si="170"/>
        <v>1</v>
      </c>
      <c r="S1563" s="26">
        <f t="shared" si="172"/>
        <v>2</v>
      </c>
      <c r="T1563" s="26"/>
    </row>
    <row r="1564" spans="1:20" x14ac:dyDescent="0.25">
      <c r="A1564" s="3">
        <v>1001</v>
      </c>
      <c r="B1564" s="3" t="s">
        <v>6709</v>
      </c>
      <c r="C1564" s="3" t="s">
        <v>1633</v>
      </c>
      <c r="D1564" s="3" t="s">
        <v>6710</v>
      </c>
      <c r="E1564" s="3" t="s">
        <v>6710</v>
      </c>
      <c r="F1564" s="3" t="s">
        <v>6711</v>
      </c>
      <c r="G1564" s="4" t="s">
        <v>6712</v>
      </c>
      <c r="H1564" s="4"/>
      <c r="I1564" s="4" t="s">
        <v>10936</v>
      </c>
      <c r="J1564" s="3"/>
      <c r="K1564" s="3" t="s">
        <v>6713</v>
      </c>
      <c r="L1564" s="17" t="s">
        <v>5760</v>
      </c>
      <c r="M1564" s="2" t="str">
        <f t="shared" si="171"/>
        <v>&gt;betaL-g2169_OXA-435%ATGAATAAATATTTTACTTGCTATGTGGTTGCTTCTCTTTTTCTTTCTGGTTGTACGGTTCAGCATAATTTAATAAATGAAACCCCGAGTCAGATTGTTCAAGGACATAATCAGGTGATTCATCAATACTTTGATGAAAAAAACACCTCAGGTGTGCTGGTTATTCAAACAGATAAAAAAATTAATCTATATGGTAATGCTCTAAGCCGCGCAAATACAGAATATGTGCCAGCCTCTACATTTAAAATGTTGAATGCCCTGATCGGATTGGAGAACCAGAAAACGGATATTAATGAAATATTTAAATGGAAGGGCGAGAAAAGGTCATTTACCGCTTGGGAAAAAGACATGACACTAGGAGAAGCCATGAAGCTTTCTGCAGTCCCAGTCTATCAGGAACTTGCGCGACGTATCGGTCTTGATCTCATGCAAAAAGAAGTAAAACGTATTGGTTTCGGTAATGCTGAAATTGGACAGCAGGTTGATAATTTCTGGTTGGTAGGACCATTAAAGGTTACGCCTATTCAAGAGGTAGAGTTTGTTTCCCAATTAGCACATACACAGCTTCCATTTAGTGAAAAAGTGCAGGCTAATGTAAAAAATATGCTTCTTTTAGAAGAGAGTAATGGCTACAAAATTTTTGGAAAGACTGGTTGGGCAATGGATATAAAACCACAAGTGGGCTGGTTGTCCGGCTGGGTTGAGCAGCCAGATGGAAAAATTGTCGCTTTTGCATTAAATATGGAAATGCGGTCAGAAATGCCGGCATCTATACGTAATGAATTATTGATGAAATCATTAAAACAGCTGAATATTATTTAA</v>
      </c>
      <c r="O1564" s="26">
        <f t="shared" si="169"/>
        <v>822</v>
      </c>
      <c r="P1564" s="26"/>
      <c r="Q1564" s="26">
        <f t="shared" si="168"/>
        <v>1</v>
      </c>
      <c r="R1564" s="26">
        <f t="shared" si="170"/>
        <v>1</v>
      </c>
      <c r="S1564" s="26">
        <f t="shared" si="172"/>
        <v>2</v>
      </c>
      <c r="T1564" s="26"/>
    </row>
    <row r="1565" spans="1:20" x14ac:dyDescent="0.25">
      <c r="A1565" s="3">
        <v>1002</v>
      </c>
      <c r="B1565" s="3" t="s">
        <v>6714</v>
      </c>
      <c r="C1565" s="3" t="s">
        <v>1633</v>
      </c>
      <c r="D1565" s="3" t="s">
        <v>6715</v>
      </c>
      <c r="E1565" s="3" t="s">
        <v>6715</v>
      </c>
      <c r="F1565" s="3" t="s">
        <v>6716</v>
      </c>
      <c r="G1565" s="4" t="s">
        <v>6717</v>
      </c>
      <c r="H1565" s="4"/>
      <c r="I1565" s="4" t="s">
        <v>10936</v>
      </c>
      <c r="J1565" s="3"/>
      <c r="K1565" s="3" t="s">
        <v>6718</v>
      </c>
      <c r="L1565" s="17" t="s">
        <v>5760</v>
      </c>
      <c r="M1565" s="2" t="str">
        <f t="shared" si="171"/>
        <v>&gt;betaL-g2170_OXA-454%ATGAAAACATTTGCCGCATATGTAATTATCGCGTGTCTTTCGAGTACGGCATTAGCTGGTTCAATTACAGAAAATACGTCTTGGAACAAAGAGTTCTCTGCCGAAGCCGTCAATGGTGTCTTCGTGCTTTGTAAAAGTAGCAGTAAATCCTGCGCTACCAATGACTTAGCTCGTGCATCAAAGGAATATCTTCCAGCATCAACATTTAAGATCCCCAACGCAATTATCGGCCTAGAAACTGGTGTCATAGAGAATGAGCATCAGGTTTTCAAATGGGACGGAAAGCCAAGAGCCATGAAGCAATGGGAAAGAGACTTGACCTTAAGAGGGGCAATACAAGTTTCAGCTGTTCCCGTATTTCAACAAATCGCCAGAGAAGTTGGCGAAGTAAGAATGCAGAAATACCTTAAAAAATTTTCCTATGGCAACCAGAATATCAGTGGTGGCATTGACAAATTCTGGTTGAAAGGCCAGCTTAGAATTTCCGCAGTTAATCAAGTGGAGTTTCTAGAGTCTCTATATTTAAATAAATTGTCAGCATCTAAAGAAAACCAGCTAATAGTAAAAGAGGCTTTGGTAACGGAGGCGGCACCTGAATATCTAGTGCATTCAAAAACTGGTTTTTCTGGTGTGGGAACTGAGTCAAATCCTGGTGTCGCATGGTGGGTTGGGTGGGTTGAGAAGGAGACAGAGGTTTACTTTTTCGCCTTTAACATGGATATAGACAACGAAAGTAAGTTGCCGCTAAGAAAATCCATTCCCACCAAAATCATGGAAAGTGAGGGCATCATTGGTGGCTAA</v>
      </c>
      <c r="O1565" s="26">
        <f t="shared" si="169"/>
        <v>801</v>
      </c>
      <c r="P1565" s="26"/>
      <c r="Q1565" s="26">
        <f t="shared" si="168"/>
        <v>1</v>
      </c>
      <c r="R1565" s="26">
        <f t="shared" si="170"/>
        <v>1</v>
      </c>
      <c r="S1565" s="26">
        <f t="shared" si="172"/>
        <v>2</v>
      </c>
      <c r="T1565" s="26"/>
    </row>
    <row r="1566" spans="1:20" x14ac:dyDescent="0.25">
      <c r="A1566" s="3">
        <v>1032</v>
      </c>
      <c r="B1566" s="3" t="s">
        <v>6719</v>
      </c>
      <c r="C1566" s="3" t="s">
        <v>2451</v>
      </c>
      <c r="D1566" s="4" t="s">
        <v>6720</v>
      </c>
      <c r="E1566" s="4" t="s">
        <v>6720</v>
      </c>
      <c r="F1566" s="3" t="s">
        <v>6721</v>
      </c>
      <c r="G1566" s="4" t="s">
        <v>6722</v>
      </c>
      <c r="H1566" s="4"/>
      <c r="I1566" s="4" t="s">
        <v>10936</v>
      </c>
      <c r="J1566" s="3"/>
      <c r="K1566" s="3" t="s">
        <v>6723</v>
      </c>
      <c r="L1566" s="17" t="s">
        <v>5760</v>
      </c>
      <c r="M1566" s="2" t="str">
        <f t="shared" si="171"/>
        <v>&gt;betaL-g2171_PER-8%ATGAATGTCATTATAAAAGCTGTAGTTACTGCCTCGACGCTACTGATGGTATCTTTTAGTTCATTCGAAACCTCAGCGCAATCCCCACTGTTAAAAGAGCAAATTGAATCCATAGTCATTGAAAAAAAAGCCACTGTAGGCGTTGCAGTGTGGGGGCCTGACGATCTGGAACCTTTACTGATTAATCCTTTTGAAAAATTCCCAATGCAAAGTGTATTTAAATTGCATTTAGCTATGTTGGTACTGCATCAGGTTGATCAGGGAAAGTTGGATTTAAATCAGACCGTTATCGTAAACAGGGCTAAGGTTTTACAGAATACCTGGGCTCCGATAATGAAAGCGTATCAGGGAGACCAGTTTAGTGTTCCAGTGCAGCAACTGCTGCAATACTCGGTCTCGCACAGCGATAACGTGGCCTGTGATTTGTTATTTGAACTGGTTGGTGGACCAGCTGCTTTGCATGACTATATCCAGTCTATGGGTATAAAGGAGACCGCTGTGGTCGCAAATGAAGCGCAGATGCACGCCGATGATCAGGTGCAGTATCAAAACTGGACCTCGATGAAGGGGGCCGCAGAGATCCTGAAAAAGTTTGAGCAAAAAACACAGCTGTCTGAAACCTCGCAGGCTTTGTTATGGAAGTGGATGGTCGAAACCACCACAGGACCAGAGCGGTTAAAAGGTTTGTTACCAGCTGGTACTGTGGTCGCACATAAAACTGGTACTTCGGGTGTCAGAGCCGGGAAAACTGCGGCCACTAATGATTTAGGTATCATTCTGTTGCCTGATGGACGGCCCTTGCTGGTTGCTGTTTTTGTGAAAGACTCAGCCGAGTCAAGCCGAACCAATGAAGCTATCATTGCGCAGGTTGCTCAGGCTGCGTATCAATTTGAATTGAAAAAGCTTTCTGCCCTAAGCCCAAATTAA</v>
      </c>
      <c r="O1566" s="26">
        <f t="shared" si="169"/>
        <v>927</v>
      </c>
      <c r="P1566" s="26"/>
      <c r="Q1566" s="26">
        <f t="shared" si="168"/>
        <v>1</v>
      </c>
      <c r="R1566" s="26">
        <f t="shared" si="170"/>
        <v>1</v>
      </c>
      <c r="S1566" s="26">
        <f t="shared" si="172"/>
        <v>2</v>
      </c>
      <c r="T1566" s="26"/>
    </row>
    <row r="1567" spans="1:20" x14ac:dyDescent="0.25">
      <c r="A1567" s="3">
        <v>1143</v>
      </c>
      <c r="B1567" s="3" t="s">
        <v>6724</v>
      </c>
      <c r="C1567" s="3" t="s">
        <v>2512</v>
      </c>
      <c r="D1567" s="4" t="s">
        <v>6725</v>
      </c>
      <c r="E1567" s="4" t="s">
        <v>6725</v>
      </c>
      <c r="F1567" s="4" t="s">
        <v>6726</v>
      </c>
      <c r="G1567" s="4" t="s">
        <v>6727</v>
      </c>
      <c r="H1567" s="4"/>
      <c r="I1567" s="4" t="s">
        <v>10936</v>
      </c>
      <c r="J1567" s="3"/>
      <c r="K1567" s="3" t="s">
        <v>6728</v>
      </c>
      <c r="L1567" s="17" t="s">
        <v>5760</v>
      </c>
      <c r="M1567" s="2" t="str">
        <f t="shared" si="171"/>
        <v>&gt;betaL-g2172_SHV-106%ATGCGTTT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AGTCGCCGGACCGTTGATCCGCTCCGTGCTGCCGGCGGGCTGGTTTATCGCCGATAAGACCGGAGCTAGCGAACGGGGTGCGCGCGGGATTGTCGCCCTGCTTGGCCCGAATAACAAAGCAGAGCGCATCGTGGTGATTTATCTGCGGGATACCCCGGCGAGCATGGCCGAGCGAAATCAGCAAATCGCCGGGATCGGCGCGGCGCTGATCGAGCACTGGCAACGCTAA</v>
      </c>
      <c r="O1567" s="26">
        <f t="shared" si="169"/>
        <v>861</v>
      </c>
      <c r="P1567" s="26"/>
      <c r="Q1567" s="26">
        <f t="shared" si="168"/>
        <v>1</v>
      </c>
      <c r="R1567" s="26">
        <f t="shared" si="170"/>
        <v>1</v>
      </c>
      <c r="S1567" s="26">
        <f t="shared" si="172"/>
        <v>2</v>
      </c>
      <c r="T1567" s="26"/>
    </row>
    <row r="1568" spans="1:20" x14ac:dyDescent="0.25">
      <c r="A1568" s="3">
        <v>1144</v>
      </c>
      <c r="B1568" s="3" t="s">
        <v>6729</v>
      </c>
      <c r="C1568" s="3" t="s">
        <v>2512</v>
      </c>
      <c r="D1568" s="4" t="s">
        <v>6730</v>
      </c>
      <c r="E1568" s="4" t="s">
        <v>6730</v>
      </c>
      <c r="F1568" s="4" t="s">
        <v>6731</v>
      </c>
      <c r="G1568" s="4" t="s">
        <v>6732</v>
      </c>
      <c r="H1568" s="4"/>
      <c r="I1568" s="4" t="s">
        <v>10936</v>
      </c>
      <c r="J1568" s="3"/>
      <c r="K1568" s="3" t="s">
        <v>6733</v>
      </c>
      <c r="L1568" s="17" t="s">
        <v>5760</v>
      </c>
      <c r="M1568" s="2" t="str">
        <f t="shared" si="171"/>
        <v>&gt;betaL-g2173_SHV-107%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GCCGGAGCTGGCGAGCGGGGTGCGCGCGGCATTGTCGCCCTGCTTGGCCCGAATAACAAAGCAGAGCGCATTGTGGTGATTTATCTGCGGGATACGCCGGCGAGCATGGCCGAGCGAAATCAGCAAATCGCCGGGATCGGCGCGGCGCTGATCGAGCACTGGCAACGCTAA</v>
      </c>
      <c r="O1568" s="26">
        <f t="shared" si="169"/>
        <v>861</v>
      </c>
      <c r="P1568" s="26"/>
      <c r="Q1568" s="26">
        <f t="shared" si="168"/>
        <v>1</v>
      </c>
      <c r="R1568" s="26">
        <f t="shared" si="170"/>
        <v>1</v>
      </c>
      <c r="S1568" s="26">
        <f t="shared" si="172"/>
        <v>2</v>
      </c>
      <c r="T1568" s="26"/>
    </row>
    <row r="1569" spans="1:20" x14ac:dyDescent="0.25">
      <c r="A1569" s="3">
        <v>1147</v>
      </c>
      <c r="B1569" s="3" t="s">
        <v>6734</v>
      </c>
      <c r="C1569" s="3" t="s">
        <v>2512</v>
      </c>
      <c r="D1569" s="4" t="s">
        <v>6735</v>
      </c>
      <c r="E1569" s="4" t="s">
        <v>6735</v>
      </c>
      <c r="F1569" s="3" t="s">
        <v>6736</v>
      </c>
      <c r="G1569" s="4" t="s">
        <v>6737</v>
      </c>
      <c r="H1569" s="4"/>
      <c r="I1569" s="4" t="s">
        <v>10936</v>
      </c>
      <c r="J1569" s="3"/>
      <c r="K1569" s="3" t="s">
        <v>6738</v>
      </c>
      <c r="L1569" s="17" t="s">
        <v>5760</v>
      </c>
      <c r="M1569" s="2" t="str">
        <f t="shared" si="171"/>
        <v>&gt;betaL-g2174_SHV-110%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T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</v>
      </c>
      <c r="O1569" s="26">
        <f t="shared" si="169"/>
        <v>861</v>
      </c>
      <c r="P1569" s="26"/>
      <c r="Q1569" s="26">
        <f t="shared" si="168"/>
        <v>1</v>
      </c>
      <c r="R1569" s="26">
        <f t="shared" si="170"/>
        <v>1</v>
      </c>
      <c r="S1569" s="26">
        <f t="shared" si="172"/>
        <v>2</v>
      </c>
      <c r="T1569" s="26"/>
    </row>
    <row r="1570" spans="1:20" x14ac:dyDescent="0.25">
      <c r="A1570" s="3">
        <v>1148</v>
      </c>
      <c r="B1570" s="3" t="s">
        <v>6739</v>
      </c>
      <c r="C1570" s="3" t="s">
        <v>2512</v>
      </c>
      <c r="D1570" s="4" t="s">
        <v>6740</v>
      </c>
      <c r="E1570" s="4" t="s">
        <v>6740</v>
      </c>
      <c r="F1570" s="3" t="s">
        <v>6741</v>
      </c>
      <c r="G1570" s="4" t="s">
        <v>6742</v>
      </c>
      <c r="H1570" s="4"/>
      <c r="I1570" s="4" t="s">
        <v>10936</v>
      </c>
      <c r="J1570" s="3"/>
      <c r="K1570" s="3" t="s">
        <v>6743</v>
      </c>
      <c r="L1570" s="17" t="s">
        <v>5760</v>
      </c>
      <c r="M1570" s="2" t="str">
        <f t="shared" si="171"/>
        <v>&gt;betaL-g2175_SHV-111%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T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570" s="26">
        <f t="shared" si="169"/>
        <v>861</v>
      </c>
      <c r="P1570" s="26"/>
      <c r="Q1570" s="26">
        <f t="shared" si="168"/>
        <v>1</v>
      </c>
      <c r="R1570" s="26">
        <f t="shared" si="170"/>
        <v>1</v>
      </c>
      <c r="S1570" s="26">
        <f t="shared" si="172"/>
        <v>2</v>
      </c>
      <c r="T1570" s="26"/>
    </row>
    <row r="1571" spans="1:20" x14ac:dyDescent="0.25">
      <c r="A1571" s="3">
        <v>1058</v>
      </c>
      <c r="B1571" s="3" t="s">
        <v>6744</v>
      </c>
      <c r="C1571" s="3" t="s">
        <v>2512</v>
      </c>
      <c r="D1571" s="4" t="s">
        <v>6745</v>
      </c>
      <c r="E1571" s="4" t="s">
        <v>6745</v>
      </c>
      <c r="F1571" s="4" t="s">
        <v>6746</v>
      </c>
      <c r="G1571" s="4" t="s">
        <v>6747</v>
      </c>
      <c r="H1571" s="4"/>
      <c r="I1571" s="4" t="s">
        <v>10936</v>
      </c>
      <c r="J1571" s="3"/>
      <c r="K1571" s="3" t="s">
        <v>6748</v>
      </c>
      <c r="L1571" s="17" t="s">
        <v>5760</v>
      </c>
      <c r="M1571" s="2" t="str">
        <f t="shared" si="171"/>
        <v>&gt;betaL-g2176_SHV-13%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CCGAGCGGGGTGCGCGCGGGATTGTCGCCCTGCTTGGCCCGAATAACAAAGCAGAGCGCATTGTGGTGATTTATCTGCGGGATACGCCGGCGAGCATGGCCGAGCGAAATCAGCAAATCGCCGGGATCGGCGCGGCGCTGATCGAGCACTGGCAACGCTAA</v>
      </c>
      <c r="O1571" s="26">
        <f t="shared" si="169"/>
        <v>861</v>
      </c>
      <c r="P1571" s="26"/>
      <c r="Q1571" s="26">
        <f t="shared" si="168"/>
        <v>1</v>
      </c>
      <c r="R1571" s="26">
        <f t="shared" si="170"/>
        <v>1</v>
      </c>
      <c r="S1571" s="26">
        <f t="shared" si="172"/>
        <v>2</v>
      </c>
      <c r="T1571" s="26"/>
    </row>
    <row r="1572" spans="1:20" x14ac:dyDescent="0.25">
      <c r="A1572" s="3">
        <v>1060</v>
      </c>
      <c r="B1572" s="3" t="s">
        <v>6749</v>
      </c>
      <c r="C1572" s="3" t="s">
        <v>2512</v>
      </c>
      <c r="D1572" s="4" t="s">
        <v>6750</v>
      </c>
      <c r="E1572" s="4" t="s">
        <v>6750</v>
      </c>
      <c r="F1572" s="4" t="s">
        <v>6751</v>
      </c>
      <c r="G1572" s="4" t="s">
        <v>6752</v>
      </c>
      <c r="H1572" s="4"/>
      <c r="I1572" s="4" t="s">
        <v>10936</v>
      </c>
      <c r="J1572" s="3"/>
      <c r="K1572" s="3" t="s">
        <v>6753</v>
      </c>
      <c r="L1572" s="17" t="s">
        <v>5760</v>
      </c>
      <c r="M1572" s="2" t="str">
        <f t="shared" si="171"/>
        <v>&gt;betaL-g2177_SHV-15%ATGCGTTATATTCGCCTGTGTATTATCTCCCTGTTAGCCACCCTGCCGCTGGCGGTACACGCCAGCCCGCAGCCGCTTGAGCAAATTAAACAAAGCGAAAGCCAGCTGTCGGGCCGCGTAGGCATGATAGAAATGGATCTGGCCAGCGGCCGCACGCTGACCGCCTGGCGCGCCGATGAACGCTTTCCCATGATGAGCACCTTTAAAGTAGTGCTCTGCGGCGCAATGCTGGCGCGGGTGGATGCCGGTGACA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AGCAAGCGGGGTGCGCGCGGGATTGTCGCCCTGCTTGGCCCGAATAACAAAGCAGAGCGCATTGTGGTGATTTATCTGCGGGATACGCCGGCGAGCATGGCCGAGCGAAATCAGCAAATCGCCGGGATCGGCGCGGCGCTGATCGAGCACTGGCAACGCTAA</v>
      </c>
      <c r="O1572" s="26">
        <f t="shared" si="169"/>
        <v>861</v>
      </c>
      <c r="P1572" s="26"/>
      <c r="Q1572" s="26">
        <f t="shared" si="168"/>
        <v>1</v>
      </c>
      <c r="R1572" s="26">
        <f t="shared" si="170"/>
        <v>1</v>
      </c>
      <c r="S1572" s="26">
        <f t="shared" si="172"/>
        <v>2</v>
      </c>
      <c r="T1572" s="26"/>
    </row>
    <row r="1573" spans="1:20" x14ac:dyDescent="0.25">
      <c r="A1573" s="3">
        <v>1061</v>
      </c>
      <c r="B1573" s="3" t="s">
        <v>6754</v>
      </c>
      <c r="C1573" s="3" t="s">
        <v>2512</v>
      </c>
      <c r="D1573" s="4" t="s">
        <v>6755</v>
      </c>
      <c r="E1573" s="4" t="s">
        <v>6755</v>
      </c>
      <c r="F1573" s="4" t="s">
        <v>6756</v>
      </c>
      <c r="G1573" s="4" t="s">
        <v>6757</v>
      </c>
      <c r="H1573" s="4"/>
      <c r="I1573" s="4" t="s">
        <v>10936</v>
      </c>
      <c r="J1573" s="3"/>
      <c r="K1573" s="3" t="s">
        <v>6758</v>
      </c>
      <c r="L1573" s="17" t="s">
        <v>5760</v>
      </c>
      <c r="M1573" s="2" t="str">
        <f t="shared" si="171"/>
        <v>&gt;betaL-g2178_SHV-16%ATGCGTTATATTCGCCTGTGTATTATCTCCCTGTTAGCCACCCTGCCGCTGGCGGTACACGCCAGCCCGCAGCCGCTTGAGCAAATTAAACTAAGCGAAAGCCAGCTGTCGGGCCGCGTAGGCATGATAGAAATGGATCTGGCCAGCGGCCGCACGCTGACCGCCTGGCGCGCCGATGAACGCTTTCCCATGATGAGCACCTTTAAAGTAGTGCTCTGCGGCGCAGTGCTGGCGCGGGTGGATGCCGGTGACGAACAGCTGGAGCGAAAGATCACTCATCGCCAGCAGGATCTGGTGGACTACTCGCCGGTCAGCGAAAAACACCTTGCCGACGGCATGACGGTCGGCGAACTCTGCGCCGCCGCCATTACCATGAGCGATAACAGCGCCGCCAATCTGCTACTGGCCACCGTCGGCGGCCCCGCAGGATTGACTGCCTTTTTGCGCCAGATCGGCGACAACGTCACCCGCCTTGACCGCTGGGAAAC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v>
      </c>
      <c r="O1573" s="26">
        <f t="shared" si="169"/>
        <v>876</v>
      </c>
      <c r="P1573" s="26"/>
      <c r="Q1573" s="26">
        <f t="shared" si="168"/>
        <v>1</v>
      </c>
      <c r="R1573" s="26">
        <f t="shared" si="170"/>
        <v>1</v>
      </c>
      <c r="S1573" s="26">
        <f t="shared" si="172"/>
        <v>2</v>
      </c>
      <c r="T1573" s="26"/>
    </row>
    <row r="1574" spans="1:20" x14ac:dyDescent="0.25">
      <c r="A1574" s="3">
        <v>1048</v>
      </c>
      <c r="B1574" s="3" t="s">
        <v>6759</v>
      </c>
      <c r="C1574" s="3" t="s">
        <v>2512</v>
      </c>
      <c r="D1574" s="4" t="s">
        <v>6760</v>
      </c>
      <c r="E1574" s="4" t="s">
        <v>6760</v>
      </c>
      <c r="F1574" s="4"/>
      <c r="G1574" s="4" t="s">
        <v>6761</v>
      </c>
      <c r="H1574" s="4"/>
      <c r="I1574" s="4" t="s">
        <v>10936</v>
      </c>
      <c r="J1574" s="3"/>
      <c r="K1574" s="3" t="s">
        <v>6762</v>
      </c>
      <c r="L1574" s="17" t="s">
        <v>5760</v>
      </c>
      <c r="M1574" s="2" t="str">
        <f t="shared" si="171"/>
        <v>&gt;betaL-g2179_SHV-3%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GCGAACTGAATGAGGCGCTTCCCGGCGACGCCCGCGACACCACTACCCCGGCCAGCATGGCCGCGACCCTGCGCAAGCTGCTGACCAGCCAGCGTCTGAGCGCCCGTTCGCAACTGCAGCTGCTGCAGTGGATGGTGGACGATCGGGTCGCCGGACCGTTGATCCGCTCCGTGCTGCCGGCGGGCTGGTTTATCGCCGATAAGACCGGAGCTAGCGAACGGGGTGCGCGCGGGATTGTCGCCCTGCTTGGCCCGAATAACAAAGCAGAGCGGATCGTGGTGATTTATCTGCGGGATACGCCGGCGAGCATGGCCGAGCGAAATCAGCAAATCGCCGGGATCGGCGCGGCGCTGATCGAGCACTGGCAACGCTAA</v>
      </c>
      <c r="O1574" s="26">
        <f t="shared" si="169"/>
        <v>861</v>
      </c>
      <c r="P1574" s="26"/>
      <c r="Q1574" s="26">
        <f t="shared" si="168"/>
        <v>1</v>
      </c>
      <c r="R1574" s="26">
        <f t="shared" si="170"/>
        <v>1</v>
      </c>
      <c r="S1574" s="26">
        <f t="shared" si="172"/>
        <v>2</v>
      </c>
      <c r="T1574" s="26"/>
    </row>
    <row r="1575" spans="1:20" x14ac:dyDescent="0.25">
      <c r="A1575" s="3">
        <v>1086</v>
      </c>
      <c r="B1575" s="3" t="s">
        <v>6763</v>
      </c>
      <c r="C1575" s="3" t="s">
        <v>2512</v>
      </c>
      <c r="D1575" s="4" t="s">
        <v>6764</v>
      </c>
      <c r="E1575" s="4" t="s">
        <v>6764</v>
      </c>
      <c r="F1575" s="3" t="s">
        <v>6765</v>
      </c>
      <c r="G1575" s="4" t="s">
        <v>6766</v>
      </c>
      <c r="H1575" s="4"/>
      <c r="I1575" s="4" t="s">
        <v>10936</v>
      </c>
      <c r="J1575" s="3"/>
      <c r="K1575" s="3" t="s">
        <v>6767</v>
      </c>
      <c r="L1575" s="17" t="s">
        <v>5760</v>
      </c>
      <c r="M1575" s="2" t="str">
        <f t="shared" si="171"/>
        <v>&gt;betaL-g2180_SHV-43%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TTTTGCCGACGGCATGACGGTCGGCGAACTCTGCGCCGCCGCCATTACCATGAGCGATAACAGCGCCGCCAATCTGCTGCTGGCCACCGTCGGCGGCCCCGCAGGATTGTCTGCCTTTTTGCGCCAGATCGGCGACAACGTCACCCGCCTTGACCGCTGGGAAACGGAACTGAATGAGGCGCTTCCCGGCGACGCCCGCGACACCACTACACCGGCCAGCATGGCCGCGACCCTGCGCAAGCTGCTGACCAGCCAGCGTCTGAGCGCCCGTTCGCAACGGCAGCTGCTGCAGTGGATGGTGGACGATCGAGTCGCCGGACCGTTGATCCGCTCCGTGCTGCCGGCGGGCTGGTTTATCGCCGATAAGACCGGAGCTGGCGAACGGGGTGCGCGCGGGATTGTCGCCCTGCTTGGCCCGAATAACAAAGCAGAGCGCATCGTGGTGATTTATCTGCGGGATACCCCGGCGAGCATGGCCGAGCGAAATCAGCAAATCGCCGGGATCGGCGCGGCGCTGATCGAGCACTGGCAACGCTAA</v>
      </c>
      <c r="O1575" s="26">
        <f t="shared" si="169"/>
        <v>861</v>
      </c>
      <c r="P1575" s="26"/>
      <c r="Q1575" s="26">
        <f t="shared" si="168"/>
        <v>1</v>
      </c>
      <c r="R1575" s="26">
        <f t="shared" si="170"/>
        <v>1</v>
      </c>
      <c r="S1575" s="26">
        <f t="shared" si="172"/>
        <v>2</v>
      </c>
      <c r="T1575" s="26"/>
    </row>
    <row r="1576" spans="1:20" x14ac:dyDescent="0.25">
      <c r="A1576" s="3">
        <v>1095</v>
      </c>
      <c r="B1576" s="3" t="s">
        <v>6768</v>
      </c>
      <c r="C1576" s="3" t="s">
        <v>2512</v>
      </c>
      <c r="D1576" s="4" t="s">
        <v>6769</v>
      </c>
      <c r="E1576" s="4" t="s">
        <v>6769</v>
      </c>
      <c r="F1576" s="3" t="s">
        <v>6770</v>
      </c>
      <c r="G1576" s="4" t="s">
        <v>11046</v>
      </c>
      <c r="H1576" s="4" t="s">
        <v>11045</v>
      </c>
      <c r="I1576" s="4" t="s">
        <v>10936</v>
      </c>
      <c r="J1576" s="3"/>
      <c r="K1576" s="3" t="s">
        <v>6771</v>
      </c>
      <c r="L1576" s="17" t="s">
        <v>5760</v>
      </c>
      <c r="M1576" s="2" t="str">
        <f t="shared" si="171"/>
        <v>&gt;betaL-g2181_SHV-53%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TCAGCCAGCGTCTGAGCGCCCGTTCGCAACGGCAGCTGCTGCAGTGGATGGTGGACGATCGGGTCGCCGGACCGTTGATCCGCTCCGTGCTGCCGGCGGGCTGGTTTATCGCCGATAAGACCGGAGCTGGCGAGCGGGGTGCGCGCGGCATTGTCGCCCTGCTTGGCCCGAATAACAA</v>
      </c>
      <c r="O1576" s="26">
        <f t="shared" si="169"/>
        <v>729</v>
      </c>
      <c r="P1576" s="26" t="s">
        <v>11043</v>
      </c>
      <c r="Q1576" s="26">
        <v>1</v>
      </c>
      <c r="R1576" s="26">
        <v>1</v>
      </c>
      <c r="S1576" s="26">
        <f t="shared" si="172"/>
        <v>2</v>
      </c>
      <c r="T1576" s="26"/>
    </row>
    <row r="1577" spans="1:20" x14ac:dyDescent="0.25">
      <c r="A1577" s="3">
        <v>1122</v>
      </c>
      <c r="B1577" s="3" t="s">
        <v>6772</v>
      </c>
      <c r="C1577" s="3" t="s">
        <v>2512</v>
      </c>
      <c r="D1577" s="4" t="s">
        <v>6773</v>
      </c>
      <c r="E1577" s="4" t="s">
        <v>6773</v>
      </c>
      <c r="F1577" s="3" t="s">
        <v>6774</v>
      </c>
      <c r="G1577" s="4" t="s">
        <v>6775</v>
      </c>
      <c r="H1577" s="4"/>
      <c r="I1577" s="4" t="s">
        <v>10936</v>
      </c>
      <c r="J1577" s="3"/>
      <c r="K1577" s="3" t="s">
        <v>6776</v>
      </c>
      <c r="L1577" s="17" t="s">
        <v>5760</v>
      </c>
      <c r="M1577" s="2" t="str">
        <f t="shared" si="171"/>
        <v>&gt;betaL-g2182_SHV-83%AA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T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ACGGGGTGCGCGCGGGATTGTCGCCCTGCTTGGCCCGAATAACAAAGCAGAGCGGATTGTGGTGATTTATCTGCGGGATACGCCGGCGAGCATGGCCGAGCGAAATCAGCAAATCGCCGGGATCGGCGCGGCGCTGATCGAGCACTGGCAACGCTAA</v>
      </c>
      <c r="O1577" s="26">
        <f t="shared" si="169"/>
        <v>861</v>
      </c>
      <c r="P1577" s="26" t="s">
        <v>10985</v>
      </c>
      <c r="Q1577" s="26">
        <v>1</v>
      </c>
      <c r="R1577" s="26">
        <f t="shared" si="170"/>
        <v>1</v>
      </c>
      <c r="S1577" s="26">
        <f t="shared" si="172"/>
        <v>2</v>
      </c>
      <c r="T1577" s="26"/>
    </row>
    <row r="1578" spans="1:20" x14ac:dyDescent="0.25">
      <c r="A1578" s="3">
        <v>1123</v>
      </c>
      <c r="B1578" s="3" t="s">
        <v>6777</v>
      </c>
      <c r="C1578" s="3" t="s">
        <v>2512</v>
      </c>
      <c r="D1578" s="4" t="s">
        <v>6778</v>
      </c>
      <c r="E1578" s="4" t="s">
        <v>6778</v>
      </c>
      <c r="F1578" s="3" t="s">
        <v>6779</v>
      </c>
      <c r="G1578" s="4" t="s">
        <v>6780</v>
      </c>
      <c r="H1578" s="4"/>
      <c r="I1578" s="4" t="s">
        <v>10936</v>
      </c>
      <c r="J1578" s="3"/>
      <c r="K1578" s="3" t="s">
        <v>6781</v>
      </c>
      <c r="L1578" s="17" t="s">
        <v>5760</v>
      </c>
      <c r="M1578" s="2" t="str">
        <f t="shared" si="171"/>
        <v>&gt;betaL-g2183_SHV-84%ATGCGTTATATTCGCCTGTGTATTATCTCCCTGTTAGCCACCCTGCCGCTGGCGGTACACGCCAGCCCGCAGCCGCTTGAGCAAATTAAACT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A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GGACCGGAGCTGGCGAGCGGGGTGCGCGCGGGATTGTCGCCCTGCTTGGCCCGAATAACAAAGCAGAGCGCATTGTGGTGATTTATCTGCGGGATACCCCAGCGAGCATGGCCGAGCGAAATCAGCAAATCGCCGGGATCGGC</v>
      </c>
      <c r="O1578" s="26">
        <f t="shared" si="169"/>
        <v>831</v>
      </c>
      <c r="P1578" s="26" t="s">
        <v>10985</v>
      </c>
      <c r="Q1578" s="26">
        <f t="shared" ref="Q1578:Q1592" si="173">IF(OR(LEFT(G1578,3)="ATG",LEFT(G1578,3)="GTG"),1,"bad")</f>
        <v>1</v>
      </c>
      <c r="R1578" s="26" t="str">
        <f t="shared" si="170"/>
        <v>bad</v>
      </c>
      <c r="S1578" s="26">
        <f t="shared" si="172"/>
        <v>2</v>
      </c>
      <c r="T1578" s="26"/>
    </row>
    <row r="1579" spans="1:20" x14ac:dyDescent="0.25">
      <c r="A1579" s="3">
        <v>1215</v>
      </c>
      <c r="B1579" s="3" t="s">
        <v>6782</v>
      </c>
      <c r="C1579" s="3" t="s">
        <v>2878</v>
      </c>
      <c r="D1579" s="4" t="s">
        <v>6783</v>
      </c>
      <c r="E1579" s="4" t="s">
        <v>6783</v>
      </c>
      <c r="F1579" s="3" t="s">
        <v>6784</v>
      </c>
      <c r="G1579" s="4" t="s">
        <v>6785</v>
      </c>
      <c r="H1579" s="4"/>
      <c r="I1579" s="4" t="s">
        <v>10936</v>
      </c>
      <c r="J1579" s="3"/>
      <c r="K1579" s="3" t="s">
        <v>6786</v>
      </c>
      <c r="L1579" s="17" t="s">
        <v>5760</v>
      </c>
      <c r="M1579" s="2" t="str">
        <f t="shared" si="171"/>
        <v>&gt;betaL-g2184_SME-5%ATGTCAAACAAAGTAAATTTTAAAACGGCTTCATTTTTGTTTAGTGTTTGTTTAGCTTTGTCGGCATTTAATGCTCATGCTAACAAAAGTGATGCTGCGGCAAAACAAATAAAAAAATTAGAGGAAGACTTTGATGGGAGGATTGGCGTCTTTGCAATAGATACAGGATCGGGTAATACATTTGGGTATAGATCAGATGAGCGGTTCCCTTTATGCAGTTCATTTAAAGGTTTTTTGGCGGCTGCTGTTTTAGAGAGGGTGCAACAAAAAAAACTAGATATCAACCAAAAGGTTAAATATGAGAGTAGGGATCTAGAATATCATTCACCTATTACACCAAAATATAAAGGCTCAGGTATGACATTAGGTGATATGGCTTCTGCTGCATTGCAATATAGCGACAATGGGGCAACAAATATAATTATGGAACGATTTCTTGGCGGTCCTGAGGGGATGACTAAATTTATGCGTTCTATTGGAGATAATGAGTTTAGGTTAGATCGCTGGGAACTGGAACTTAACACTGCAATCCCAGGAGATAAACGTGACACTTCAACGCCAAAAGCTGTTGCAAATAGTTTGAATAAACTAGCTTTGGGGAATGTTCTCAATGCTAAAGTGAAAGCGATTTATCAAAATTGGTTAAAAGGTAATACAACTGGTGATGCTCGAATTCGTGCTAGTGTTCCTGCTGATTGGGTTGTAGGTGACAAAACTGGGAGCTGTGGGGCATATGGTACTGCGAATGATTATGCCGTCATTTGGCCTAAAAATAGAGCACCATTAATTGTCTCTATATATACAACACGAAAATCGAAAGATGATAAGCACAGTGATAAAACTATTGCGGAAGCATCACGTATTGCAATTCAGGCAATTGATTAA</v>
      </c>
      <c r="O1579" s="26">
        <f t="shared" si="169"/>
        <v>885</v>
      </c>
      <c r="P1579" s="26"/>
      <c r="Q1579" s="26">
        <f t="shared" ref="Q1579:Q1591" si="174">IF(OR(LEFT(G1579,3)="ATG",LEFT(G1579,3)="GTG",LEFT(G1579,3)="TTG"),1,"bad")</f>
        <v>1</v>
      </c>
      <c r="R1579" s="26">
        <f t="shared" si="170"/>
        <v>1</v>
      </c>
      <c r="S1579" s="26">
        <f t="shared" si="172"/>
        <v>2</v>
      </c>
      <c r="T1579" s="26"/>
    </row>
    <row r="1580" spans="1:20" x14ac:dyDescent="0.25">
      <c r="A1580" s="3">
        <v>1216</v>
      </c>
      <c r="B1580" s="3" t="s">
        <v>6787</v>
      </c>
      <c r="C1580" s="3" t="s">
        <v>6788</v>
      </c>
      <c r="D1580" s="4" t="s">
        <v>6789</v>
      </c>
      <c r="E1580" s="4" t="s">
        <v>6789</v>
      </c>
      <c r="F1580" s="4" t="s">
        <v>6790</v>
      </c>
      <c r="G1580" s="4" t="s">
        <v>6791</v>
      </c>
      <c r="H1580" s="4"/>
      <c r="I1580" s="4" t="s">
        <v>10936</v>
      </c>
      <c r="J1580" s="3"/>
      <c r="K1580" s="3" t="s">
        <v>6792</v>
      </c>
      <c r="L1580" s="17" t="s">
        <v>5760</v>
      </c>
      <c r="M1580" s="2" t="str">
        <f t="shared" si="171"/>
        <v>&gt;betaL-g2185_SPM-1%ATGAACTCACCTAAATCGAGAGCCCTGCTTGGATTCATGGGCGCGTTTTGTTTGTTGCTCGTTGCGGGAGCGCCATTGTCTGCAAAAAGTTCGGATCATGTCGACTTGCCCTACAATCTAACGGCGACCAAGATTGATTCGGACGTTTTCGTCGTCACAGACCGCGATTTCTATTCTTCGAATGTCTTAGTAGCGAAAATGCTTGATGGGACCGTTGTCATTGTCTCTTCGCCGTTTGAAAATCTGGGTACGCAAACGCTTATGGATTGGGTGGCTAAGACTATGAAGCCGAAGAAAGTAGTAGCCATCAATACGCACTTTCATTTGGACGGCACGGGTGGAAATGAAATTTACAAGAAGATGGGCGCGGAGACGTGGTCGAGCGATCTGACAAAGCAGTTGCGACTTGAGGAAAACAAGAAAGACCGGATAAAAGCAGCTGAGTTCTATAAAAACGAGGATCTGAAGCGAAGGATTCTGAGTTCCCATCCTGTTCCAGCGGATAATGTTTTTGATTTGAAACAAGGCAAGGTCTTCTCGTTTTCTAATGAGCTGGTTGAGGTTTCATTTCCAGGACCGGCTCACTCGCCCGATAATGTCGTCGTATATTTTCCCAAGAAGAAACTGCTGTTTGGCGGCTGCATGATAAAGCCGAAGGAACTTGGTTATCTGGGAGATGCCAATGTGAAGGCATGGCCCGATTCAGCTCGGCGGCTAAAAAAGTTTGATGCGAAAATTGTTATACCTGGACACGGCGAATGGGGCGGACCGGAGATGGTTAACAAGACGATCAAGGTCGCGGAAAAGGCCGTTGGCGAAATGAGACTGTAG</v>
      </c>
      <c r="O1580" s="26">
        <f t="shared" si="169"/>
        <v>831</v>
      </c>
      <c r="P1580" s="26"/>
      <c r="Q1580" s="26">
        <f t="shared" si="174"/>
        <v>1</v>
      </c>
      <c r="R1580" s="26">
        <f t="shared" si="170"/>
        <v>1</v>
      </c>
      <c r="S1580" s="26">
        <f t="shared" si="172"/>
        <v>2</v>
      </c>
      <c r="T1580" s="26"/>
    </row>
    <row r="1581" spans="1:20" x14ac:dyDescent="0.25">
      <c r="A1581" s="3">
        <v>1389</v>
      </c>
      <c r="B1581" s="3" t="s">
        <v>6793</v>
      </c>
      <c r="C1581" s="3" t="s">
        <v>2903</v>
      </c>
      <c r="D1581" s="8" t="s">
        <v>6794</v>
      </c>
      <c r="E1581" s="8" t="s">
        <v>6794</v>
      </c>
      <c r="F1581" s="8" t="s">
        <v>6795</v>
      </c>
      <c r="G1581" s="4" t="s">
        <v>6796</v>
      </c>
      <c r="H1581" s="4"/>
      <c r="I1581" s="4" t="s">
        <v>10936</v>
      </c>
      <c r="J1581" s="3"/>
      <c r="K1581" s="3" t="s">
        <v>6797</v>
      </c>
      <c r="L1581" s="17" t="s">
        <v>5760</v>
      </c>
      <c r="M1581" s="2" t="str">
        <f t="shared" si="171"/>
        <v>&gt;betaL-g2186_TEM-182%ATGAGTATTCAACATTTTCGTGTCGCCCTTATTCCCTTTTTTGCGGCATTTTGCCTTCCTGTTTTTGCTCACCCAGAAACGCTGGTGAAAGTAAAAGATGCTGAAGATCAGTTGGGTGCACGAGTGGGTTACATCGAACTGGATCTCAACAGCGGTAAGATCCTTGAGAGTTTTCGCCCCGAAGAACGTTTTCCAATGATT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T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TAAATAGACAGATCGCTGAGATAGGTGCCTCACTGATTAAGCATTGGTAA</v>
      </c>
      <c r="O1581" s="26">
        <f t="shared" si="169"/>
        <v>861</v>
      </c>
      <c r="P1581" s="26"/>
      <c r="Q1581" s="26">
        <f t="shared" si="174"/>
        <v>1</v>
      </c>
      <c r="R1581" s="26">
        <f t="shared" si="170"/>
        <v>1</v>
      </c>
      <c r="S1581" s="26">
        <f t="shared" si="172"/>
        <v>2</v>
      </c>
      <c r="T1581" s="26"/>
    </row>
    <row r="1582" spans="1:20" x14ac:dyDescent="0.25">
      <c r="A1582" s="3">
        <v>1413</v>
      </c>
      <c r="B1582" s="3" t="s">
        <v>6798</v>
      </c>
      <c r="C1582" s="3" t="s">
        <v>2903</v>
      </c>
      <c r="D1582" s="8" t="s">
        <v>6799</v>
      </c>
      <c r="E1582" s="8" t="s">
        <v>6799</v>
      </c>
      <c r="F1582" s="3" t="s">
        <v>6800</v>
      </c>
      <c r="G1582" s="4" t="s">
        <v>6801</v>
      </c>
      <c r="H1582" s="4"/>
      <c r="I1582" s="4" t="s">
        <v>10936</v>
      </c>
      <c r="J1582" s="3"/>
      <c r="K1582" s="3" t="s">
        <v>6802</v>
      </c>
      <c r="L1582" s="17" t="s">
        <v>5760</v>
      </c>
      <c r="M1582" s="2" t="str">
        <f t="shared" si="171"/>
        <v>&gt;betaL-g2187_TEM-214%ATGAGTATTCAACATTTTCGTGTCGCCCTTT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582" s="26">
        <f t="shared" si="169"/>
        <v>861</v>
      </c>
      <c r="P1582" s="26"/>
      <c r="Q1582" s="26">
        <f t="shared" si="174"/>
        <v>1</v>
      </c>
      <c r="R1582" s="26">
        <f t="shared" si="170"/>
        <v>1</v>
      </c>
      <c r="S1582" s="26">
        <f t="shared" si="172"/>
        <v>2</v>
      </c>
      <c r="T1582" s="26"/>
    </row>
    <row r="1583" spans="1:20" x14ac:dyDescent="0.25">
      <c r="A1583" s="3">
        <v>1414</v>
      </c>
      <c r="B1583" s="3" t="s">
        <v>6803</v>
      </c>
      <c r="C1583" s="3" t="s">
        <v>2903</v>
      </c>
      <c r="D1583" s="8" t="s">
        <v>6804</v>
      </c>
      <c r="E1583" s="8" t="s">
        <v>6804</v>
      </c>
      <c r="F1583" s="3" t="s">
        <v>6805</v>
      </c>
      <c r="G1583" s="4" t="s">
        <v>6806</v>
      </c>
      <c r="H1583" s="4"/>
      <c r="I1583" s="4" t="s">
        <v>10936</v>
      </c>
      <c r="J1583" s="3"/>
      <c r="K1583" s="3" t="s">
        <v>6807</v>
      </c>
      <c r="L1583" s="17" t="s">
        <v>5760</v>
      </c>
      <c r="M1583" s="2" t="str">
        <f t="shared" si="171"/>
        <v>&gt;betaL-g2188_TEM-215%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G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583" s="26">
        <f t="shared" si="169"/>
        <v>861</v>
      </c>
      <c r="P1583" s="26"/>
      <c r="Q1583" s="26">
        <f t="shared" si="174"/>
        <v>1</v>
      </c>
      <c r="R1583" s="26">
        <f t="shared" si="170"/>
        <v>1</v>
      </c>
      <c r="S1583" s="26">
        <f t="shared" si="172"/>
        <v>2</v>
      </c>
      <c r="T1583" s="26"/>
    </row>
    <row r="1584" spans="1:20" x14ac:dyDescent="0.25">
      <c r="A1584" s="3">
        <v>1415</v>
      </c>
      <c r="B1584" s="3" t="s">
        <v>6808</v>
      </c>
      <c r="C1584" s="3" t="s">
        <v>2903</v>
      </c>
      <c r="D1584" s="8" t="s">
        <v>6809</v>
      </c>
      <c r="E1584" s="8" t="s">
        <v>6809</v>
      </c>
      <c r="F1584" s="3" t="s">
        <v>6810</v>
      </c>
      <c r="G1584" s="4" t="s">
        <v>6811</v>
      </c>
      <c r="H1584" s="4"/>
      <c r="I1584" s="4" t="s">
        <v>10936</v>
      </c>
      <c r="J1584" s="3"/>
      <c r="K1584" s="3" t="s">
        <v>6812</v>
      </c>
      <c r="L1584" s="17" t="s">
        <v>5760</v>
      </c>
      <c r="M1584" s="2" t="str">
        <f t="shared" si="171"/>
        <v>&gt;betaL-g2189_TEM-216%ATGAGTATTCAACATTTTCGTGTCTCCCTTATTCCCTTTTTTGCGGCATTTTGCCTTCCTGTTTTTGCTCACCCAGAAACGCTGGTGAAAGTAAAAGATGCTGAAGATCAGTTGGGTGCACC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584" s="26">
        <f t="shared" si="169"/>
        <v>861</v>
      </c>
      <c r="P1584" s="26"/>
      <c r="Q1584" s="26">
        <f t="shared" si="174"/>
        <v>1</v>
      </c>
      <c r="R1584" s="26">
        <f t="shared" si="170"/>
        <v>1</v>
      </c>
      <c r="S1584" s="26">
        <f t="shared" si="172"/>
        <v>2</v>
      </c>
      <c r="T1584" s="26"/>
    </row>
    <row r="1585" spans="1:20" x14ac:dyDescent="0.25">
      <c r="A1585" s="3">
        <v>1416</v>
      </c>
      <c r="B1585" s="3" t="s">
        <v>6813</v>
      </c>
      <c r="C1585" s="3" t="s">
        <v>2903</v>
      </c>
      <c r="D1585" s="8" t="s">
        <v>6814</v>
      </c>
      <c r="E1585" s="8" t="s">
        <v>6814</v>
      </c>
      <c r="F1585" s="3" t="s">
        <v>6815</v>
      </c>
      <c r="G1585" s="4" t="s">
        <v>6816</v>
      </c>
      <c r="H1585" s="4"/>
      <c r="I1585" s="4" t="s">
        <v>10936</v>
      </c>
      <c r="J1585" s="3"/>
      <c r="K1585" s="3" t="s">
        <v>6817</v>
      </c>
      <c r="L1585" s="17" t="s">
        <v>5760</v>
      </c>
      <c r="M1585" s="2" t="str">
        <f t="shared" si="171"/>
        <v>&gt;betaL-g2190_TEM-217%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GTACACGACGGGGAGTCAGGCAACTATGGATGAACGAAATAGACAGATCGCTGAGATAGGTGCCTCACTGATTAAGCATTGGTAA</v>
      </c>
      <c r="O1585" s="26">
        <f t="shared" si="169"/>
        <v>861</v>
      </c>
      <c r="P1585" s="26"/>
      <c r="Q1585" s="26">
        <f t="shared" si="174"/>
        <v>1</v>
      </c>
      <c r="R1585" s="26">
        <f t="shared" si="170"/>
        <v>1</v>
      </c>
      <c r="S1585" s="26">
        <f t="shared" si="172"/>
        <v>2</v>
      </c>
      <c r="T1585" s="26"/>
    </row>
    <row r="1586" spans="1:20" x14ac:dyDescent="0.25">
      <c r="A1586" s="3">
        <v>1417</v>
      </c>
      <c r="B1586" s="3" t="s">
        <v>6818</v>
      </c>
      <c r="C1586" s="3" t="s">
        <v>2903</v>
      </c>
      <c r="D1586" s="8" t="s">
        <v>6819</v>
      </c>
      <c r="E1586" s="8" t="s">
        <v>6819</v>
      </c>
      <c r="F1586" s="3" t="s">
        <v>6820</v>
      </c>
      <c r="G1586" s="4" t="s">
        <v>6821</v>
      </c>
      <c r="H1586" s="4"/>
      <c r="I1586" s="4" t="s">
        <v>10936</v>
      </c>
      <c r="J1586" s="3"/>
      <c r="K1586" s="3" t="s">
        <v>6822</v>
      </c>
      <c r="L1586" s="17" t="s">
        <v>5760</v>
      </c>
      <c r="M1586" s="2" t="str">
        <f t="shared" si="171"/>
        <v>&gt;betaL-g2191_TEM-219%ATGAGTATTCAACATTTT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TTTATCTACACGACGGGGAGTCAGGCAACTATGGATGAACGAAATAGACAGATCGCTGAGATAGGTGCCTCACTGATTAAGCATTGGTAA</v>
      </c>
      <c r="O1586" s="26">
        <f t="shared" si="169"/>
        <v>861</v>
      </c>
      <c r="P1586" s="26"/>
      <c r="Q1586" s="26">
        <f t="shared" si="174"/>
        <v>1</v>
      </c>
      <c r="R1586" s="26">
        <f t="shared" si="170"/>
        <v>1</v>
      </c>
      <c r="S1586" s="26">
        <f t="shared" si="172"/>
        <v>2</v>
      </c>
      <c r="T1586" s="26"/>
    </row>
    <row r="1587" spans="1:20" x14ac:dyDescent="0.25">
      <c r="A1587" s="3">
        <v>1418</v>
      </c>
      <c r="B1587" s="3" t="s">
        <v>6823</v>
      </c>
      <c r="C1587" s="3" t="s">
        <v>2903</v>
      </c>
      <c r="D1587" s="8" t="s">
        <v>6824</v>
      </c>
      <c r="E1587" s="8" t="s">
        <v>6824</v>
      </c>
      <c r="F1587" s="3" t="s">
        <v>6825</v>
      </c>
      <c r="G1587" s="4" t="s">
        <v>6826</v>
      </c>
      <c r="H1587" s="4"/>
      <c r="I1587" s="4" t="s">
        <v>10936</v>
      </c>
      <c r="J1587" s="3"/>
      <c r="K1587" s="3" t="s">
        <v>6827</v>
      </c>
      <c r="L1587" s="17" t="s">
        <v>5760</v>
      </c>
      <c r="M1587" s="2" t="str">
        <f t="shared" si="171"/>
        <v>&gt;betaL-g2192_TEM-220%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A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1587" s="26">
        <f t="shared" si="169"/>
        <v>861</v>
      </c>
      <c r="P1587" s="26"/>
      <c r="Q1587" s="26">
        <f t="shared" si="174"/>
        <v>1</v>
      </c>
      <c r="R1587" s="26">
        <f t="shared" si="170"/>
        <v>1</v>
      </c>
      <c r="S1587" s="26">
        <f t="shared" si="172"/>
        <v>2</v>
      </c>
      <c r="T1587" s="26"/>
    </row>
    <row r="1588" spans="1:20" x14ac:dyDescent="0.25">
      <c r="A1588" s="3">
        <v>1434</v>
      </c>
      <c r="B1588" s="3" t="s">
        <v>6828</v>
      </c>
      <c r="C1588" s="3" t="s">
        <v>3378</v>
      </c>
      <c r="D1588" s="4" t="s">
        <v>6829</v>
      </c>
      <c r="E1588" s="4" t="s">
        <v>6829</v>
      </c>
      <c r="F1588" s="3" t="s">
        <v>6830</v>
      </c>
      <c r="G1588" s="4" t="s">
        <v>6831</v>
      </c>
      <c r="H1588" s="4"/>
      <c r="I1588" s="4" t="s">
        <v>10936</v>
      </c>
      <c r="J1588" s="3"/>
      <c r="K1588" s="3" t="s">
        <v>6832</v>
      </c>
      <c r="L1588" s="17" t="s">
        <v>5760</v>
      </c>
      <c r="M1588" s="2" t="str">
        <f t="shared" si="171"/>
        <v>&gt;betaL-g2193_VEB-9%ATGAAAATCGTAAAAAGGATATTATTAGTATTGTTAAGTTTATTTTTTACAGTTGTGTATTCAAATGCTCAAACTGACAACTTAACTTTGAAAATTGAGAATGTTTTAAAGGCAAAAAATGCCAGAATAGGAGTAGCAATATTCAACAGCAATGAGAAGGATACTTTGAAGATTAATAACGACTTCCATTTCCCGATGCAAAGCGTTATGAAATTTCCGATTGCTTTAGCCGTTTTGTCTGAGATAGATAAAGGGAATCTTTCTTTTGAACAAAAAATAGAGATTACCCCTCAAGACCTTTTGCCTAAAACGTGGAGTCCGATTAAAGAGGAATTCCCTAATGGAACAACTTTGACGATTGAACAAATACTAAATTATACAGTATCAGAGAGCGACAATATTGGTTGTGATATTTTGCTAAAATTAATCGGAGGAACTGATTCTGTTCAAAAATTCTTGAATGCTAATCATTTCACTGATATTTCAATCAAAGCAAACGAAGAACAAATGCACAAGGATTGGAATACCCAATATCAAAATTGGGCAACCCCAACAGCGATGAACAAACTGTTAATAGATACTTATAATAATAAGAACCAATTACTTTCTAAAAAAAGTTATGATTTTATTTGGAAAATTATGAGAGAAACAACAACAGGAAGTAACCGATTAAAAGGACAATTACCAAAGAATACAATTGTTGCTCATAAAACAGGGACTTCCGGAATAAATAATGGAATTGCAGCAGCCACTAATGATGTTGGGGTAATTACTTTACCGAATGGACAATTAATTTTTATAAGCGTATTTGTTGCAGAGTCCAAAGAAACTTCGGAAATTAATGAAAAGATTATTTCAGACATTGCAAAAATAACGTGGAATTACTATTTGAATAAATAA</v>
      </c>
      <c r="O1588" s="26">
        <f t="shared" si="169"/>
        <v>900</v>
      </c>
      <c r="P1588" s="26"/>
      <c r="Q1588" s="26">
        <f t="shared" si="174"/>
        <v>1</v>
      </c>
      <c r="R1588" s="26">
        <f t="shared" si="170"/>
        <v>1</v>
      </c>
      <c r="S1588" s="26">
        <f t="shared" si="172"/>
        <v>2</v>
      </c>
      <c r="T1588" s="26"/>
    </row>
    <row r="1589" spans="1:20" x14ac:dyDescent="0.25">
      <c r="A1589" s="3">
        <v>1472</v>
      </c>
      <c r="B1589" s="3" t="s">
        <v>6833</v>
      </c>
      <c r="C1589" s="3" t="s">
        <v>3408</v>
      </c>
      <c r="D1589" s="4" t="s">
        <v>6834</v>
      </c>
      <c r="E1589" s="4" t="s">
        <v>6834</v>
      </c>
      <c r="F1589" s="3" t="s">
        <v>6835</v>
      </c>
      <c r="G1589" s="3" t="s">
        <v>6836</v>
      </c>
      <c r="H1589" s="3"/>
      <c r="I1589" s="4" t="s">
        <v>10936</v>
      </c>
      <c r="J1589" s="3"/>
      <c r="K1589" s="3" t="s">
        <v>6837</v>
      </c>
      <c r="L1589" s="47" t="s">
        <v>5760</v>
      </c>
      <c r="M1589" s="2" t="str">
        <f t="shared" si="171"/>
        <v>&gt;betaL-g2194_VIM-39%ATGTTAAAAGTTATTAGTAGTTTATTGGTCTACATGACCGCGTCTGTCATGGCTGTCGCAAGTCCGTTAGCCCATTCCGGGGAGCCGAGTGGTGAGTATCCGG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TTGAGTTGTCAAGCACGTCTGCGGGGAACGTGGCCGATGCCGATCTGGCTGAATGGCCCACCTCCGTTGAGCGGATTCAAAAACACTACCCGGAAGCAGAGGTCGTCATTCCCGGGCACGGTCTACCGGGCGGTCTAGACTTGCTCCAGCACACAGCGAACGTTGTCAAAGCACACAAAAATCGCTCAGTCGCCGAGTAG</v>
      </c>
      <c r="O1589" s="26">
        <f t="shared" si="169"/>
        <v>801</v>
      </c>
      <c r="P1589" s="26"/>
      <c r="Q1589" s="26">
        <f t="shared" si="174"/>
        <v>1</v>
      </c>
      <c r="R1589" s="26">
        <f t="shared" si="170"/>
        <v>1</v>
      </c>
      <c r="S1589" s="26">
        <f t="shared" si="172"/>
        <v>2</v>
      </c>
      <c r="T1589" s="26"/>
    </row>
    <row r="1590" spans="1:20" x14ac:dyDescent="0.25">
      <c r="A1590" s="3">
        <v>1473</v>
      </c>
      <c r="B1590" s="3" t="s">
        <v>6838</v>
      </c>
      <c r="C1590" s="3" t="s">
        <v>3408</v>
      </c>
      <c r="D1590" s="4" t="s">
        <v>6839</v>
      </c>
      <c r="E1590" s="4" t="s">
        <v>6839</v>
      </c>
      <c r="F1590" s="3" t="s">
        <v>6840</v>
      </c>
      <c r="G1590" s="3" t="s">
        <v>6841</v>
      </c>
      <c r="H1590" s="3"/>
      <c r="I1590" s="4" t="s">
        <v>10936</v>
      </c>
      <c r="J1590" s="3"/>
      <c r="K1590" s="3" t="s">
        <v>6842</v>
      </c>
      <c r="L1590" s="47" t="s">
        <v>5760</v>
      </c>
      <c r="M1590" s="2" t="str">
        <f t="shared" si="171"/>
        <v>&gt;betaL-g2195_VIM-42%ATGTTAAAAGTTATTAGTAGTTTATTGGTCTACATGACCGCGTCTGTCATGGCTGTCGCAAGTCCGTTAGC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AGCACGTCTGCGGGGAACGTGGCCGATGCCGATCTGGCTGAATGGCCCACCTCCATTGAGCGGATTCAAAAACACTACCCGGAAGCAGAGGTCGTCATTCCCGGGCACGGTCTACCGGGCGGTCTAGACTTGCTCCAGCACACAGCGAACGTTGTCAAAGCACACAAAAATCGCTCAGTCGCCGAGTAG</v>
      </c>
      <c r="O1590" s="26">
        <f t="shared" si="169"/>
        <v>801</v>
      </c>
      <c r="P1590" s="26"/>
      <c r="Q1590" s="26">
        <f t="shared" si="174"/>
        <v>1</v>
      </c>
      <c r="R1590" s="26">
        <f t="shared" si="170"/>
        <v>1</v>
      </c>
      <c r="S1590" s="26">
        <f t="shared" si="172"/>
        <v>2</v>
      </c>
      <c r="T1590" s="26"/>
    </row>
    <row r="1591" spans="1:20" x14ac:dyDescent="0.25">
      <c r="A1591" s="3">
        <v>1474</v>
      </c>
      <c r="B1591" s="3" t="s">
        <v>6843</v>
      </c>
      <c r="C1591" s="3" t="s">
        <v>3408</v>
      </c>
      <c r="D1591" s="4" t="s">
        <v>6844</v>
      </c>
      <c r="E1591" s="4" t="s">
        <v>6844</v>
      </c>
      <c r="F1591" s="3" t="s">
        <v>6845</v>
      </c>
      <c r="G1591" s="3" t="s">
        <v>6846</v>
      </c>
      <c r="H1591" s="3"/>
      <c r="I1591" s="4" t="s">
        <v>10936</v>
      </c>
      <c r="J1591" s="3"/>
      <c r="K1591" s="3" t="s">
        <v>6847</v>
      </c>
      <c r="L1591" s="47" t="s">
        <v>5760</v>
      </c>
      <c r="M1591" s="2" t="str">
        <f t="shared" si="171"/>
        <v>&gt;betaL-g2196_VIM-43%ATGTTAAAAGTTATTAGTAGTTTATTGGTCTACATGACCGCGTCTGTCATGGCTGTCGCAAGTCCGTTAGTCCATTCCGGGGAGCCGAGTGGTGAGTATCCGACAGTCAACGAAATTCCGGTCGGAGAGGTCCGACTTTACCAGATTGCCGATGGTGTTTGGTCGCATATCGCAACGCAGTCGTTTGATGGCGCGGTCTACCCGTCCAATGGTCTCATTGTCCGTGATGGTGATGAGTTGCTTTTGATTGATACAGCGTGGGGTGCGAAAAACACAGCGGCACTTCTCGCGGAGATTGAAAAGCAAATTGGACTTCCCGTAACGCGTGCAGTCTCCACGCACTTTCATGACGACCGCGTCGGCGGCGTTGATGTCCTTCGGGCGGCTGGGGTGGCAACGTACGCATCACCGTCGACACGCCGGCTAGCCGAGGCAGAGGGGAACGAGATTCCCACGCATTCTCTAGAAGGACTCTCATCGAGCGGGGACGCAGTGCGCTTCGGTCCAGTAGAGCTCTTCTATCCTGGTGCTGCGCATTCGACCGACAATCTGGTTGTATACGTCCCGTCAGCGAACGTGCTATACGGTGGTTGTGCCGTTCATGAGTTGTCACGCACGTCTGCGGGGAACGTGGCCGATGCCGATCTGGCTGAATGGCCCACCTCCGTTGAGCGGATTCAAAAACACTACCCGGAAGCAGAGGTCGTCATTCCCGGGCACGGTCTACCGGGCGGTCTAGACTTGCTCCAGCACACAGCGAACGTTGTCAAAGCACACAAAAATCGCTCAGTCGCCGAGTAG</v>
      </c>
      <c r="O1591" s="26">
        <f t="shared" si="169"/>
        <v>801</v>
      </c>
      <c r="P1591" s="26"/>
      <c r="Q1591" s="26">
        <f t="shared" si="174"/>
        <v>1</v>
      </c>
      <c r="R1591" s="26">
        <f t="shared" si="170"/>
        <v>1</v>
      </c>
      <c r="S1591" s="26">
        <f t="shared" si="172"/>
        <v>2</v>
      </c>
      <c r="T1591" s="26"/>
    </row>
    <row r="1592" spans="1:20" x14ac:dyDescent="0.25">
      <c r="A1592">
        <v>1723</v>
      </c>
      <c r="B1592" s="2" t="s">
        <v>9562</v>
      </c>
      <c r="C1592" s="3" t="s">
        <v>4312</v>
      </c>
      <c r="D1592" s="3" t="s">
        <v>4312</v>
      </c>
      <c r="E1592" s="3" t="s">
        <v>4312</v>
      </c>
      <c r="F1592" s="3" t="s">
        <v>4313</v>
      </c>
      <c r="G1592" s="3" t="s">
        <v>11027</v>
      </c>
      <c r="H1592" s="3" t="s">
        <v>11028</v>
      </c>
      <c r="I1592" s="3" t="s">
        <v>4314</v>
      </c>
      <c r="J1592" s="3"/>
      <c r="K1592" s="3" t="s">
        <v>9563</v>
      </c>
      <c r="L1592" s="5" t="s">
        <v>15</v>
      </c>
      <c r="M1592" s="2" t="str">
        <f t="shared" si="171"/>
        <v>&gt;chlor-g1553_cat%ATGACTTTTAATATTATCAAATTAGAAAATTGGGATAGAAAAGAATATTTTGAACACTATTTTAACCAGCAAACTACGTATAGCATTACTAAAGAAATTGATATTACTTTGTTTAAAGATATGAGTAAAAAGAAAGGATATGAAATTTATCCTTCTTTGATTTATGCAATTATGGAAGTTGTAAATAAAAATAAAGTGTTTAGAACAGGAATTAATAGTGAGAATAAATTAGGTTATTGGGATAAGTTAAATCCTTTGTATACAGTTTTTAATAAGCAAACTGAAAAATTTACTAACATTTGGACTGAATCTGATAACAACTTCACTTCTTTTTATAATAATTATAAAAATGACTTGCTTGAATATAAAGATAAAGAAGAAATGTTTCCTAAAAAACCGATACCTGAAAACACCCTACCGATTTCAATGATTCCTTGGATTGATTTTAGTTCATTTAATTTAAACATTGGTAACAATAGCAACTTTTTATTGCCTATTATTACGATAGGTAAATTTTATAGTGAGAATAATAAAATTTATATACCAGTTGCCTTGCAGCTTCATCATGCTGTATGTGATGGTTACCATGCTTCATTATTTATAAATGAATTTCAAGATATAATTAAGAAGGTAGATGATTGGATTTAG</v>
      </c>
      <c r="O1592" s="26">
        <f t="shared" si="169"/>
        <v>648</v>
      </c>
      <c r="P1592" s="26" t="s">
        <v>11029</v>
      </c>
      <c r="Q1592" s="26">
        <f t="shared" si="173"/>
        <v>1</v>
      </c>
      <c r="R1592" s="26">
        <f t="shared" si="170"/>
        <v>1</v>
      </c>
      <c r="S1592" s="26">
        <f t="shared" si="172"/>
        <v>2</v>
      </c>
      <c r="T1592" s="26"/>
    </row>
    <row r="1593" spans="1:20" x14ac:dyDescent="0.25">
      <c r="A1593">
        <v>1724</v>
      </c>
      <c r="B1593" s="2" t="s">
        <v>9564</v>
      </c>
      <c r="C1593" s="3" t="s">
        <v>4315</v>
      </c>
      <c r="D1593" s="3" t="s">
        <v>4316</v>
      </c>
      <c r="E1593" s="3" t="s">
        <v>4316</v>
      </c>
      <c r="F1593" s="3" t="s">
        <v>4317</v>
      </c>
      <c r="G1593" s="3" t="s">
        <v>4318</v>
      </c>
      <c r="H1593" s="3"/>
      <c r="I1593" s="3" t="s">
        <v>4314</v>
      </c>
      <c r="J1593" s="3"/>
      <c r="K1593" s="3" t="s">
        <v>9565</v>
      </c>
      <c r="L1593" s="5" t="s">
        <v>15</v>
      </c>
      <c r="M1593" s="2" t="str">
        <f t="shared" si="171"/>
        <v>&gt;chlor-g1554_catA1%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</v>
      </c>
      <c r="O1593" s="26">
        <f t="shared" si="169"/>
        <v>660</v>
      </c>
      <c r="P1593" s="26"/>
      <c r="Q1593" s="26">
        <f t="shared" ref="Q1593:Q1595" si="175">IF(OR(LEFT(G1593,3)="ATG",LEFT(G1593,3)="GTG",LEFT(G1593,3)="TTG"),1,"bad")</f>
        <v>1</v>
      </c>
      <c r="R1593" s="26">
        <f t="shared" si="170"/>
        <v>1</v>
      </c>
      <c r="S1593" s="26">
        <f t="shared" si="172"/>
        <v>2</v>
      </c>
      <c r="T1593" s="26"/>
    </row>
    <row r="1594" spans="1:20" x14ac:dyDescent="0.25">
      <c r="A1594">
        <v>1733</v>
      </c>
      <c r="B1594" s="2" t="s">
        <v>9580</v>
      </c>
      <c r="C1594" s="3" t="s">
        <v>4315</v>
      </c>
      <c r="D1594" s="3" t="s">
        <v>4340</v>
      </c>
      <c r="E1594" s="3" t="s">
        <v>4340</v>
      </c>
      <c r="F1594" s="3" t="s">
        <v>4341</v>
      </c>
      <c r="G1594" s="3" t="s">
        <v>4342</v>
      </c>
      <c r="H1594" s="3"/>
      <c r="I1594" s="3" t="s">
        <v>4314</v>
      </c>
      <c r="J1594" s="3"/>
      <c r="K1594" s="3" t="s">
        <v>9581</v>
      </c>
      <c r="L1594" s="5" t="s">
        <v>15</v>
      </c>
      <c r="M1594" s="2" t="str">
        <f t="shared" si="171"/>
        <v>&gt;chlor-g1555_catA10%ATGGAAATTTTAACACTATTAATTCGTGATACCATGGGATCGAAAAGAATATTTTTGAACCCCTATTTCCAGCAGCAGCCAACATTCAGTCTGACGAATGAAATTAATATAACTATACTTATGAAGAACTTAAAGAAAAAGCATTATAAGTTATATCCTGCGTTTATTTTTATGGTGACAAAAATCGTGAACGCCCATAGAGAATTTAGAATAAATTTTAACTCAGAAGGAAATTTAGGTTACTGGACGGAGATTTGCCCACTCTATACCATTTTTGATAACAAATCACACACATTTTCTGGCATCTGGTCACCAAACTTAACTATTTTTTCTGAGTTTCATTCTAAATATGAAAATGATGCAGAAAGATACAATGGCACGAGGAGATTATTTCCAAAAAAACCAATACCAGATAACCCTATTCCGATTTCTATGATTCCTTGGAGTTCTTTTACAGCATTTAATCTAAATATAAATAATGGCGGAGATTTTCTCTTACCCATAATAACTGGAGGGAAGTATTCACAAGTAAATGATGAATTATTCCTGCCTGTCTCTATCCAAAATGCATCATGCCTATTTGTGATGGCTACCATGCAAAGTGTTTTTATCAATGACTTACAAAACCTTGTTGATGAAAGTGAAGACTGGATTTACCTGGTCGTTAGTGATGAATGGTATTATTAA</v>
      </c>
      <c r="O1594" s="26">
        <f t="shared" si="169"/>
        <v>687</v>
      </c>
      <c r="P1594" s="26"/>
      <c r="Q1594" s="26">
        <f t="shared" si="175"/>
        <v>1</v>
      </c>
      <c r="R1594" s="26">
        <f t="shared" si="170"/>
        <v>1</v>
      </c>
      <c r="S1594" s="26">
        <f t="shared" si="172"/>
        <v>2</v>
      </c>
      <c r="T1594" s="26"/>
    </row>
    <row r="1595" spans="1:20" x14ac:dyDescent="0.25">
      <c r="A1595">
        <v>1734</v>
      </c>
      <c r="B1595" s="2" t="s">
        <v>9582</v>
      </c>
      <c r="C1595" s="3" t="s">
        <v>4315</v>
      </c>
      <c r="D1595" s="3" t="s">
        <v>4343</v>
      </c>
      <c r="E1595" s="3" t="s">
        <v>4343</v>
      </c>
      <c r="F1595" s="3" t="s">
        <v>4344</v>
      </c>
      <c r="G1595" s="3" t="s">
        <v>4345</v>
      </c>
      <c r="H1595" s="3"/>
      <c r="I1595" s="3" t="s">
        <v>4314</v>
      </c>
      <c r="J1595" s="3"/>
      <c r="K1595" s="3" t="s">
        <v>9583</v>
      </c>
      <c r="L1595" s="5" t="s">
        <v>15</v>
      </c>
      <c r="M1595" s="2" t="str">
        <f t="shared" si="171"/>
        <v>&gt;chlor-g1556_catA11%ATGGTATTTGAAAAAATTGATAAAAATAGTTGGAACAGAAAAGAGTATTTTGACCACTACTTTGCAAGTGTACCTTGTACATACAGCATGACCGTTAAAGTGGATATCACACAAATAAAGGAAAAGGGAATGAAACTATATCCTGCAATGCTTTATTATATTGCAATGATTGTAAACCGCCATTCAGAGTTTAGGACGGCAATCAATCAAGATGGTGAATTGGGGATATATGATGAGATGATACCAAGCTATACAATATTTCACAATGATACTGAAACATTTTCCAGCCTTTGGACTGAGTGTAAGTCTGACTTTAAATCATTTTTAGCAGATTATGAAAGTGATACGCAACGGTATGGAAACAATCATAGAATGGAAGGAAAGCCAAATGCTCCGGAAAACATTTTTAATGTATCTATGATACCGTGGTCAACCTTCGATGGCTTTAATCTGAATTTGCAGAAAGGATATGATTATTTGATTCCTATTTTTACTATGGGGAAATATTATAAAGAAGATAACAAAATTATACTTCCTTTGGCAATTCAAGTTCATCACGCAGTATGTGACGGATTTCACATTTGCCGTTTTGTAAACGAATTGCAGGAATTGATAAATAGTTAA</v>
      </c>
      <c r="O1595" s="26">
        <f t="shared" si="169"/>
        <v>624</v>
      </c>
      <c r="P1595" s="26"/>
      <c r="Q1595" s="26">
        <f t="shared" si="175"/>
        <v>1</v>
      </c>
      <c r="R1595" s="26">
        <f t="shared" si="170"/>
        <v>1</v>
      </c>
      <c r="S1595" s="26">
        <f t="shared" si="172"/>
        <v>2</v>
      </c>
      <c r="T1595" s="26"/>
    </row>
    <row r="1596" spans="1:20" x14ac:dyDescent="0.25">
      <c r="A1596">
        <v>1735</v>
      </c>
      <c r="B1596" s="2" t="s">
        <v>9584</v>
      </c>
      <c r="C1596" s="3" t="s">
        <v>11031</v>
      </c>
      <c r="D1596" s="3" t="s">
        <v>11031</v>
      </c>
      <c r="E1596" s="3" t="s">
        <v>11031</v>
      </c>
      <c r="F1596" s="3" t="s">
        <v>4346</v>
      </c>
      <c r="G1596" s="3" t="s">
        <v>4347</v>
      </c>
      <c r="H1596" s="3" t="s">
        <v>11032</v>
      </c>
      <c r="I1596" s="3" t="s">
        <v>4314</v>
      </c>
      <c r="J1596" s="3"/>
      <c r="K1596" s="3" t="s">
        <v>9585</v>
      </c>
      <c r="L1596" s="5" t="s">
        <v>15</v>
      </c>
      <c r="M1596" s="2" t="str">
        <f t="shared" si="171"/>
        <v>&gt;chlor-g1557_catA12%TTTACGAATATACCTTGCACATACAGTATGACTGTTAAATTGGATATTACACAAATAAAAAAGAAACGAATGAAATTATACCCTGCGATGCTTTATTATCTTGCAACGATTGTAAACCGTCATTCAGAGTTTAGAACGGCAATTAATCAGGAGGGTGAACTGGGAATATATGACGAGATGATACCCAGCTATACCATATTCCATGAGGACACAGAGACATTTTCCAACCTTTGGACACCATACATACCAGATTTTGAAGCATTTTCTATGGCGTATGCGAATGATATGCAAAGGTATGGAAGCAATTATGGAATGATAGGAAAACCAGATATACCAGAAAATGTTTTTAATGTATCGATGATACCATGGTCAACCTTCGATAGCTTTAATCTGAATTTGCAGAAAGGATATGATTATTTGATTCCTATTTTTACGATGGGGAAATATTACAGAGATGATGAAAAAATCATACTTCCTCTCGCCATCCAAGTT</v>
      </c>
      <c r="O1596" s="26">
        <f t="shared" si="169"/>
        <v>492</v>
      </c>
      <c r="P1596" s="26" t="s">
        <v>11030</v>
      </c>
      <c r="Q1596" s="26">
        <v>1</v>
      </c>
      <c r="R1596" s="26">
        <v>1</v>
      </c>
      <c r="S1596" s="26">
        <f t="shared" si="172"/>
        <v>2</v>
      </c>
      <c r="T1596" s="26"/>
    </row>
    <row r="1597" spans="1:20" x14ac:dyDescent="0.25">
      <c r="A1597">
        <v>1736</v>
      </c>
      <c r="B1597" s="2" t="s">
        <v>9586</v>
      </c>
      <c r="C1597" s="3" t="s">
        <v>4315</v>
      </c>
      <c r="D1597" s="3" t="s">
        <v>4348</v>
      </c>
      <c r="E1597" s="3" t="s">
        <v>4348</v>
      </c>
      <c r="F1597" s="3" t="s">
        <v>4349</v>
      </c>
      <c r="G1597" s="3" t="s">
        <v>4350</v>
      </c>
      <c r="H1597" s="3"/>
      <c r="I1597" s="3" t="s">
        <v>4314</v>
      </c>
      <c r="J1597" s="3"/>
      <c r="K1597" s="3" t="s">
        <v>9587</v>
      </c>
      <c r="L1597" s="5" t="s">
        <v>15</v>
      </c>
      <c r="M1597" s="2" t="str">
        <f t="shared" si="171"/>
        <v>&gt;chlor-g1558_catA13%ATGCAATTCACAAAGATTGATATAAATAATTGGACACGAAAAGAGTATTTCGACCACTATTTTGGCAATACGCCCTGCACATATAGTATGACGGTAAAACTCGATATTTCTAAGTTGAAAAAGGATGGAAAAAAGTTATACCCAACTCTTTTATATGGAGTTACAACGATCATCAATCGACATGAAGAGTTCAGGACCGCATTAGATGAAAACGGACAGGTAGGCGTTTTTTCAGAAATGCTGCCTTGCTACACAGTTTTTCATAAGGAAACTGAAACCTTTTCGAGTATTTGGACTGAGTTTACAGCAGACTATACTGAGTTTCTTCAGAACTATCAAAAGGATATAGACGCTTTTGGTGAACGAATGGGAATGTCCGCAAAGCCTAATCCTCCGGAAAACACTTTCCCTGTTTCTATGATACCGTGGACAAGCTTTGAAGGCTTTAACTTAAATCTAAAAAAAGGATATGACTATCTACTGCCGATATTTACGTTTGGGAAGTATTATGAGGAGGGCGGAAAATACTATATTCCCTTATCGATTCAAGTGCATCATGCCGTTTGTGACGGCTTTCATGTTTGCCGTTTTTTGGATGAATTACAAGACTTGCTGAATAAATAA</v>
      </c>
      <c r="O1597" s="26">
        <f t="shared" si="169"/>
        <v>624</v>
      </c>
      <c r="P1597" s="26"/>
      <c r="Q1597" s="26">
        <f t="shared" ref="Q1597:Q1660" si="176">IF(OR(LEFT(G1597,3)="ATG",LEFT(G1597,3)="GTG",LEFT(G1597,3)="TTG"),1,"bad")</f>
        <v>1</v>
      </c>
      <c r="R1597" s="26">
        <f t="shared" si="170"/>
        <v>1</v>
      </c>
      <c r="S1597" s="26">
        <f t="shared" si="172"/>
        <v>2</v>
      </c>
      <c r="T1597" s="26"/>
    </row>
    <row r="1598" spans="1:20" x14ac:dyDescent="0.25">
      <c r="A1598">
        <v>1737</v>
      </c>
      <c r="B1598" s="2" t="s">
        <v>9588</v>
      </c>
      <c r="C1598" s="3" t="s">
        <v>4315</v>
      </c>
      <c r="D1598" s="3" t="s">
        <v>4351</v>
      </c>
      <c r="E1598" s="3" t="s">
        <v>4351</v>
      </c>
      <c r="F1598" s="3" t="s">
        <v>4352</v>
      </c>
      <c r="G1598" s="3" t="s">
        <v>4353</v>
      </c>
      <c r="H1598" s="3"/>
      <c r="I1598" s="3" t="s">
        <v>4314</v>
      </c>
      <c r="J1598" s="3"/>
      <c r="K1598" s="3" t="s">
        <v>9589</v>
      </c>
      <c r="L1598" s="5" t="s">
        <v>15</v>
      </c>
      <c r="M1598" s="2" t="str">
        <f t="shared" si="171"/>
        <v>&gt;chlor-g1559_catA14%ATGGAGTTTCGTTTGGTTGATCTGAAAACATGGAAAAGAAAAGAGTACTTTACGCATTATTTTGAATCTGTGCCTTGCACATATAGCATGACCGTAAAGCTGGATATTACTACGATAAAAACCGGTAAAGCGAAATTGTATCCCGCCCTTTTGTATGCCGTTTCAACAGTAGTTAACCGGCATGAAGAATTCCGTATGACTGTGGACGATGAAGGTCAAATCGGGATATTTAGTGAAATGATGCCGTGCTATACAATTTTCCAAAAGGACACGGAGATGTTTTCAAATATCTGGACCGAGTATATCGGTGATTATACGGAGTTCTGCAAACAGTATGAAAAAGATATGCAGCAATACGGTGAAAACAAGGGCATGATGGCAAAGCCAAATCCGCCTGTGAATACTTTCCCAGTCTCTATGATTCCATGGACAACCTTTGAAGGATTTAATTTAAATTTGCAAAAGGGATATGGGTATCTGCTTCCCATTTTTACGTTTGGACGATATTATGAAGAAAACGGGAAATATTGGATTCCGTTATCTATTCAGGTACATCATGCGGTATGCGATGGATTTCATACCTGCCGTTTTATCAATGAATTACAGGATGTAATCCAAAGTTTACAAAACCATGGAGGTGACGAAGAATGA</v>
      </c>
      <c r="O1598" s="26">
        <f t="shared" si="169"/>
        <v>651</v>
      </c>
      <c r="P1598" s="26"/>
      <c r="Q1598" s="26">
        <f t="shared" si="176"/>
        <v>1</v>
      </c>
      <c r="R1598" s="26">
        <f t="shared" si="170"/>
        <v>1</v>
      </c>
      <c r="S1598" s="26">
        <f t="shared" si="172"/>
        <v>2</v>
      </c>
      <c r="T1598" s="26"/>
    </row>
    <row r="1599" spans="1:20" x14ac:dyDescent="0.25">
      <c r="A1599">
        <v>1738</v>
      </c>
      <c r="B1599" s="2" t="s">
        <v>9590</v>
      </c>
      <c r="C1599" s="3" t="s">
        <v>4315</v>
      </c>
      <c r="D1599" s="3" t="s">
        <v>4354</v>
      </c>
      <c r="E1599" s="3" t="s">
        <v>4354</v>
      </c>
      <c r="F1599" s="3" t="s">
        <v>4355</v>
      </c>
      <c r="G1599" s="3" t="s">
        <v>4356</v>
      </c>
      <c r="H1599" s="3"/>
      <c r="I1599" s="3" t="s">
        <v>4314</v>
      </c>
      <c r="J1599" s="3"/>
      <c r="K1599" s="3" t="s">
        <v>9591</v>
      </c>
      <c r="L1599" s="5" t="s">
        <v>15</v>
      </c>
      <c r="M1599" s="2" t="str">
        <f t="shared" si="171"/>
        <v>&gt;chlor-g1560_catA15%ATGAATTTTAATTTAATAGATATTAATCATTGGAGTAGAAAGCCATACTTTGAACATTATTTAAACAATGTGAAATGTACTTACAGTATGACTGCCAATATAGAAATAACTGATTTATTGTATGAAATTAAACTTAAAAATATTAAATTTTATCCTACACTTATTTATATGATTGCAACTGTGGTTAATAATCATAAAGAATTCCGTATTTGTTTTGATCATAAAGGTAGTTTAGGATATTGGGATAGCATGAATCCAAGCTATACTATTTTTCATAAAGAAAACGAAACATTTTCAAGTATTTGGACGGAATATAACAAAAGTTTTTTACGTTTTTATAGTGATTATCTTGACGATATAAAAAACTATGGAAATATCATGAAGTTTACTCCGAAATCAAATGAACCTGACAATACATTTTCTGTATCAAGTATTCCTTGGGTGAGTTTTACAGGATTTAACTTGAATGTTTATAATGAAGGAACATATTTAATTCCTATTTTTACTGCAGGAAAGTATTTCAAACAAGAAAATAAAATATTTATTCCTATATCAATACAAGTACATCATGCTATCTGTGACGGTTATCATGCTAGTAGATTTATTAATGAAATGCAAGAATTAGCATTTAGTTTTCAAGAATGGTTAGAAAATAAATAA</v>
      </c>
      <c r="O1599" s="26">
        <f t="shared" si="169"/>
        <v>660</v>
      </c>
      <c r="P1599" s="26"/>
      <c r="Q1599" s="26">
        <f t="shared" si="176"/>
        <v>1</v>
      </c>
      <c r="R1599" s="26">
        <f t="shared" si="170"/>
        <v>1</v>
      </c>
      <c r="S1599" s="26">
        <f t="shared" si="172"/>
        <v>2</v>
      </c>
      <c r="T1599" s="26"/>
    </row>
    <row r="1600" spans="1:20" x14ac:dyDescent="0.25">
      <c r="A1600" s="26">
        <v>1739</v>
      </c>
      <c r="B1600" s="2" t="s">
        <v>9592</v>
      </c>
      <c r="C1600" s="3" t="s">
        <v>4315</v>
      </c>
      <c r="D1600" s="3" t="s">
        <v>4357</v>
      </c>
      <c r="E1600" s="3" t="s">
        <v>4357</v>
      </c>
      <c r="F1600" s="3" t="s">
        <v>4358</v>
      </c>
      <c r="G1600" s="3" t="s">
        <v>4359</v>
      </c>
      <c r="H1600" s="3"/>
      <c r="I1600" s="3" t="s">
        <v>4314</v>
      </c>
      <c r="J1600" s="3"/>
      <c r="K1600" s="3" t="s">
        <v>9593</v>
      </c>
      <c r="L1600" s="5" t="s">
        <v>15</v>
      </c>
      <c r="M1600" s="2" t="str">
        <f t="shared" si="171"/>
        <v>&gt;chlor-g1561_catA16%ATGAAATTTAATTTGATAGATATTGAGGATTGGAATAGAAAGCCATACTTTGAGCATTATTTAAATGCGGTTAGGTGCACTTACAGTATGACTGCAAATATAGAGATAACTGGTTTACTGCGTGAAATTAAACTTAAGGGCCTGAAACTGTACCCTACGCTTATTTATATCATCACAACTGTGGTTAACCGTCACAAGGAGTTCCGCACCTGTTTTGATCAAAAAGGTAAGTTAGGATACTGGGATAGTATGAACCCAAGTTATACTGTCTTTCATAAGGATAACGAAACTTTTTCAAGTATTTGGACAGAGTATGACGAGAACTTCCCACGTTTTTACTATAATTACCTTGAGGATATTAGAAACTATAGCGACGTTTTGAATTTCATGCCTAAGACAGGTGAACCTGCTAATACAATTAATGTGTCCAGCATTCCTTGGGTGAATTTTACCGGATTCAACCTGAATATATACAATGATGCAACATATCTAATCCCTATTTTTACTTTGGGTAAGTATTTTCAGCAGGATAATAAAATTTTATTACCTATGTCTGTACAGGTGCATCATGCGGTTTGCGACGGTTATCATATAAGCAGATTTTTTAATGAGGCACAGGAATTAGCGTCAAATTATGAGACATGGTTAGGAGAAAAATAA</v>
      </c>
      <c r="O1600" s="26">
        <f t="shared" si="169"/>
        <v>660</v>
      </c>
      <c r="P1600" s="26"/>
      <c r="Q1600" s="26">
        <f t="shared" si="176"/>
        <v>1</v>
      </c>
      <c r="R1600" s="26">
        <f t="shared" si="170"/>
        <v>1</v>
      </c>
      <c r="S1600" s="26">
        <f t="shared" si="172"/>
        <v>2</v>
      </c>
      <c r="T1600" s="26"/>
    </row>
    <row r="1601" spans="1:20" x14ac:dyDescent="0.25">
      <c r="A1601">
        <v>1725</v>
      </c>
      <c r="B1601" s="2" t="s">
        <v>9566</v>
      </c>
      <c r="C1601" s="3" t="s">
        <v>4315</v>
      </c>
      <c r="D1601" s="3" t="s">
        <v>4319</v>
      </c>
      <c r="E1601" s="3" t="s">
        <v>4319</v>
      </c>
      <c r="F1601" s="3" t="s">
        <v>4320</v>
      </c>
      <c r="G1601" s="3" t="s">
        <v>4321</v>
      </c>
      <c r="H1601" s="3"/>
      <c r="I1601" s="3" t="s">
        <v>4314</v>
      </c>
      <c r="J1601" s="3"/>
      <c r="K1601" s="3" t="s">
        <v>9567</v>
      </c>
      <c r="L1601" s="5" t="s">
        <v>15</v>
      </c>
      <c r="M1601" s="2" t="str">
        <f t="shared" si="171"/>
        <v>&gt;chlor-g1562_catA2%ATGAATTTTACCCGGATTGACCTGAATACCTGGAATCGCAGGGAACACTTTGCCCTTTATCGTCAGCAGATTAAATGCGGATTCAGCCTGACCACCAAACTCGATATTACCGCTTTGCGTACCGCACTGGCGGAGACAGGTTATAAGTTTTATCCGCTGATGATTTACCTGATCTCCCGGGCTGTTAATCAGTTTCCGGAGTTCCGGATGGCACTGAAAGACAATGAACTTATTTACTGGGACCAGTCAGACCCGGTCTTTACTGTCTTTCATAAAGAAACCGAAACATTCTCTGCACTGTCCTGCCGTTATTTTCCGGATCTCAGTGAGTTTATGGCAGGTTATAATGCGGTAACGGCAGAATATCAGCATGATACCAGATTGTTTCCGCAGGGAAATTTACCGGAGAATCACCTGAATATATCATCATTACCGTGGGTGAGTTTTGACGGATTTAACCTGAACATCACCGGAAATGATGATTATTTTGCCCCGGTTTTTACGATGGCAAAGTTTCAGCAGGAAGGTGACCGCGTATTATTACCTGTTTCTGTACAGGTTCATCATGCAGTATGTGATGGCTTTCATGCAGCACGGTTTATTAATACACTTCAGCTGATGTGTGATAACATACTGAAATAA</v>
      </c>
      <c r="O1601" s="26">
        <f t="shared" ref="O1601:O1625" si="177">LEN(G1601)</f>
        <v>642</v>
      </c>
      <c r="P1601" s="26"/>
      <c r="Q1601" s="26">
        <f t="shared" si="176"/>
        <v>1</v>
      </c>
      <c r="R1601" s="26">
        <f t="shared" ref="R1601:R1664" si="178">IF(OR(RIGHT(G1601,3)="TAG",RIGHT(G1601,3)="TAA",RIGHT(G1601,3)="TGA"),1,"bad")</f>
        <v>1</v>
      </c>
      <c r="S1601" s="26">
        <f t="shared" si="172"/>
        <v>2</v>
      </c>
      <c r="T1601" s="26"/>
    </row>
    <row r="1602" spans="1:20" x14ac:dyDescent="0.25">
      <c r="A1602">
        <v>1726</v>
      </c>
      <c r="B1602" s="2" t="s">
        <v>9568</v>
      </c>
      <c r="C1602" s="3" t="s">
        <v>4315</v>
      </c>
      <c r="D1602" s="3" t="s">
        <v>4322</v>
      </c>
      <c r="E1602" s="3" t="s">
        <v>4322</v>
      </c>
      <c r="F1602" s="3" t="s">
        <v>4323</v>
      </c>
      <c r="G1602" s="3" t="s">
        <v>4324</v>
      </c>
      <c r="H1602" s="3"/>
      <c r="I1602" s="3" t="s">
        <v>4314</v>
      </c>
      <c r="J1602" s="3"/>
      <c r="K1602" s="3" t="s">
        <v>9569</v>
      </c>
      <c r="L1602" s="5" t="s">
        <v>15</v>
      </c>
      <c r="M1602" s="2" t="str">
        <f t="shared" ref="M1602:M1625" si="179">"&gt;"&amp;K1602&amp;IF(J1602="yes","_Chr","")&amp;"%"&amp;G1602</f>
        <v>&gt;chlor-g1563_catA3%ATGAACTATACAAAATTTGATGTAAAAAATTGGGTTCGCCGTGAGCATTTTGAGTTTTATCGGCATCGTTTACCATGTGGTTTTAGCTTAACAAGCAAAATTGATATCACGACGTTAAAAAAGTCATTGGATGATTCAGCGTATAAGTTTTATCCGGTAATGATCTATCTGATTGCTCAGGCCGTGAATCAATTTGATGAGTTGAGAATGGCGATAAAAGATGATGAATTGATCGTATGGGATTCAGTCGACCCACAATTCACCGTATTCCATCAAGAAACAGAGACATTTTCAGCACTGAGTTGCCCATACTCATCCGATATTGATCAATTTATGGTGAATTATTTATCGGTAATGGAACGTTATAAAAGTGATACCAAGTTATTTCCTCAAGGGGTAACACCAGAAAATCATTTAAATATTTCAGCATTACCTTGGGTTAATTTTGATAGCTTTAATTTAAATGTTGCTAATTTTACCGATTATTTTGCACCCATTATAACAATGGCAAAATATCAGCAAGAAGGGGATAGACTGTTATTGCCGCTCTCAGTACAGGTTCATCATGCAGTTTGTGATGGCTTCCATGTTGCACGCTTTATTAATCGGCTACAAGAGTTGTGTAACAGTAAATTAAAATAA</v>
      </c>
      <c r="O1602" s="26">
        <f t="shared" si="177"/>
        <v>642</v>
      </c>
      <c r="P1602" s="26"/>
      <c r="Q1602" s="26">
        <f t="shared" si="176"/>
        <v>1</v>
      </c>
      <c r="R1602" s="26">
        <f t="shared" si="178"/>
        <v>1</v>
      </c>
      <c r="S1602" s="26">
        <f t="shared" ref="S1602:S1665" si="180">IF(MID(G1602,10,3)="ATG",1,2)</f>
        <v>2</v>
      </c>
      <c r="T1602" s="26"/>
    </row>
    <row r="1603" spans="1:20" x14ac:dyDescent="0.25">
      <c r="A1603">
        <v>1727</v>
      </c>
      <c r="B1603" s="2" t="s">
        <v>9570</v>
      </c>
      <c r="C1603" s="3" t="s">
        <v>4315</v>
      </c>
      <c r="D1603" s="3" t="s">
        <v>4325</v>
      </c>
      <c r="E1603" s="3" t="s">
        <v>4325</v>
      </c>
      <c r="F1603" s="3" t="s">
        <v>4326</v>
      </c>
      <c r="G1603" s="3" t="s">
        <v>4327</v>
      </c>
      <c r="H1603" s="3"/>
      <c r="I1603" s="3" t="s">
        <v>4314</v>
      </c>
      <c r="J1603" s="3"/>
      <c r="K1603" s="3" t="s">
        <v>9571</v>
      </c>
      <c r="L1603" s="5" t="s">
        <v>15</v>
      </c>
      <c r="M1603" s="2" t="str">
        <f t="shared" si="179"/>
        <v>&gt;chlor-g1564_catA4%ATGGACACAAAGCGCGTGGGTATATTGGTTGTTGATCTATCCCAATGGGGACGAAAAGAACACTTTGAAGCATTTCAGTCTTTTGCTCAATGCACCTTTAGCCAGACCGTTCAACTGGATATTACTTCATTATTAAAAACCGTAAAGCAAAATGGGTACAAATTCTATCCGACATTTATATACATCATTAGCCTATTGGTAAATAAACATGCAGAATTCCGCATGGCAATGAAAGACGGGGAATTGGTGATATGGGATAGTGTTAACCCTGGGTACAATATCTTTCATGAACAGACCGAAACATTTTCATCTTTATGGAGTTACTACCACAAAGATATCAATCGTTTTTTGAAAACTTATTCAGAAGATATAGCACAATACGGCGACGATCTAGCCTATTTTCCAAAAGAATTTATCGAAAATATGTTTTTTGTGTCAGCAAATCCTTGGGTAAGTTTCACCAGTTTTAACTTGAATATGGCGAATATAAACAATTTCTTTGCCCCTGTATTTACAATAGGTAAATATTATACGCAAGGAGATAAAGTTCTGATGCCACTAGCAATTCAAGTGCATCATGCCGTATGTGATGGCTTCCATGTAGGCAGATTACTCAATGAAATACAGCAATACTGCGATGAGGGATGTAAATAA</v>
      </c>
      <c r="O1603" s="26">
        <f t="shared" si="177"/>
        <v>654</v>
      </c>
      <c r="P1603" s="26"/>
      <c r="Q1603" s="26">
        <f t="shared" si="176"/>
        <v>1</v>
      </c>
      <c r="R1603" s="26">
        <f t="shared" si="178"/>
        <v>1</v>
      </c>
      <c r="S1603" s="26">
        <f t="shared" si="180"/>
        <v>2</v>
      </c>
      <c r="T1603" s="26"/>
    </row>
    <row r="1604" spans="1:20" x14ac:dyDescent="0.25">
      <c r="A1604">
        <v>1729</v>
      </c>
      <c r="B1604" s="2" t="s">
        <v>9572</v>
      </c>
      <c r="C1604" s="3" t="s">
        <v>4315</v>
      </c>
      <c r="D1604" s="3" t="s">
        <v>4328</v>
      </c>
      <c r="E1604" s="3" t="s">
        <v>4328</v>
      </c>
      <c r="F1604" s="3" t="s">
        <v>4329</v>
      </c>
      <c r="G1604" s="3" t="s">
        <v>4330</v>
      </c>
      <c r="H1604" s="3"/>
      <c r="I1604" s="3" t="s">
        <v>4314</v>
      </c>
      <c r="J1604" s="3"/>
      <c r="K1604" s="3" t="s">
        <v>9573</v>
      </c>
      <c r="L1604" s="5" t="s">
        <v>15</v>
      </c>
      <c r="M1604" s="2" t="str">
        <f t="shared" si="179"/>
        <v>&gt;chlor-g1566_catA6%TTGTTTAAACAAATAGACGAAAATTATCTGCGAAAAGAGCACTTTCACCATTATATGACGTTAACCCGATGCTCATATAGCTTGGTGATCAATCTAGACATCACGAAATTGCATGCAATATTAAAAGAAAAAAAGCTGAAAGTATATCCTGTGCAAATTTATTTGTTAGCAAGAGCTGTGCAAAAAATTCCTGAGTTTCGGATGGATCAAGTGAACGATGAACTTGGTTACTGGGAGATTCTCCATCCTAGTTATACGATTCTAAATAAAGAAACAAAGACGTTTTCAAGTATTTGGACGCCTTTTGATGAAAACTTTGCTCAGTTTTATAAAAGCTGTGTAGCCGATATTGAAACATTTAGCAAAAGCAGCAACCTATTTCCGAAACCTCATATGCCAGAAAACATGTTCAATATTTCAAGTCTACCGTGGATTGATTTTACTTCTTTTAACCTTAATGTATCTACAGATGAAGCTTATTTACTGCCTATATTTACGATAGGCAAATTTAAGGTGGAAGAAGGAAAAATCATTTTGCCCGTTGCCATACAAGTACATCATGCTGTTTGTGATGGCTATCATGCCGGTCAATATGTTGAATATTTGAGGTGGCTTATTGAACATTGTGACGAGTGGTTAAATGATTCATTGCATATTACCTGA</v>
      </c>
      <c r="O1604" s="26">
        <f t="shared" si="177"/>
        <v>663</v>
      </c>
      <c r="P1604" s="26" t="s">
        <v>10987</v>
      </c>
      <c r="Q1604" s="26">
        <f t="shared" si="176"/>
        <v>1</v>
      </c>
      <c r="R1604" s="26">
        <f t="shared" si="178"/>
        <v>1</v>
      </c>
      <c r="S1604" s="26">
        <f t="shared" si="180"/>
        <v>2</v>
      </c>
      <c r="T1604" s="26"/>
    </row>
    <row r="1605" spans="1:20" x14ac:dyDescent="0.25">
      <c r="A1605">
        <v>1730</v>
      </c>
      <c r="B1605" s="2" t="s">
        <v>9574</v>
      </c>
      <c r="C1605" s="3" t="s">
        <v>4315</v>
      </c>
      <c r="D1605" s="3" t="s">
        <v>4331</v>
      </c>
      <c r="E1605" s="3" t="s">
        <v>4331</v>
      </c>
      <c r="F1605" s="3" t="s">
        <v>4332</v>
      </c>
      <c r="G1605" s="3" t="s">
        <v>4333</v>
      </c>
      <c r="H1605" s="3"/>
      <c r="I1605" s="3" t="s">
        <v>4314</v>
      </c>
      <c r="J1605" s="3"/>
      <c r="K1605" s="3" t="s">
        <v>9575</v>
      </c>
      <c r="L1605" s="5" t="s">
        <v>15</v>
      </c>
      <c r="M1605" s="2" t="str">
        <f t="shared" si="179"/>
        <v>&gt;chlor-g1567_catA7%ATGACTTTTAATATTATCAAATTAGAAAATTGGGATAGAAAAGAATATTTTGAACACTATTTTAACCAGCAAACTACGTATAGCATTACTAAAGAAATTGATATTACTTTGTTTAAAGATATGATAAAAAAGAAAGGATATGAAATTTATCCTTCTTTGATTTATGCAATTATGGAAGTTGTAAATAAAAATAAAGTGTTTAGAACAGGAATTAATAGTGAGAATAAATTAGGTTATTGGGATAAGTTAAATCCTTTGTATACAGTTTTTAATAAGCAAACTGAAAAATTTACTAACATTTGGACTGAATCTGATAACAACTTCACTTCTTTTTATAATAATTATAAAAATGACTTGCTTGAATATAAAGATAAAGAAGAAATGTTTCCTAAAAAACCGATACCTGAAAACACCATACCGATTTCAATGATTCCTTGGATTGATTTTAGTTCATTTAATTTAAACATTGGTAACAATAGCAACTTTTTATTGCCTATTATTACGATAGGTAAATTTTATAGTGAGAATAATAAAATTTATATACCAGTTGCTTTGCAGCTTCATCATGCTGTATGTGATGGTTACCATGCTTCATTATTTATGAATGAATTTCAAGATATAATTCATAAGGTAGATGATTGGATTTAG</v>
      </c>
      <c r="O1605" s="26">
        <f t="shared" si="177"/>
        <v>648</v>
      </c>
      <c r="P1605" s="26"/>
      <c r="Q1605" s="26">
        <f t="shared" si="176"/>
        <v>1</v>
      </c>
      <c r="R1605" s="26">
        <f t="shared" si="178"/>
        <v>1</v>
      </c>
      <c r="S1605" s="26">
        <f t="shared" si="180"/>
        <v>2</v>
      </c>
      <c r="T1605" s="26"/>
    </row>
    <row r="1606" spans="1:20" x14ac:dyDescent="0.25">
      <c r="A1606">
        <v>1731</v>
      </c>
      <c r="B1606" s="2" t="s">
        <v>9576</v>
      </c>
      <c r="C1606" s="3" t="s">
        <v>4315</v>
      </c>
      <c r="D1606" s="3" t="s">
        <v>4334</v>
      </c>
      <c r="E1606" s="3" t="s">
        <v>4334</v>
      </c>
      <c r="F1606" s="3" t="s">
        <v>4335</v>
      </c>
      <c r="G1606" s="3" t="s">
        <v>4336</v>
      </c>
      <c r="H1606" s="3"/>
      <c r="I1606" s="3" t="s">
        <v>4314</v>
      </c>
      <c r="J1606" s="3"/>
      <c r="K1606" s="3" t="s">
        <v>9577</v>
      </c>
      <c r="L1606" s="5" t="s">
        <v>15</v>
      </c>
      <c r="M1606" s="2" t="str">
        <f t="shared" si="179"/>
        <v>&gt;chlor-g1568_catA8%ATGACTTTTAATATTATTAATTTAGAAACTTGGGATAGAAAAGAATATTTCAATCATTATTTTAATCAACAAACAACTTATAGTGTTACTAAAGAATTAGATATTACCTTGTTAAAAAGTATGATAAAAGATAAAGGATATGAACTGTATCCTGCTTTGATTCATGCAATTGTAAGTGTTATAAATCGAAATAAAGTATTTAGAACAGGGATTAATAGTGAGGGGAATTTGGGTTATTGGGATAAATTAGAACCTTTATATACAGTCTTTAATAAAGAAACTGAAAAATTTTCTAATATTTGGACAGAATCAAATGCTAGTTTTAACTCTTTTTATAATAGTTATAAGAATGATTTATTTAAATATAAAGATAAAAATGAAATGTTTCCTAAAAAGCCGATACCTGAAAACACAGTTCCTATCTCGATGATTCCTTGGATTGATTTTAGTTCATTTAATTTAAATATTGGTAATAATAGTAGATTTTTATTGCCAATTATTACAATAGGTAAATTTTATAGTAAGGATGATAAGATCTATTTACCATTTTCATTGCAAGTTCATCATGCAGTATGTGATGGTTACCATGTTTCATTATTTATGAATGAATTTCAAAATATAATTGATAATGTAAATGAATGGATTTAA</v>
      </c>
      <c r="O1606" s="26">
        <f t="shared" si="177"/>
        <v>648</v>
      </c>
      <c r="P1606" s="26"/>
      <c r="Q1606" s="26">
        <f t="shared" si="176"/>
        <v>1</v>
      </c>
      <c r="R1606" s="26">
        <f t="shared" si="178"/>
        <v>1</v>
      </c>
      <c r="S1606" s="26">
        <f t="shared" si="180"/>
        <v>2</v>
      </c>
      <c r="T1606" s="26"/>
    </row>
    <row r="1607" spans="1:20" x14ac:dyDescent="0.25">
      <c r="A1607">
        <v>1732</v>
      </c>
      <c r="B1607" s="2" t="s">
        <v>9578</v>
      </c>
      <c r="C1607" s="3" t="s">
        <v>4315</v>
      </c>
      <c r="D1607" s="3" t="s">
        <v>4337</v>
      </c>
      <c r="E1607" s="3" t="s">
        <v>4337</v>
      </c>
      <c r="F1607" s="3" t="s">
        <v>4338</v>
      </c>
      <c r="G1607" s="3" t="s">
        <v>4339</v>
      </c>
      <c r="H1607" s="3"/>
      <c r="I1607" s="3" t="s">
        <v>4314</v>
      </c>
      <c r="J1607" s="3"/>
      <c r="K1607" s="3" t="s">
        <v>9579</v>
      </c>
      <c r="L1607" s="5" t="s">
        <v>15</v>
      </c>
      <c r="M1607" s="2" t="str">
        <f t="shared" si="179"/>
        <v>&gt;chlor-g1569_catA9%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</v>
      </c>
      <c r="O1607" s="26">
        <f t="shared" si="177"/>
        <v>651</v>
      </c>
      <c r="P1607" s="26"/>
      <c r="Q1607" s="26">
        <f t="shared" si="176"/>
        <v>1</v>
      </c>
      <c r="R1607" s="26">
        <f t="shared" si="178"/>
        <v>1</v>
      </c>
      <c r="S1607" s="26">
        <f t="shared" si="180"/>
        <v>2</v>
      </c>
      <c r="T1607" s="26"/>
    </row>
    <row r="1608" spans="1:20" x14ac:dyDescent="0.25">
      <c r="A1608">
        <v>1740</v>
      </c>
      <c r="B1608" s="2" t="s">
        <v>9594</v>
      </c>
      <c r="C1608" s="3" t="s">
        <v>4360</v>
      </c>
      <c r="D1608" s="3" t="s">
        <v>4361</v>
      </c>
      <c r="E1608" s="3" t="s">
        <v>4361</v>
      </c>
      <c r="F1608" s="3" t="s">
        <v>4362</v>
      </c>
      <c r="G1608" s="3" t="s">
        <v>4363</v>
      </c>
      <c r="H1608" s="3"/>
      <c r="I1608" s="3" t="s">
        <v>4314</v>
      </c>
      <c r="J1608" s="3"/>
      <c r="K1608" s="3" t="s">
        <v>9595</v>
      </c>
      <c r="L1608" s="5" t="s">
        <v>15</v>
      </c>
      <c r="M1608" s="2" t="str">
        <f t="shared" si="179"/>
        <v>&gt;chlor-g1570_catB1%ATGGAAAACTATTTCGAAAGCCCATTCCGGGGCATTACACTCGACAAGCAGGTGAAGAGCCCGAACCTGGTGGTCGGAAAATACAGCTATTATTCCGGCTATTACCACGGCCACAGTTTCGAGGATTGCGCCCGGTACCTGCTGCCCGATGAGGGCGCGGACAGGCTGGTGATCGGAAGCTTCTGCTCGATCGGTTCGGGCGCCGCCTTCATCATGGCGGGCAATCAGGGGCACCGCAACGAATGGATCAGTACCTTCCCGTTCTTCTTCATGCCGGAGGTGCCGGAATTCGAGAATGCCGCCAACGGTTATCTGCCGGCGGGCGACACCGTCATCGGCAACGATGTCTGGATCGGTTCGGAAGCGATCATCATGCCCGGCATCACCGTCGGTGATGGCGCGGTGATCGGAACGCGGGCGCTGGTGACGAAGGACGTCGAGCCCTACGCCATCGTCGGCGGCAACCCCGCAAAAACGATCCGCAAGCGGTTTGACGACGATAGCATCGCCCTGCTGCTCGAGATGAAATGGTGGGGCTGGCCGGCGGAGCGGCTGAAAGCTGCAATGCCGCTGATGACCAGCGGCAATGTCGCGGCGCTCTATCGTTTCTGGCGGTCCGATAGCCTCTAG</v>
      </c>
      <c r="O1608" s="26">
        <f t="shared" si="177"/>
        <v>630</v>
      </c>
      <c r="P1608" s="26"/>
      <c r="Q1608" s="26">
        <f t="shared" si="176"/>
        <v>1</v>
      </c>
      <c r="R1608" s="26">
        <f t="shared" si="178"/>
        <v>1</v>
      </c>
      <c r="S1608" s="26">
        <f t="shared" si="180"/>
        <v>2</v>
      </c>
      <c r="T1608" s="26"/>
    </row>
    <row r="1609" spans="1:20" x14ac:dyDescent="0.25">
      <c r="A1609">
        <v>1745</v>
      </c>
      <c r="B1609" s="2" t="s">
        <v>9604</v>
      </c>
      <c r="C1609" s="3" t="s">
        <v>4360</v>
      </c>
      <c r="D1609" s="3" t="s">
        <v>4375</v>
      </c>
      <c r="E1609" s="3" t="s">
        <v>4375</v>
      </c>
      <c r="F1609" s="3" t="s">
        <v>4376</v>
      </c>
      <c r="G1609" s="3" t="s">
        <v>4377</v>
      </c>
      <c r="H1609" s="3"/>
      <c r="I1609" s="3" t="s">
        <v>4314</v>
      </c>
      <c r="J1609" s="3"/>
      <c r="K1609" s="3" t="s">
        <v>9605</v>
      </c>
      <c r="L1609" s="5" t="s">
        <v>15</v>
      </c>
      <c r="M1609" s="2" t="str">
        <f t="shared" si="179"/>
        <v>&gt;chlor-g1571_catB10%ATGACCAACTATTTTGAAAGTCCATTTAAAGGCAAACTGCTGGCCGACCAGGTAAAGAACCCGAACATCAAAGTCGGACGGTATAGCTATTATTCCGGCTATTACCATGGCCATTCGTTTGACGAGTGCGCTCGCTTTCTCTTGCCAGATCGCGATGACATCGACCAACTGATCGTTGGTAGCTTCTGTTCCATCGGCACGGGCGCCTCCTTCATCATGGCCGGAAATCAGGGGCACCGTTATGACTGGGCGTCTTCTTTTCCCTTCTTCTACATGAAAGAGGAGCCAGCATTCTCGGGCGCACTTGATGCATTCCAAAAAGCCGGTGACACAGTCATCGGAAGTGATGTCTGGATAGGCTCTGAGGCCATGATCATGCCCGGCATCAACGTCGGTCATGGCGCTGTGATTGGAAGCCGCGCTTTGGTCACGAAAGATGTGGAGCCGTACACTATCGTTGGCGGAAATCCCGCCAAACCGATCAAGAAACGCTTCTCCGACGAGGAGATCGCCATGCTTTTGAAAATGAATTGGTGGGATTGGCCAACTGAAAAAATTGAGGAAGCAATGCCTTTGCTATGCTCATCCAACATCGTTGGGCTGCATCGATACTGGCAAGGCTTTGCCGTCTAA</v>
      </c>
      <c r="O1609" s="26">
        <f t="shared" si="177"/>
        <v>633</v>
      </c>
      <c r="P1609" s="26"/>
      <c r="Q1609" s="26">
        <f t="shared" si="176"/>
        <v>1</v>
      </c>
      <c r="R1609" s="26">
        <f t="shared" si="178"/>
        <v>1</v>
      </c>
      <c r="S1609" s="26">
        <f t="shared" si="180"/>
        <v>2</v>
      </c>
      <c r="T1609" s="26"/>
    </row>
    <row r="1610" spans="1:20" x14ac:dyDescent="0.25">
      <c r="A1610">
        <v>1741</v>
      </c>
      <c r="B1610" s="2" t="s">
        <v>9596</v>
      </c>
      <c r="C1610" s="3" t="s">
        <v>4360</v>
      </c>
      <c r="D1610" s="3" t="s">
        <v>4364</v>
      </c>
      <c r="E1610" s="3" t="s">
        <v>4364</v>
      </c>
      <c r="F1610" s="3" t="s">
        <v>4087</v>
      </c>
      <c r="G1610" s="3" t="s">
        <v>4365</v>
      </c>
      <c r="H1610" s="3"/>
      <c r="I1610" s="3" t="s">
        <v>4314</v>
      </c>
      <c r="J1610" s="3"/>
      <c r="K1610" s="3" t="s">
        <v>9597</v>
      </c>
      <c r="L1610" s="5" t="s">
        <v>15</v>
      </c>
      <c r="M1610" s="2" t="str">
        <f t="shared" si="179"/>
        <v>&gt;chlor-g1572_catB2%ATGACGAATTATTTTGAGAGTCCCTTCAAAGGGAAGCTTCTGACTGAGCAGGTGAAGAATCCGAACATCAAGGTAGGGCGGTATAGCTACTATTCCGGCTATTACCATGGGCACTCGTTTGATGATTGTGCTCGCTACCTTCTACCAGACCGTGATGACGTTGATCAGCTGATTATCGGCAGCTTCTGCTCCATCGGATCAGGCGCAGCTTTTATTATGGCTGGGAATCAAGGCCACCGATATGATTGGGTCTCTTCTTTCCCTTTCTTCTACATGAACGAGGAGCCCGCGTTTGCAAAATCAGTCGATGCATTCCAGCGGGCTGGCGACACAGTTATAGGAAGTGATGTGTGGATCGGTTCGGAGGCCATGATCATGCCCGGGATCAAGATCGGGCATGGAGCGGTGATAGGTAGCCGCGCTTTGGTTGCCAAAGACGTGGAACCCTACACCATAGTGGGGGGAAACCCTGCAAAGTCGATTAGGAAGCGCTTTTCTGAAGAAGAAATTTCTATGCTTTTAGATATGGCTTGGTGGGATTGGCCGCTGGAACAAATCAAGGAAGCAATGCCTTTTCTTTGTTCGTCTGGCATTGCCAGCCTGTATCGTCGCTGGCAAGGCACAAGCGCCTAA</v>
      </c>
      <c r="O1610" s="26">
        <f t="shared" si="177"/>
        <v>633</v>
      </c>
      <c r="P1610" s="26"/>
      <c r="Q1610" s="26">
        <f t="shared" si="176"/>
        <v>1</v>
      </c>
      <c r="R1610" s="26">
        <f t="shared" si="178"/>
        <v>1</v>
      </c>
      <c r="S1610" s="26">
        <f t="shared" si="180"/>
        <v>2</v>
      </c>
      <c r="T1610" s="26"/>
    </row>
    <row r="1611" spans="1:20" x14ac:dyDescent="0.25">
      <c r="A1611">
        <v>1742</v>
      </c>
      <c r="B1611" s="2" t="s">
        <v>9598</v>
      </c>
      <c r="C1611" s="3" t="s">
        <v>4360</v>
      </c>
      <c r="D1611" s="3" t="s">
        <v>4366</v>
      </c>
      <c r="E1611" s="3" t="s">
        <v>4366</v>
      </c>
      <c r="F1611" s="3" t="s">
        <v>4367</v>
      </c>
      <c r="G1611" s="3" t="s">
        <v>4368</v>
      </c>
      <c r="H1611" s="3"/>
      <c r="I1611" s="3" t="s">
        <v>4314</v>
      </c>
      <c r="J1611" s="3"/>
      <c r="K1611" s="3" t="s">
        <v>9599</v>
      </c>
      <c r="L1611" s="5" t="s">
        <v>15</v>
      </c>
      <c r="M1611" s="2" t="str">
        <f t="shared" si="179"/>
        <v>&gt;chlor-g1573_catB3%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AGCCTTACGCTATCGTTGGCAGCAATCCCGCTAAGAAGATTAAGAAACGCTTCACCGATGAGGAAATTTCATTGCTTCTGGAGATGGAGTGGTGGAATTGGTCACTGGAGAAGATCAAAGCGGCAATGCCCATGCTGTGCTCGTCTAATATTGTTGGCCTGCACAAGTATTGGCTCGAGTTTGCCGTCTAA</v>
      </c>
      <c r="O1611" s="26">
        <f t="shared" si="177"/>
        <v>633</v>
      </c>
      <c r="P1611" s="26"/>
      <c r="Q1611" s="26">
        <f t="shared" si="176"/>
        <v>1</v>
      </c>
      <c r="R1611" s="26">
        <f t="shared" si="178"/>
        <v>1</v>
      </c>
      <c r="S1611" s="26">
        <f t="shared" si="180"/>
        <v>2</v>
      </c>
      <c r="T1611" s="26"/>
    </row>
    <row r="1612" spans="1:20" x14ac:dyDescent="0.25">
      <c r="A1612">
        <v>1743</v>
      </c>
      <c r="B1612" s="2" t="s">
        <v>9600</v>
      </c>
      <c r="C1612" s="3" t="s">
        <v>4360</v>
      </c>
      <c r="D1612" s="3" t="s">
        <v>4369</v>
      </c>
      <c r="E1612" s="3" t="s">
        <v>4369</v>
      </c>
      <c r="F1612" s="3" t="s">
        <v>4370</v>
      </c>
      <c r="G1612" s="3" t="s">
        <v>4371</v>
      </c>
      <c r="H1612" s="3"/>
      <c r="I1612" s="3" t="s">
        <v>4314</v>
      </c>
      <c r="J1612" s="3" t="s">
        <v>4420</v>
      </c>
      <c r="K1612" s="3" t="s">
        <v>9601</v>
      </c>
      <c r="L1612" s="5" t="s">
        <v>15</v>
      </c>
      <c r="M1612" s="2" t="str">
        <f t="shared" si="179"/>
        <v>&gt;chlor-g1574_catB7_Chr%ATGGGCAACTATTTCGAGAGCCCCTTCAGGGGCAAGCTGCTCTCGGAACAGGTCAGCAACCCGAACATACGGGTGGGGCGCTACAGCTACTACTCCGGCTACTATCACGGGCATTCCTTCGACGACTGCGCCCGCTACCTGATGCCGGACCGCGACGACGTGGACAAGCTGGTCATCGGCAGTTTCTGCTCGATCGGCAGTGGCGCCGCCTTCATCATGGCCGGCAACCAGGGACACCGCGCCGAATGGGCGTCGACCTTCCCCTTCCACTTCATGCACGAAGAGCCTGTCTTCGCCGGCGCCGTGAACGGCTATCAGCCAGCCGGCGACACGCTGATCGGCCATGACGTCTGGATCGGTACCGAGGCGATGTTCATGCCCGGCGTACGGGTCGGCCACGGAGCCATCATCGGCAGCCGCGCGCTGGTGACCGGCGATGTCGAGCCCTATGCCATCGTCGGCGGTAACCCGGCCCGGACCATTCGTAAGCGCTTTTCCGATGGCGATATCCAGAACCTGCTGGAAATGGCCTGGTGGGACTGGCCACTGGCCGATATCGAGGCAGCCATGCCACTGCTGTGTACTGGGGATATCCCCGCCTTGTACCGGCACTGGAAACAGCGCCAGGCCACGGCCTGA</v>
      </c>
      <c r="O1612" s="26">
        <f t="shared" si="177"/>
        <v>639</v>
      </c>
      <c r="P1612" s="26"/>
      <c r="Q1612" s="26">
        <f t="shared" si="176"/>
        <v>1</v>
      </c>
      <c r="R1612" s="26">
        <f t="shared" si="178"/>
        <v>1</v>
      </c>
      <c r="S1612" s="26">
        <f t="shared" si="180"/>
        <v>2</v>
      </c>
      <c r="T1612" s="26"/>
    </row>
    <row r="1613" spans="1:20" x14ac:dyDescent="0.25">
      <c r="A1613">
        <v>1744</v>
      </c>
      <c r="B1613" s="2" t="s">
        <v>9602</v>
      </c>
      <c r="C1613" s="3" t="s">
        <v>4360</v>
      </c>
      <c r="D1613" s="3" t="s">
        <v>4372</v>
      </c>
      <c r="E1613" s="3" t="s">
        <v>4372</v>
      </c>
      <c r="F1613" s="3" t="s">
        <v>4373</v>
      </c>
      <c r="G1613" s="3" t="s">
        <v>4374</v>
      </c>
      <c r="H1613" s="3"/>
      <c r="I1613" s="3" t="s">
        <v>4314</v>
      </c>
      <c r="J1613" s="3" t="s">
        <v>4420</v>
      </c>
      <c r="K1613" s="3" t="s">
        <v>9603</v>
      </c>
      <c r="L1613" s="5" t="s">
        <v>15</v>
      </c>
      <c r="M1613" s="2" t="str">
        <f t="shared" si="179"/>
        <v>&gt;chlor-g1575_catB9_Chr%ATGAACTTCTTTACGTCTCCATTTTCTGGGATTCCCTTAGATCAGCAAGTAACAAATCCGAACATTATTGTGGGAAAACACAGTTATTATTCTGGTTATTATCACGGGCACAGTTTCGATGATTGTGTGCGATATTTACATCCAGAAAGAGATGACGTTGATAAGTTAGTCATAGGGAGTTTTTGTTCTATAGGCTCTGGTGCTGTATTTATGATGGCCGGTAATCAAGGGCATCGCAGTGATTGGATAAGTACATTCCCATTTTTCTATCAGGATAATGATAATTTTGCAGATGCACGCGATGGTTTTACGCGTTCAGGAGACACAATTATTGGTCATGATGTGTGGATTGGCACTGAGGCTATGATAATGCCTGGGGTTAAAATTGGACATGGAGCGATAATCGCCAGTCGTTCAGTAGTGACTAAGGATGTTGCACCTTATGAAGTGGTCGGTTCAAATCCTGCTAAACATATCAAGTTTAGATTTTCTGATGTGGAAATAGCGATGTTACTTGAAATGGCATGGTGGAATTGGCCAGAATCGTGGTTGAAAGAGAGTATGCAGTCTCTGTGTTCATCAGACATTGAAGGGCTTTATCTCAATTGGCAGTCAAAAGCACGCACATAA</v>
      </c>
      <c r="O1613" s="26">
        <f t="shared" si="177"/>
        <v>630</v>
      </c>
      <c r="P1613" s="26"/>
      <c r="Q1613" s="26">
        <f t="shared" si="176"/>
        <v>1</v>
      </c>
      <c r="R1613" s="26">
        <f t="shared" si="178"/>
        <v>1</v>
      </c>
      <c r="S1613" s="26">
        <f t="shared" si="180"/>
        <v>2</v>
      </c>
      <c r="T1613" s="26"/>
    </row>
    <row r="1614" spans="1:20" x14ac:dyDescent="0.25">
      <c r="A1614">
        <v>1747</v>
      </c>
      <c r="B1614" s="2" t="s">
        <v>9608</v>
      </c>
      <c r="C1614" s="3" t="s">
        <v>4381</v>
      </c>
      <c r="D1614" s="3" t="s">
        <v>4381</v>
      </c>
      <c r="E1614" s="3" t="s">
        <v>4381</v>
      </c>
      <c r="F1614" s="3" t="s">
        <v>4382</v>
      </c>
      <c r="G1614" s="3" t="s">
        <v>4383</v>
      </c>
      <c r="H1614" s="3"/>
      <c r="I1614" s="3" t="s">
        <v>4314</v>
      </c>
      <c r="J1614" s="3"/>
      <c r="K1614" s="3" t="s">
        <v>9609</v>
      </c>
      <c r="L1614" s="5" t="s">
        <v>15</v>
      </c>
      <c r="M1614" s="2" t="str">
        <f t="shared" si="179"/>
        <v>&gt;chlor-g1576_cml%ATGTCATTTACGGCATACTCGGATCCATGCTGGCCATGGTCCCGCGGTAGGCCCATTGCTCGGAGCGCTCGTCGACATGTGGCTTGGGTGGCGGGCTATCTTTGCGTTTCTAGGTTTGGGCATGATCGCTGCATCTGCAGGCGTGGCAGCTTCTGGCCTGAAACCCGGGTGCAACGAGTTGCGGGCTTGCAATGGTCGCAGCTGCTACTCCCCGTTAAGTGCCTGAACTTCTGGTTGTACACGTTGTGTTACGCCGCTGGAATGGGTAGCTTCTTCGTCTTTTTCTCCATTGCGCCCGGACTAATGATGGGCAGGCCAAGGTGTGTCTCAGCTTGGCTTCAGCCTGCTGTTCGCCACAGTGCAATTGCCATGGTGTTTACGGCTCGTTTTATGGGGAGTGTGATACCCAAGTGGGGCAGCCCAAGTGTCTTGCGAATGGGAATGGGATGCCTGATAGCTGGAGCAGTATTGCTTGCCATCACCGAAATATGGGCTTTGCACCGTGTTAGGCTTTATTGCTCCAATGTGGCTAGTGGTATTGGTGTCGCCACAGCGGTATCTGTGCCAATGGCGCTCTTCGAGGATTCGACCATGTTGCTGGAACGGTCACGGCAGTCTACTTCTGCTTGGGCGTGTACTGCTAGGAAGCATCGGAACGTTGATCATTTCGCTGTTGCCGCGCAACGGCTTGGGCCTTGTCGTGTAACTGTTTGGACCCTTGCAACAGTCGTGCTCGGTCTGTCTTGTGTTTCCCGAGTGAAGGGCTCTCGCGGCCAGGGGGAGCATGATGCTGGTCGCGCTACAAATGTCGGAAAGTACATCAAATCCCAATCGTTGAGAGAATGTGGCAAGCTATCGCCCAACAAATGCTGCAGCCGACCCAAAACGTACGCGTTTCGGCTCGGCTGA</v>
      </c>
      <c r="O1614" s="26">
        <f t="shared" si="177"/>
        <v>909</v>
      </c>
      <c r="P1614" s="26"/>
      <c r="Q1614" s="26">
        <f t="shared" si="176"/>
        <v>1</v>
      </c>
      <c r="R1614" s="26">
        <f t="shared" si="178"/>
        <v>1</v>
      </c>
      <c r="S1614" s="26">
        <f t="shared" si="180"/>
        <v>2</v>
      </c>
      <c r="T1614" s="26"/>
    </row>
    <row r="1615" spans="1:20" x14ac:dyDescent="0.25">
      <c r="A1615">
        <v>1750</v>
      </c>
      <c r="B1615" s="2" t="s">
        <v>9614</v>
      </c>
      <c r="C1615" s="3" t="s">
        <v>4381</v>
      </c>
      <c r="D1615" s="3" t="s">
        <v>4390</v>
      </c>
      <c r="E1615" s="3" t="s">
        <v>10954</v>
      </c>
      <c r="F1615" s="3" t="s">
        <v>4391</v>
      </c>
      <c r="G1615" s="3" t="s">
        <v>4392</v>
      </c>
      <c r="H1615" s="3"/>
      <c r="I1615" s="3" t="s">
        <v>4314</v>
      </c>
      <c r="J1615" s="3"/>
      <c r="K1615" s="3" t="s">
        <v>9615</v>
      </c>
      <c r="L1615" s="5" t="s">
        <v>15</v>
      </c>
      <c r="M1615" s="2" t="str">
        <f t="shared" si="179"/>
        <v>&gt;chlor-g1577_cml_E5%ATGCCTCTTCCGCTGTACCTGCTCGCCGTGGCCGTCTGCGCCATGGGCACCTCGGAGTTCATGCTCGCCGGTCTCGTGCCGGACATCGCCTCGGATCTCGGCGTCACCGTCGGGACCGCAGGCACGCTCACCTCCGCCTTCGCGACCGGCATGATCGTCGGCGCTCCCCTCGTGGCGGCGCTGGCCCGCACCTGGCCCAGGCGTTCCAGCCTCCTCGGATTCATCCTCGCCTTCGCGGCGGCACACGCCGTGGGAGCCGGCACCACGAGCTTCCCCGTCCTGGTGGCCTGCCGGGTCGTGGCCGCGCTCGCGAACGCGGGATTCCTCGCGGTCGCACTGACGACTGCCGCCGCACTGGTCCCTGCCGACAAGCAGGGACGCGCGCTGGCCGTGCTGCTGTCCGGCACGACGGTGGCCACGGTCGCCGGCGTCCCCGGCGGGTCACTCCTCGGCACGTGGCTCGGCTGGCGGGCCACGTTCTGGGCCGTCGCCGTCTGCTGCCTGCCCGCGGCGTTCGGCGTGCTGAAGGCAATCCCCGCCGGACGTGCGACGGCAGCGGCGACCGGTGGGCCGCCGCTGCGAGTCGAGCTCGCCGCGCTCAAGACCCCCCGGTTGCTGCTGGCGATGCTGCTGGGCGCGCTGGTGAACGCGGCAACCTTCGCGAGCTTCACCTTCCTGGCCCCCGTCGTGACCGACACCGCAGGGCTGGGCGACCTGTGGATCTCTGTCGCCCTGGTGCTCTTCGGCGCCGGTTCCTTCGCCGGCGTCACCGTCGCCGGACGACTGTCCGACCGACGCCCCGCCCAGGTGCTCGCCGTCGCCGGTCCGCTGCTGCTCGTCGGCTGGCCCGCGCTGGCGATGCTGGCCGACCGGCCGGTCGCCCTGCTGACCCTCGTGTTCGTCCAAGGCGCACTGTCGTTCGCGCTGGGCAGCACGCTGATCACGCGGGTCCTCTACGAGGCGGCGGGAGCACCCACCATGGCCGGTTCGTACGCGACCGCCGCCCTCAACGTGGGCGCCGCGGCCGGACCGCTCGTCGCCGCGACCACTCTCGGCCACACGACCGGCAACCTCGGGCCGCTGTGGGCGAGCGGGCTCCTGGTCGCCGTCGCGCTGCTCGTCGCGTTCCCCTTCCGCACGGTGATCACGACGGCCGCACCCGCCGACGCGACCCGGTGA</v>
      </c>
      <c r="O1615" s="26">
        <f t="shared" si="177"/>
        <v>1179</v>
      </c>
      <c r="P1615" s="26" t="s">
        <v>10958</v>
      </c>
      <c r="Q1615" s="26">
        <f t="shared" si="176"/>
        <v>1</v>
      </c>
      <c r="R1615" s="26">
        <f t="shared" si="178"/>
        <v>1</v>
      </c>
      <c r="S1615" s="26">
        <f t="shared" si="180"/>
        <v>2</v>
      </c>
      <c r="T1615" s="26"/>
    </row>
    <row r="1616" spans="1:20" x14ac:dyDescent="0.25">
      <c r="A1616">
        <v>1756</v>
      </c>
      <c r="B1616" s="2" t="s">
        <v>9626</v>
      </c>
      <c r="C1616" s="3" t="s">
        <v>4409</v>
      </c>
      <c r="D1616" s="3" t="s">
        <v>4409</v>
      </c>
      <c r="E1616" s="3" t="s">
        <v>4409</v>
      </c>
      <c r="F1616" s="3" t="s">
        <v>4410</v>
      </c>
      <c r="G1616" s="3" t="s">
        <v>4411</v>
      </c>
      <c r="H1616" s="3"/>
      <c r="I1616" s="3" t="s">
        <v>4314</v>
      </c>
      <c r="J1616" s="3"/>
      <c r="K1616" s="3" t="s">
        <v>9627</v>
      </c>
      <c r="L1616" s="5" t="s">
        <v>15</v>
      </c>
      <c r="M1616" s="2" t="str">
        <f t="shared" si="179"/>
        <v>&gt;chlor-g1578_cmlA1%GTGCGCTCAAAAAATTTTAGTTGGCGGTACTCCCTTGCCGCCACGGTGTTGTTGTTATCACCGTTCGATTTATTGGCATCACTTGGCATGGACATGTACTTGCCGGCAGTGCCGTTTATGCCAAACGCGCTTGGTACGACAGCGAGCACAATTCAGCTTACGCTGACAACGTACTTGGTCATGATTGGTGCCGGTCAGCTCTTGTTTGGACCGCTATCGGACCGACTGGGGCGCCGCCCCGTTCTACTGGGAGGTGGCCTCGCCTACGTTGTGGCGTCAATGGGCCTCGCTCTTACGTCATCGGCTGAAGTCTTTCTGGGGCTTCGGATTCTTCAGGCTTGTGGTGCCTCGGCGTGCCTTGTTTCCACGTTTGCAACAGTACGTGACATTTACGCAGGTCGCGAGGAAAGTAATGTCATTTACGGCATACTCGGATCCATGCTGGCCATGGTCCCGGCGGTAGGCCCATTGCTCGGAGCGCTCGTCGACATGTGGCTTGGGTGGCGGGCTATCTTTGCGTTTCTAGGTTTGGGCATGATCGCTGCATCTGCAGCAGCGTGGCGATTCTGGCCTGAAACCCGGGTGCAACGAGTTGCGGGCTTGCAATGGTCGCAGCTGCTACTCCCCGTTAAGTGCCTGAACTTCTGGTTGTACACGTTGTGTTACGCCGCTGGAATGGGTAGCTTCTTCGTCTTTTTCTCCATTGCGCCCGGACTAATGATGGGCAGGCAAGGTGTGTCTCAGCTTGGCTTCAGCCTGCTGTTCGCCACAGTGGCAATTGCCATGGTGTTTACAGCTCGTTTTATGGGGCGTGTAATACCCAAGTGGGGCAGCCCAAGCGTCTTGCGAATGGGAATGGGATGCCTGATAGCTGGAGCAGTATTGCTTGCCATCACCGAAATATGGGCTTCGCAGTCCGTGTTAGGCTTTATTTCTCCAATGTGGCTAGTGGGTATTGGTGTCGCCACAGCGGTATCTGTGGCGCCCAATGGCGCTCTTCGAGGATTCGACCATGTTGCTGGAACGGTCACGGCAGTCTACTTCTGCTTGGGCGGTGTACTGCTAGGAAGCATCGGAACGTTGATCATTTCGCTGTTGCCGCGCAACACGGCTTGGCCGGTTGTCGTGTACTGTTTGACCCTTGCAACAGTCGTGCTCGGTCTGTCTTGTGTTTCCCGAGCGGAGGGCTCTCGCGGCCAGGGGGAGCATGATGTGGTCGCGCTACAAAGTGCGGAAAGTACGTCAAATCCCAATCGTTGA</v>
      </c>
      <c r="O1616" s="26">
        <f t="shared" si="177"/>
        <v>1260</v>
      </c>
      <c r="P1616" s="26"/>
      <c r="Q1616" s="26">
        <f t="shared" si="176"/>
        <v>1</v>
      </c>
      <c r="R1616" s="26">
        <f t="shared" si="178"/>
        <v>1</v>
      </c>
      <c r="S1616" s="26">
        <f t="shared" si="180"/>
        <v>2</v>
      </c>
      <c r="T1616" s="26"/>
    </row>
    <row r="1617" spans="1:20" x14ac:dyDescent="0.25">
      <c r="A1617">
        <v>1746</v>
      </c>
      <c r="B1617" s="2" t="s">
        <v>9606</v>
      </c>
      <c r="C1617" s="3" t="s">
        <v>4378</v>
      </c>
      <c r="D1617" s="3" t="s">
        <v>4378</v>
      </c>
      <c r="E1617" s="3" t="s">
        <v>4378</v>
      </c>
      <c r="F1617" s="3" t="s">
        <v>4379</v>
      </c>
      <c r="G1617" s="3" t="s">
        <v>4380</v>
      </c>
      <c r="H1617" s="3"/>
      <c r="I1617" s="3" t="s">
        <v>4314</v>
      </c>
      <c r="J1617" s="3"/>
      <c r="K1617" s="3" t="s">
        <v>9607</v>
      </c>
      <c r="L1617" s="5" t="s">
        <v>15</v>
      </c>
      <c r="M1617" s="2" t="str">
        <f t="shared" si="179"/>
        <v>&gt;chlor-g1579_cmlB%GTGCGCTCAAAGAACTGTAATTGGCGGTATTCCCTTGCCGTCACTGTGTTGTTGTTATCACCTTTCGATTTACTGGCATCACTCGGCATGGACATGTACTTGCCAGCGGTGCCTTTCATGCCACATGCTCTTGGTACGACAGCGGGCACAATTCAGCTTACGCTGACAACGTATTTGGTCATGATAGGGGCCGGTCAGCTTTTGTTTGGGCCACTGTCGGACCGGCTGGGACGTCGTCCCGTGCTACTGGCGGGCGGTGCCGCCTACGTTGCGGCCTCAATCGGCCTCGTCGTCACGTCATCGGCTGGAGTATTTCTGGGTTTTCGGATTCTCCAAGCTTGTGGTGCCTCGGCATGCCTTGTTGCCACATTTGCAACAGTGCGTGATATCTACGCAGGTCGCAAGGAAAGTAACGTCATCTACGGCTTGCTTGGCTCTATGCTTGCTATGGTTCCGGCGATAGGCCCATTGCTGGGAGCGGTCATAGACACCTGGTTCGGGTGGCGGGCGATCTTTGCGTTCTTGGGATTGGGAATGATCGCTGCATTGACAGCAGCGTGGCGGCTCTGGCCTGAGACCCGGGTGCAGCGACCAGCAGCTTTGCAATGGTCACAACTTCTGCTTCCCATCAAGCACCTTAACTTCTGGTTGTACACAGTGTGTTATGCCGCAGGAATGGGCAGCTTCTTCGTCTTCTTCTCCATAGCGCCCGGATTGATGATGGGTAGGCAAGGCATGTCCCAGTTTGGCTTCAGTCTGTTGTTCGCAACAGTGGCAATTGCGATGATGCTTGCGGCCCGCTTCATGGGGCGCGTAATCGCCAAGTGGGGCAGCCTGAGTGCCTTGCGAATGGGGATGGGCTGCCTGATAGCAGGCGCAGTCTTGCTTGTCATCACCGAGCTATGGATTCCGCAGTCCGTGTTGGGCTTTATTGCCCCAATGTGGCTAGTGGGCGTCGGCGTCGCGACAGCGGTATCCGTTGCACCCAATGGTGCGCTTCGAGGGTTCGACCATATTGCAGGAGCCGTTACGGCAGTCTACTTCTGCTTGGGGGGGCTGCTGCTGGGGAGTGTTGGAACGCTCATCATTTCGCTGTTGCCGCGCGACACGGCCTGGCCAGTTATCGCGTATTGTTTGGTTCTTGCAACAATCGTGCTTGGACTGTCGTGTGTTTCCCGAGCGAGAGACCTTCGCGGTCACGGGGAGTATGATGCGGTTGCACGCACATAG</v>
      </c>
      <c r="O1617" s="26">
        <f t="shared" si="177"/>
        <v>1230</v>
      </c>
      <c r="P1617" s="26"/>
      <c r="Q1617" s="26">
        <f t="shared" si="176"/>
        <v>1</v>
      </c>
      <c r="R1617" s="26">
        <f t="shared" si="178"/>
        <v>1</v>
      </c>
      <c r="S1617" s="26">
        <f t="shared" si="180"/>
        <v>2</v>
      </c>
      <c r="T1617" s="26"/>
    </row>
    <row r="1618" spans="1:20" x14ac:dyDescent="0.25">
      <c r="A1618">
        <v>1751</v>
      </c>
      <c r="B1618" s="2" t="s">
        <v>9616</v>
      </c>
      <c r="C1618" s="3" t="s">
        <v>4393</v>
      </c>
      <c r="D1618" s="3" t="s">
        <v>4393</v>
      </c>
      <c r="E1618" s="3" t="s">
        <v>4393</v>
      </c>
      <c r="F1618" s="3" t="s">
        <v>4394</v>
      </c>
      <c r="G1618" s="3" t="s">
        <v>4395</v>
      </c>
      <c r="H1618" s="3"/>
      <c r="I1618" s="3" t="s">
        <v>4314</v>
      </c>
      <c r="J1618" s="3"/>
      <c r="K1618" s="3" t="s">
        <v>9617</v>
      </c>
      <c r="L1618" s="5" t="s">
        <v>15</v>
      </c>
      <c r="M1618" s="2" t="str">
        <f t="shared" si="179"/>
        <v>&gt;chlor-g1580_cmlV%ATGCCGTCTCCCTCCGCCGAGCCCACGACATCCACCCCGACCCCCGACGCCGGGCCCGCCGCATCCCCCCGGATGCCCCTGGCCGTCTACATCCTCGGACTGTCCGCGTTCGCGCTCGGGACGAGCGAATTCATGCTCTCCGGCCTCGTGCCGCCCATCGCGGAGGACATGAACGTCTCCATCCCCCGCGCCGGACTCCTCATCTCGGCGTTCGCGATCGGCATGGTCGTCGGCGCACCGCTCCTCGCCGTCGCCACCCTCCGGCTCCCCCGCAAGACCACCCTCATCGCCCTCATCACCGTCTTCGGCCTGCGCCAGATGGCCGGCGCCCTCGCCCCCAACTACGCGGTCCTCTTCGCCTCCCGCGTGATCAGCGCCCTGCCCTGCGCGGGCTTCTGGGCGGTCGGCGCGGCGGTGGCCATCGCGATGGTCCCGGTCGGCTCACGGGCCCGGGCGCTGGCGGTCATGATCGGCGGCCTCTCCATCGCCAACGTCCTGCGCGTCCCCGCCGGCGCCTTCCTCGGCGAGCACCTCGGCTGGGCCTCCGCCTTCTGGGCCGTCGGCCTCGCCTCCGCCATCGCGCTCGTCGGCGTCGTCACCCGCATCCCCCGCATCCCGCTCCCCGAGACCAGGCCCCGCCCTCTCAAGAACGAGGTCGCCATCTACCGCGACCGCCAGGTCCTCCTGTCGATCGCGGTCACGGCCCTCGCGGCGGGCGGCGTCTTCTGCGCCTTCTCGTACCTCGCGCCGCTGCTCACCGACGTCTCCGGCCTCGACGAGGCCTGGGTCTCCGGCGTCCTCGGCCTCTTCGGCATCGGCGCCGTCGTCGGTACGACGATCGGCGGCCGGGTCGCCGACGCGCACCTCTTCGGCGTGCTGCTCACCGGCATCTCCGCCTCCACCGTCTTCCTCGTGGCCCTGGCCCTGTTCGCCTCGAACCCGGCCGCCACGATCGTGCTGACCTTCCTCCTCGGCGTCTCGGCCTTCTACACGGCCCCGGCCCTCAACGCCCGCATGTTCAACGTCGCCGGCGCCGCCCCCACCCTCGCGGGCGCCACCACCACCGCCGCCTTCAACCTCGGCAACACGGGCGGCCCCTGGCTCGGCGGCACGGTCATCGACGCGAACCTCGGCTTCGCCTCGACGGCCTGGGCGGGCGCGGCGATGACGGTCCTGGGCCTGGGAACGGCGGCCCTGGCCCTCCGCCTGACCAAGCGCCCGGCCCCCGGCCACGTGGTCGCCCGGAGCAGAGGGGCGGGCGGGACCACCCCGTCCGAACCGGCCAGGGGGAAGGCCACGTCGAGCTGCTGA</v>
      </c>
      <c r="O1618" s="26">
        <f t="shared" si="177"/>
        <v>1311</v>
      </c>
      <c r="P1618" s="26"/>
      <c r="Q1618" s="26">
        <f t="shared" si="176"/>
        <v>1</v>
      </c>
      <c r="R1618" s="26">
        <f t="shared" si="178"/>
        <v>1</v>
      </c>
      <c r="S1618" s="26">
        <f t="shared" si="180"/>
        <v>2</v>
      </c>
      <c r="T1618" s="26"/>
    </row>
    <row r="1619" spans="1:20" x14ac:dyDescent="0.25">
      <c r="A1619">
        <v>1757</v>
      </c>
      <c r="B1619" s="2" t="s">
        <v>9628</v>
      </c>
      <c r="C1619" s="3" t="s">
        <v>4412</v>
      </c>
      <c r="D1619" s="3" t="s">
        <v>4412</v>
      </c>
      <c r="E1619" s="3" t="s">
        <v>4412</v>
      </c>
      <c r="F1619" s="3" t="s">
        <v>4413</v>
      </c>
      <c r="G1619" s="3" t="s">
        <v>4414</v>
      </c>
      <c r="H1619" s="3"/>
      <c r="I1619" s="3" t="s">
        <v>4314</v>
      </c>
      <c r="J1619" s="3"/>
      <c r="K1619" s="3" t="s">
        <v>9629</v>
      </c>
      <c r="L1619" s="5" t="s">
        <v>15</v>
      </c>
      <c r="M1619" s="2" t="str">
        <f t="shared" si="179"/>
        <v>&gt;chlor-g1581_cmr%GTGTCCACGTTTCATAAAGTTCTGATCAACACCATGATCTCCAACGTCACCACTGGATTTCTGTTCTTTGCCGTGGTGTTTTGGATGTATCTTTCCACTGGCAACGTCGCACTGACCGGCATCGTCAGTGGAATTTACATGGGTTTGATCGCCGTTTGTTCCATCTTTTTCGGAACCGTTGTTGATCACAATCGCAAGAAGTCCGTCATGCTGTTTTCCAGCGTCACCACACTCGTGTTTTATTGTCTCAGTGCCCTGGTGTGGGTGTTTTGGCTGGAGGAAGACGGCCTGAGCATCGGAAATACCGCCCTGTGGGTGTTCGTTTCTTTCATCCTCATCGGATCAATCGTGGAACACATGCGCAACATCGCACTGTCCACCGTGGTCACGCTGTTGGTTCCTGAAGCTGAACGCGACAAAGCAAACGGCCTGGTAGGAGCCGTGCAAGGTGTTGGATTTTTAGTCACCAGCGTCATTGCTGGTTCCGCCATCGGGTTCTTGGGCATGGAAATCACCCTGTGGATCTGCCTTGGGCTCTCACTTGTCGCGCTGCTGCACCTGCTGCCGATTCGCGTCGACGAACCGGAAATCATCACCCAAGAAGACGCACAGCCTACTGTTTCTGACGATTCAGTTCCCACACCTACCTCCGATTTGGCGATCGTGTCCAAAGGCATCGACCTAAAAGGATCAATGAAAATCATCCTGAGTGTTCCGGGACTGCTCGCGCTTGTGTTGTTTGCGTCCTTCAACAACCTCATCGGCGGCGTGTACTCCGCACTCATGGACCCTTACGGCCTGGAACTTTTCAGCCCACAGCTGTGGGGGCTACTGCTTGGACTCACCAGCCTCGGCTTCATCGTTGGTGGTGCTGTGATCTCCAAAACTGGCTTGGGCAAAAACCCTGTGCGCACCTTGCTGCTGGTTAATGTTGGTGTGGCTTTTGTTGGCATGTTATTTGCCATTCGCGAATGGTGGTGGCTCTACATCCTGGGCATTTTCATCTTCATGGCTATCACCCCAGCTGCCGAAGCCGCAGAACAAACCATCCTTCAACGAGTCGTCCCATTCCGCCAACAAGGCCGCGTATTTGGACTAGCCATGGCAGTGGAAATGGCAGCCAACCCGCTCTCCACAGTGATCGTGGCGATTTTGGCCGAAGCCTACCTCATTCCATGGATGGCTGGCCCCGGCGCGGACACCATCTGGGGCGTGATCCTCGGCGAGGGTAAAGCTCGCGGCATGGCACTGATGTTCCTCGCATCAGGTGCCATCATGTTGGTTGTCGTGCTGTTGGCATTCATGTCGAGGTCCTACCGGAAACTCAGCCAGTACTACGCCACCACCAGCCAAGACATTGCGGGAGCTGCTGAGAAGTAA</v>
      </c>
      <c r="O1619" s="26">
        <f t="shared" si="177"/>
        <v>1380</v>
      </c>
      <c r="P1619" s="26"/>
      <c r="Q1619" s="26">
        <f t="shared" si="176"/>
        <v>1</v>
      </c>
      <c r="R1619" s="26">
        <f t="shared" si="178"/>
        <v>1</v>
      </c>
      <c r="S1619" s="26">
        <f t="shared" si="180"/>
        <v>2</v>
      </c>
      <c r="T1619" s="26"/>
    </row>
    <row r="1620" spans="1:20" x14ac:dyDescent="0.25">
      <c r="A1620">
        <v>1752</v>
      </c>
      <c r="B1620" s="2" t="s">
        <v>9618</v>
      </c>
      <c r="C1620" s="3" t="s">
        <v>4396</v>
      </c>
      <c r="D1620" s="3" t="s">
        <v>4396</v>
      </c>
      <c r="E1620" s="3" t="s">
        <v>4396</v>
      </c>
      <c r="F1620" s="3" t="s">
        <v>4397</v>
      </c>
      <c r="G1620" s="3" t="s">
        <v>4398</v>
      </c>
      <c r="H1620" s="3"/>
      <c r="I1620" s="3" t="s">
        <v>4314</v>
      </c>
      <c r="J1620" s="3"/>
      <c r="K1620" s="3" t="s">
        <v>9619</v>
      </c>
      <c r="L1620" s="5" t="s">
        <v>15</v>
      </c>
      <c r="M1620" s="2" t="str">
        <f t="shared" si="179"/>
        <v>&gt;chlor-g1582_cmrA%GTGCCATTCGCCATCTATGTCCTGGGTATTGCTGTATTCGCCCAGGGCACATCGGAATTCATGCTGTCCGGACTCATACCGGATATGGCTCAGGATCTACAGGTTTCGGTCCCCACTGCAGGACTTCTCACTTCGGCATTCGCAATCGGCATGATCATCGGTGCCCCGTTGATGGCAATTGTCAGTATGCGGTGGCAACGTCGACGAGCGCTCTTGACCTTCCTCATCACTTTTATGGTTGTGCATGTCATCGGCGCACTCACCGACAGTTTCGGCGTCTTGCTGGTCACCCGGATCGTAGGAGCACTGGCCAACGCCGGTTTCCTGGCTGTAGCGCTGGGCGCAGCCATGTCGATGGTTCCTGCCGACATGAAGGGACGAGCGACCTCAGTTCTACTGGGCGGAGTGACCATCGCCTGCGTAGTTGGAGTCCCGGGCGGAGCGCTATTGGGCGAACTGTGGGGATGGCGCGCCTCGTTCTGGGAGGTAGTGCTGATTTCCGCACCGGCAGTGGCAGCGATCATGGCATCGACCCCTGCTGATTCCCCTACAGATTCTGTTCCGAACGCGACCCGCGAACTGTCCTCGCTGCGTCAACGCAAACTTCAACTGATCTTGGTGCTGGGCGCGCTGATCAACGGTGCCACCTTCTGTTCCTTCACCTACCTGGCTCCGACGCTCACCGACGTCGCCGGGTTCGACTCTCGCTGGATCCCTTTGCTTCTCGGACTGTTCGGACTGGGGTCGTTCATCGGCGTCAGTGTCGGTGGCCGGCTCGCTGACACCCGTCCGTTTCAATTGCTGGTGGCGGGCTCGGCAGCTCTTCTGGTCGGGTGGATCGTGTTCGCTATCACTGCCTCTCACCCGGTAGTGACCCTGGTGATGCTGTTCGTGCAAGGAACGCTGTCGTTCGCTGTGGGGTCGACGTTGATCTCGCGAGTGCTCTACGTCGCCGACGGTGCTCCGACTTTGGGGGGATCCTTCGCTACGGCTGCCTTCAATGTCGGAGCCGCATTGGGGCCGGCCCTCGGCGGTGTGGCCATCGGTATCGGAATGGGCTATCGCGCTCCACTGTGGACCAGCGCGGCTCTGGTGGCACTTGCGATCGTGATCGGTGCCGCGACGTGGACGCGTTGGCGGGAACCACGTCCAGCGCTGGACACCGTTCCTCCGTGA</v>
      </c>
      <c r="O1620" s="26">
        <f t="shared" si="177"/>
        <v>1176</v>
      </c>
      <c r="P1620" s="26"/>
      <c r="Q1620" s="26">
        <f t="shared" si="176"/>
        <v>1</v>
      </c>
      <c r="R1620" s="26">
        <f t="shared" si="178"/>
        <v>1</v>
      </c>
      <c r="S1620" s="26">
        <f t="shared" si="180"/>
        <v>2</v>
      </c>
      <c r="T1620" s="26"/>
    </row>
    <row r="1621" spans="1:20" x14ac:dyDescent="0.25">
      <c r="A1621">
        <v>1753</v>
      </c>
      <c r="B1621" s="2" t="s">
        <v>9620</v>
      </c>
      <c r="C1621" s="3" t="s">
        <v>4399</v>
      </c>
      <c r="D1621" s="3" t="s">
        <v>4399</v>
      </c>
      <c r="E1621" s="3" t="s">
        <v>4399</v>
      </c>
      <c r="F1621" s="3" t="s">
        <v>4400</v>
      </c>
      <c r="G1621" s="3" t="s">
        <v>4401</v>
      </c>
      <c r="H1621" s="3"/>
      <c r="I1621" s="3" t="s">
        <v>4314</v>
      </c>
      <c r="J1621" s="3"/>
      <c r="K1621" s="3" t="s">
        <v>9621</v>
      </c>
      <c r="L1621" s="5" t="s">
        <v>15</v>
      </c>
      <c r="M1621" s="2" t="str">
        <f t="shared" si="179"/>
        <v>&gt;chlor-g1583_cmx%ATGCCTTTTGCCCTCTACATGCTTGCCCTGGCGGTCTTCGTCATGGGCACTTCAGAATTCATGCTCGCGGGATTGCTCCCCGCGATCGCGACCGAACTTGACGTCTCGGTCGGCACTGCGGGCCTGCTGACCTCCGCATTCGCAGTCGGTATGGTCGTCGGCGCGCCAGTGATCGCGGCATTCGCTCGCCGTTGGCCACCGCGGCTCACATTGATCGTTTGCCTTCTCGTGTTCGCGGGAAGCCACGTCATCGGAGCGATGACACCAGTGTTCTCTCTCCTGCTCATCACCCGGGTGCTCAGCGCTCTCGCAAACGCAGGATTCCTCGCCGTAGCACTGAGCACGGCCACTACCCTCGTGCCAGCGAACCAGAAGGGGCGTGCACTGTCGATCCTGCTCTCCGGCACGACGATCGCAACCGTCGTGGGCGTCCCCGCCGGGGCACTGCTCGGCACAGCGCTGGGCTGGCGAACGACGTTCTGGGCGATCGCCATCCTCTGTATTCCCGCGGCCGTTGGAGTCATTCGTGGCGTCACGAACAATGTTGGTCGGAGCGAGACTAGCGCGACCTCACCAAGGCTCCGTGTCGAGCTCAGCCAGTTGGCGACGCCGCGGCTCATCCTGGCCATGGCACTCGGAGCGCTGATCAACGGAGGGACCTTTGCGGCATTCACCTTCCTGGCACCCATCGTGACCGAGACCGCGGGCTTGGCCGAAGCGTGGGTGTCCGTCGCGCTGGTGATGTTCGGCATCGGATCGTTCCTTGGCGTCACGATCGCAGGACGACTATCAGATCAACGACCTGGCCTCGTGCTCGCAGTCGGCGGACCGCTATTGCTGACAGGCTGGATCGTGTTGGCAGTGGTCGCATCTCATCCCGTTGCGCTTATCGTCCTCGTCCTCGTTCAGGGATTCCTGTCGTTCGGCGTCGGCAGTACTCTGATCACGCGTGTGCTGTATGCAGCATCGGGTGCGCCAACGATGGGCGGTTCGTACGCAACCGCAGCATTGAATATCGGAGCTGCAGCGGGGCCCGTGCTTGGTGCGCTCGGGCTCGCGACCGGGCTGGGGCTGCTCGCGCCGGTTTGGGTCGCTTCGGTGCTGACAGCGATCGCTCTCGTCATCATGCTTCTCACCAGACGCGCGCTTACGAAGACCGCGGCGGAGGCCAATTGA</v>
      </c>
      <c r="O1621" s="26">
        <f t="shared" si="177"/>
        <v>1176</v>
      </c>
      <c r="P1621" s="26"/>
      <c r="Q1621" s="26">
        <f t="shared" si="176"/>
        <v>1</v>
      </c>
      <c r="R1621" s="26">
        <f t="shared" si="178"/>
        <v>1</v>
      </c>
      <c r="S1621" s="26">
        <f t="shared" si="180"/>
        <v>2</v>
      </c>
      <c r="T1621" s="26"/>
    </row>
    <row r="1622" spans="1:20" x14ac:dyDescent="0.25">
      <c r="A1622">
        <v>1749</v>
      </c>
      <c r="B1622" s="2" t="s">
        <v>9612</v>
      </c>
      <c r="C1622" s="3" t="s">
        <v>4387</v>
      </c>
      <c r="D1622" s="3" t="s">
        <v>4387</v>
      </c>
      <c r="E1622" s="3" t="s">
        <v>4387</v>
      </c>
      <c r="F1622" s="3" t="s">
        <v>4388</v>
      </c>
      <c r="G1622" s="3" t="s">
        <v>4389</v>
      </c>
      <c r="H1622" s="3"/>
      <c r="I1622" s="3" t="s">
        <v>4314</v>
      </c>
      <c r="J1622" s="3"/>
      <c r="K1622" s="3" t="s">
        <v>9613</v>
      </c>
      <c r="L1622" s="5" t="s">
        <v>15</v>
      </c>
      <c r="M1622" s="2" t="str">
        <f t="shared" si="179"/>
        <v>&gt;chlor-g1584_fexA%ATGAAAAAGGATAGTAAATCTAAAGAAATGATTCAATCTGAAAAAAGGGGTTCTACTAGGCTTTTAATGATGGTACTCTCCCTATCTGTACTTGTAGGTGCAATTACGGCTGATTTAGTCAATCCCGTACTTCCACTAATAAGCAAAGATTTAGAAGCTTCGAAATCTCAAGTGAGTTGGATAGTTAGTGGTATTGCACTTGTTCTTGCGATTGGAGTTCCGATTTATGGTCGAATCTCAGACTTTTTTGAGTTACGAAAGCTATATATCTTTGCCATTATGATTCTGGCAAGTGGTAGTCTTTTATGTGCAATTGCCCCGAACCTCCCATTGTTGGTTTTGGGAAGAATGGTTCAGGGTGCTGGGATGTCCGCAATTCCAGTTCTATCAATCATTGCAATTTCGAAGGTTTTCCCACAAGGAAAACGTGGGGGAGCTTTGGGAATTATCGCAGGAAGTATTGGTGTTGGAACTGCTGCTGGTCCAATATTTGGTGGAGTAGTTGGTCAATATTTAGGGTGGAATGCCTTGTTTTGGTTCACATTTTTGTTAGCCATTATGATTGTTATTGGTGCCTACTACGCGTTACCGACAATTAAACCGGCAGAATCCGTAGGAAGCAATAAGAACTTTGATTTCATTGGTGGTTTATTCCTCGGCCTCACAGTAGGATTACTCCTTTTTGGCATCACTCAAGGAGAAACTTCTGGTTTTTCTTCGTTCTCATCGTTAACTAGCCTAATTGGTTCTGTTGTAGCTTTGGTGGGATTTATTTGGAGAATTGTTACCGCAGAAAATCCATTTGTACCACCTGTCCTGTTCAATAACAAGGATTATGTCAATACGGTCATAATTGCATTTTTTTCGATGTTTGCTTATTTCGCTGTTCTTGTGTTCGTCCCATTACTAGTCGTTGAGGTGAATGGACTCTCTTCTGGACAGGCTGGAATGATATTGTTGCCAGGTGGTGTGGCTGTTGCAATCTTATCTCCCTTCGTTGGCCGTCTTTCTGATCGATTTGGGGATAAACGTCTGATAATTACTGGGATGACTCTGATGGGGCTGTCTACCTTATTCTTGTCCACCTATGCATCTGGTGCTTCACCTCTGTTAGTTTCCGTGGGGGTCCTCGGAGTAGGGATTGCTTTTGCATTCACGAATTCTCCCGCAAATAACGCCGCAGTAAGTGCACTCGATGCAGACAAGGTTGGTGTCGGAATGGGGATTTTCCAAGGTGCTTTGTACCTTGGAGCAGGAACTGGAGCAGGTATGATTGGAGCATTATTATCCGCTCGACGTGATGCTACTGAGCCGATAAATCCATTATATATATTGGACGCTATGTCCTACTCAGATGCGTTCCTTGCAGCTACAGGGGCAATACTCATTGCCTTAATAGCTGGATTAGGTTTAAAAAAGCGTGGGTAA</v>
      </c>
      <c r="O1622" s="26">
        <f t="shared" si="177"/>
        <v>1428</v>
      </c>
      <c r="P1622" s="26"/>
      <c r="Q1622" s="26">
        <f t="shared" si="176"/>
        <v>1</v>
      </c>
      <c r="R1622" s="26">
        <f t="shared" si="178"/>
        <v>1</v>
      </c>
      <c r="S1622" s="26">
        <f t="shared" si="180"/>
        <v>2</v>
      </c>
      <c r="T1622" s="26"/>
    </row>
    <row r="1623" spans="1:20" x14ac:dyDescent="0.25">
      <c r="A1623">
        <v>1748</v>
      </c>
      <c r="B1623" s="2" t="s">
        <v>9610</v>
      </c>
      <c r="C1623" s="3" t="s">
        <v>4384</v>
      </c>
      <c r="D1623" s="3" t="s">
        <v>4384</v>
      </c>
      <c r="E1623" s="3" t="s">
        <v>4384</v>
      </c>
      <c r="F1623" s="3" t="s">
        <v>4385</v>
      </c>
      <c r="G1623" s="3" t="s">
        <v>4386</v>
      </c>
      <c r="H1623" s="3"/>
      <c r="I1623" s="3" t="s">
        <v>4314</v>
      </c>
      <c r="J1623" s="3"/>
      <c r="K1623" s="3" t="s">
        <v>9611</v>
      </c>
      <c r="L1623" s="5" t="s">
        <v>15</v>
      </c>
      <c r="M1623" s="2" t="str">
        <f t="shared" si="179"/>
        <v>&gt;chlor-g1585_floR%ATGACCACCACACGCCCCGCGTGGGCCTATACGCTGCCGGCAGCACTGCTGCTGATGGCTCCTTTCGACATCCTCGCTTCACTGGCGATGGATATTTATCTCCCTGTCGTTCCAGCGATGCCCGGCATCCTGAACACGACGCCCGCTATGATCCAACTCACGTTGAGCCTCTATATGGTGATGCTCGGCGTGGGCCAAGTGATTTTTGGTCCGCTCTCAGACAGAATCGGGCGACGGCCAATTCTACTTGCGGGCGCAACGGCTTTCGTCATTGCGTCTCTGGGAGCAGCTTGGTCTTCAACTGCACCGGCCTTTGTCGCTTTCCGTCTACTTCAAGCAGTGGGCGCGTCGGCCATGCTGGTGGCGACGTTCGCGACGGTTCGCGACGTTTATGCCAACCGTCCTGAGGGTGTCGTCATCTACGGCCTTTTCAGTTCGATGCTGGCGTTCGTGCCTGCGCTCGGCCCTATCGCCGGAGCATTGATCGGCGAGTTCTTGGGATGGCAGGCGATATTCATTACTTTGGCTATACTGGCGATGCTCGCACTCCTAAATGCGGGTTTCAGGTGGCACGAAACCCGCCCTCTGGATCAAGTCAAGACGCGCCGATCTGTCTTGCCGATCTTCGCGAGTCCGGCTTTTTGGGTTTACACTGTCGGCTTTAGCGCCGGTATGGGCACCTTCTTCGTCTTCTTCTCGACGGCTCCCCGTGTGCTCATAGGCCAAGCGGAATATTCCGAGATCGGATTCAGCTTTGCCTTCGCCACTGTCGCGCTTGTAATGATCGTGACAACCCGTTTCGCGAAGTCCTTTGTCGTCAGATGGGGCATCGCAGGATGCGTGGCGCGTGGGATGGCGTTGCTTGTTTGCGGAGCGGTCCTGTTGGGGATCGGCGAACTTTACGGCTCGCCGTCATTCCTCACCTTCATCCTACCGATGTGGGTTGTCGCGGTCGGTATTGTCTTCACGGTGTCCGTTACCGCGAACGGCGCTTTGGCAGAGTTCGACGACATCGCGGGATCAGCGGTCGCGTTCTACTTCTGCATCCAAAGCCTGATAGTCAGTATCGTCGGGACATTGGCGGTGACGCTGTTAAACGGCGATACAGCGTGGCCCGTGATTTGTTACGCCACGGCAATGGCAGTGCTGGTGTCGTTGGGGCTGGCGCTCCTTCGATCCCGTGATGCTGCCACCGAGAAGTCGCCAGTCGTCTAG</v>
      </c>
      <c r="O1623" s="26">
        <f t="shared" si="177"/>
        <v>1215</v>
      </c>
      <c r="P1623" s="26"/>
      <c r="Q1623" s="26">
        <f t="shared" si="176"/>
        <v>1</v>
      </c>
      <c r="R1623" s="26">
        <f t="shared" si="178"/>
        <v>1</v>
      </c>
      <c r="S1623" s="26">
        <f t="shared" si="180"/>
        <v>2</v>
      </c>
      <c r="T1623" s="26"/>
    </row>
    <row r="1624" spans="1:20" x14ac:dyDescent="0.25">
      <c r="A1624">
        <v>1754</v>
      </c>
      <c r="B1624" s="2" t="s">
        <v>9622</v>
      </c>
      <c r="C1624" s="3" t="s">
        <v>4402</v>
      </c>
      <c r="D1624" s="3" t="s">
        <v>4402</v>
      </c>
      <c r="E1624" s="3" t="s">
        <v>4402</v>
      </c>
      <c r="F1624" s="3" t="s">
        <v>4403</v>
      </c>
      <c r="G1624" s="3" t="s">
        <v>4404</v>
      </c>
      <c r="H1624" s="3"/>
      <c r="I1624" s="3" t="s">
        <v>4314</v>
      </c>
      <c r="J1624" s="3"/>
      <c r="K1624" s="3" t="s">
        <v>9623</v>
      </c>
      <c r="L1624" s="5" t="s">
        <v>15</v>
      </c>
      <c r="M1624" s="2" t="str">
        <f t="shared" si="179"/>
        <v>&gt;chlor-g1586_pexA%ATGAAAAAGTTTGTACTTTTTTGCGAGCGTAATGGAATCGCTTTGATTCCGATCGTTTTGATCCTTTTGGGTTGTGGTCTTTGGCCAGAGATGGAACTTTTGGTTCCGAGTTTGCCTGACATGCAGCGTGCCTTTAACATCCAAGATGCGCAGATTCAACAGTTGCTGACTGCAAATTTTGTCGGATTTCTTATCGGTGTTCTCTTTGCGGGTCCCCTTTGTGACAGTGCAGGTCGAAGAACCGTAATGATGATAGGGACGATAGGTTACCTTGTTTCGTCCGTGCTTTGTCCGTTTTGTAACGACTTTGTGCTTTTAATGATTGCCCGATTTTTCCAAGGCTTGTTCATGACGGGGCCGGTCATTGCCGGTGGTGTCCTCTTGATGGAAGCCACGGAAGGGGTGAAACAAATCTTTTGGATGTCGATTGGTAATGCAGCTATTACGTTTTGCATGGCTGCAGGACCTATTGTTGGATCTTGGATCAATACAGGTTTTGGCTATGTTGGAAATCTGTGGAGCATTCTCATCCTTGGTTTGATTGGCTGCCTTCCTGCGTTATTTTTAGTGCCGGAAAGTCTTCCAGTTGAGAAGCGAGCAGCTTTCCATCCCAAACTACTTTTCAAAGGGTATTTTGCGCTATTGAAAGATTTTAGGTTTATGTGTCTTGCGATTCCCATGTGCGCACTAGCGGCAGCCTATTGGATCTACGTCGGTGTAAGTGCCTTATACATGGTGAATCAGTTGGGAATTGCGCAAGAGATGTTCGGTCGTTATCAAGGACCTATCGTTGGTTGCTTCTCGATAATCTCTCTTGGCTCTTCGAAACTTCTTCAGCGCTTTGGTTTGATGAAATGCCTACGTGCAGGAATTGTTTCCATGTTCACGGGTATGCTTCTTCTTTTAGGCATGAGCATTCTTTCTTTGGATCATGCAGTAGCGACAACGGTGTTTATGATGTTCTTCGTTGGAGGAATGGCACCGATTTGCAGCATGCTTTTCCCATATGCTTTGGGACATTTGCCTGTCGATCTAAAAGGGAATGCACAAGCCATGGTACAAGCGATTAGACTCTTTTTCGCATCAATTGGTACTTCCTTGGTTGGTGTCTTCTACAAAAGTGCTTTTTTGCCAGTAGCCCTGATTATGTTCGCCATTCTTCTCTTCAGTTGCTACTTCCTTTGGAAGGGAAGACGTTACTTGAAAGAAGGTCTTGGTGCGGATCATATTTTGAGCGTTGGTCACTAG</v>
      </c>
      <c r="O1624" s="26">
        <f t="shared" si="177"/>
        <v>1248</v>
      </c>
      <c r="P1624" s="26"/>
      <c r="Q1624" s="26">
        <f t="shared" si="176"/>
        <v>1</v>
      </c>
      <c r="R1624" s="26">
        <f t="shared" si="178"/>
        <v>1</v>
      </c>
      <c r="S1624" s="26">
        <f t="shared" si="180"/>
        <v>2</v>
      </c>
      <c r="T1624" s="26"/>
    </row>
    <row r="1625" spans="1:20" x14ac:dyDescent="0.25">
      <c r="A1625">
        <v>1755</v>
      </c>
      <c r="B1625" s="2" t="s">
        <v>9624</v>
      </c>
      <c r="C1625" s="3" t="s">
        <v>4405</v>
      </c>
      <c r="D1625" s="3" t="s">
        <v>4405</v>
      </c>
      <c r="E1625" s="3" t="s">
        <v>4405</v>
      </c>
      <c r="F1625" s="3" t="s">
        <v>4406</v>
      </c>
      <c r="G1625" s="3" t="s">
        <v>4407</v>
      </c>
      <c r="H1625" s="3"/>
      <c r="I1625" s="3" t="s">
        <v>4408</v>
      </c>
      <c r="J1625" s="3"/>
      <c r="K1625" s="3" t="s">
        <v>9625</v>
      </c>
      <c r="L1625" s="5" t="s">
        <v>15</v>
      </c>
      <c r="M1625" s="2" t="str">
        <f t="shared" si="179"/>
        <v>&gt;chlor-g1587_cfr%ATGAATTTTAATAATAAAACAAAGTATGGTAAAATACAGGAATTTTTAAGAAGTAATAATGAGCCTGATTATAGAATAAAACAAATAACCAATGCGATTTTTAAACAAAGAATTAGTCGATTTGAGGATATGAAGGTTCTTCCAAAATTACTTAGGGAGGATTTAATAAATAATTTTGGAGAAACAGTTTTGAATATCAAGCTCTTAGCAGAGCAAAATTCAGAGCAAGTTACGAAAGTGCTTTTTGAAGTATCAAAGAATGAGAGAGTAGAAACGGTAAACATGAAGTATAAAGCAGGTTGGGAGTCATTTTGTATATCATCACAATGCGGATGTAATTTTGGGTGTAAATTTTGTGCTACAGGCGACATTGGATTGAAAAAAAACCTAACTGTAGATGAGATAACAGATCAAGTTTTATACTTCCATTTATTAGGTCATCAAATTGATAGCATTTCTTTTATGGGAATGGGTGAAGCTCTAGCCAACCGTCAAGTATTTGATGCTCTTGATTCGTTTACGGATCCTAATTTATTTGCATTAAGTCCTCGTAGACTTTCTATATCAACGATTGGTATTATACCTAGTATCAAAAAAATAACCCAGGAATATCCTCAAGTAAATCTTACATTTTCATTACACTCACCTTATA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CTTTTACAAAGTTTTGAAGTCTGCTGGTATCCATGTCACAATTAGAAGTCAATTTGGGATTGATATTGACGCTGCTTGTGGTCAATTATATGGTAATTATCAAAATAGCCAATAG</v>
      </c>
      <c r="O1625" s="26">
        <f t="shared" si="177"/>
        <v>1050</v>
      </c>
      <c r="P1625" s="26"/>
      <c r="Q1625" s="26">
        <f t="shared" si="176"/>
        <v>1</v>
      </c>
      <c r="R1625" s="26">
        <f t="shared" si="178"/>
        <v>1</v>
      </c>
      <c r="S1625" s="26">
        <f t="shared" si="180"/>
        <v>2</v>
      </c>
      <c r="T1625" s="26"/>
    </row>
    <row r="1626" spans="1:20" x14ac:dyDescent="0.25">
      <c r="A1626">
        <v>2056</v>
      </c>
      <c r="B1626" s="2" t="s">
        <v>10211</v>
      </c>
      <c r="C1626" s="3" t="s">
        <v>5379</v>
      </c>
      <c r="D1626" s="3" t="s">
        <v>5380</v>
      </c>
      <c r="E1626" s="3" t="s">
        <v>5381</v>
      </c>
      <c r="F1626" s="12" t="s">
        <v>5382</v>
      </c>
      <c r="G1626" s="3" t="s">
        <v>5383</v>
      </c>
      <c r="H1626" s="3"/>
      <c r="I1626" s="3" t="s">
        <v>5384</v>
      </c>
      <c r="J1626" s="3"/>
      <c r="K1626" s="3" t="s">
        <v>10644</v>
      </c>
      <c r="L1626" s="5" t="s">
        <v>15</v>
      </c>
      <c r="M1626" s="2" t="str">
        <f t="shared" ref="M1626:M1689" si="181">"&gt;"&amp;K1626&amp;IF(J1626="yes","_Chr","")&amp;"%"&amp;G1626</f>
        <v>&gt;clind-g1588_vgaA-LC%ATGAAAATACTGTTAGAGGGACTTCATATAAAACATTATGTTCAAGATCGTTTATTGTTGAACATAAATCGCCTAAAGATTTATCAGAATGATCGTATTGGTTTAATTGGTAAAAATGGAAGTGGAAAAACAACGTTACTTCACATATTATATAAAAAAATTGTGCCTGAAGAAGGTATTGTAAAACAATTTTCACATTGTGAACTTATTCCTCAATTGAAGCTCATAGAATCAACTAAAAGTGGTGGTGAAGTAACACGAAACTATATTCGGCAAGCGCTTGATAAAAATCCAGAACTGCTATTAGCAGATGAACCAACAACTAACTTAGATAATAACTATATAGAAAAATTAGAACAGGATTTAAAAAATTGGCATGGAGCATTTATTATAGTTTCACATGATCGCGCTTTTTTAGATAACTTATGTACTACTATATGGGAAATTGACGAGGGGAGAATAACTGAATATAAGGGGAATTATAGTAACTATGTTGAACAAAAAGAATTAGAAAGACATCGAGAAGAATTAGAATATGAAAAATATGAAAAAGAAAAGAAACGATTGGAAAAAGCTATAAATATAAAAGAACAGAAAGCTCAACGAGCAACTAAAAAACCGAAAAACTTAAGTTCATCTGAAGGCAAAATAAAAGTAACAAAGCCATACTTTGCAAGTAAGCAAAAGAAGTTACGAAAAACTGTAAAATCTCTAGAAACCAGACTAGAAAAACTTGAAAGG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TATTTTAGAAAATGTTCAATCTTCTTCACAACAAAATGAAACTCTTATTCGAACTATTCTAGCTAGAATGCATTTTTTTAGAGATGATGTTTATAAACCAATAAGTGTCTTAAGTGGTGGAGAGCGAGTTAAAGTAGCACTAACTAAAGTATTCTTAAGTGAAGTTAATACGTTGGTAC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AGATAAATAA</v>
      </c>
      <c r="O1626" s="26">
        <f t="shared" ref="O1626:O1689" si="182">LEN(G1626)</f>
        <v>1569</v>
      </c>
      <c r="P1626" s="26"/>
      <c r="Q1626" s="26">
        <f t="shared" si="176"/>
        <v>1</v>
      </c>
      <c r="R1626" s="26">
        <f t="shared" si="178"/>
        <v>1</v>
      </c>
      <c r="S1626" s="26">
        <f t="shared" si="180"/>
        <v>2</v>
      </c>
      <c r="T1626" s="26"/>
    </row>
    <row r="1627" spans="1:20" x14ac:dyDescent="0.25">
      <c r="A1627" s="26">
        <v>1714</v>
      </c>
      <c r="B1627" s="2" t="s">
        <v>9556</v>
      </c>
      <c r="C1627" s="3" t="s">
        <v>4304</v>
      </c>
      <c r="D1627" s="3" t="s">
        <v>4304</v>
      </c>
      <c r="E1627" s="3" t="s">
        <v>4304</v>
      </c>
      <c r="F1627" s="3" t="s">
        <v>4305</v>
      </c>
      <c r="G1627" s="3" t="s">
        <v>4306</v>
      </c>
      <c r="H1627" s="3"/>
      <c r="I1627" s="3" t="s">
        <v>4273</v>
      </c>
      <c r="J1627" s="3"/>
      <c r="K1627" s="3" t="s">
        <v>9557</v>
      </c>
      <c r="L1627" s="5" t="s">
        <v>15</v>
      </c>
      <c r="M1627" s="2" t="str">
        <f t="shared" si="181"/>
        <v>&gt;fosfo-g1590_fomA%ATGACGCCCGATTTCTTGGCCATCAAGGTTGGCGGCAGCCTGTTCTCCCGCAAGGACGAACCCGGCAGCCTGGACGACGACGCGGTGACGCCGTTCGCCAGGAACTTCGCCCGGCTCGCCGAGACCTACCGGGGCCGGATGGTTCTCATCAGCGGCGGCGGCGCCTTCGGCCACGGGGCCATCCGTGACCACGACAGCACGCACGCGTTCTCCCTCGCCGGCCTGACCGAGGCCACCTTCGAGGTGAAGAAGCGGTGGGCCGAGAAGCTCCGCGGGATCGGCGTGGACGCCTTCCCGCTCCAGCTGGCGGCCATGTGCACGCTCCGCAACGGCATACCGCAGCTCCGGTCCGAGGTCCTCCGGGACGTCCTCGACCACGGCGCGCTGCCCGTCCTCGCCGGCGACGCCCTGTTCGACGAGCACGGAAAGCTGTGGGCGTTCTCCAGCGACCGCGTCCCCGAGGTCCTCCTGCCCATGGTCGAGGGGCGCCTCCGGGTCGTCACCCTGACCGACGTCGACGGCATCGTGACCGACGGCGCCGGCGGCGACACGATCCTGCCCGAGGTCGACGCCCGGTCCCCCGAGCAGGCGTACGCCGCGCTCTGGGGCAGCAGCGAATGGGACGCCACCGGCGCCATGCACACCAAGCTCGACGCACTGGTCACCTGCGCCCGCCGCGGTGCCGAGTGCTTCATCATGCGGGGCGACCCCGGCAGCGACCTGGAGTTCCTGACCGCCCCCTTCTCCTCCTGGCCGGCGCACGTGCGGTCCACCAGGATCACCACGACTGCTTCTGCGTAA</v>
      </c>
      <c r="O1627" s="26">
        <f t="shared" si="182"/>
        <v>801</v>
      </c>
      <c r="P1627" s="26"/>
      <c r="Q1627" s="26">
        <f t="shared" si="176"/>
        <v>1</v>
      </c>
      <c r="R1627" s="26">
        <f t="shared" si="178"/>
        <v>1</v>
      </c>
      <c r="S1627" s="26">
        <f t="shared" si="180"/>
        <v>2</v>
      </c>
      <c r="T1627" s="26"/>
    </row>
    <row r="1628" spans="1:20" x14ac:dyDescent="0.25">
      <c r="A1628">
        <v>1715</v>
      </c>
      <c r="B1628" s="2" t="s">
        <v>9558</v>
      </c>
      <c r="C1628" s="3" t="s">
        <v>4307</v>
      </c>
      <c r="D1628" s="3" t="s">
        <v>4307</v>
      </c>
      <c r="E1628" s="3" t="s">
        <v>4307</v>
      </c>
      <c r="F1628" s="3" t="s">
        <v>4305</v>
      </c>
      <c r="G1628" s="3" t="s">
        <v>4308</v>
      </c>
      <c r="H1628" s="3"/>
      <c r="I1628" s="3" t="s">
        <v>4273</v>
      </c>
      <c r="J1628" s="3"/>
      <c r="K1628" s="3" t="s">
        <v>9559</v>
      </c>
      <c r="L1628" s="5" t="s">
        <v>15</v>
      </c>
      <c r="M1628" s="2" t="str">
        <f t="shared" si="181"/>
        <v>&gt;fosfo-g1591_fomB%ATGCTGGAAAACCTCACGATCCGCAGCAGCCGCGTCGTCGACCTCAACCTGGTCAAGGTCAGGCTGTCCACCAACCTCGAGGACTTCGCGGCGTACTCCTACTTCTCGGCCTTCGCCGAGGACGAGTCCGCGCCCGCCGACTACGAGGTCGTCTGCGTCGACCTGGACCGGGACGACATCCCGGCCGAGCTGTACGCCGACCGGACCGACCGGACCTTCCGCGGCAAGCGGTTCAAGGGCGGCTACTACCTCGTCCACTACTTCGGGGAGCCCGCCCACCTCATCACGGTGGGCCGCACGTTCTACGTGTTCGGCAGGTCCCTCGAGAAGACCGTCTGGCCCTACTTCGTCAAGCACATCCTGACCGTCCACTCCGCGGACCACGGCTTCCTGCACCTGAAGGCGGCGGGCTTCGAACTGCCCGGCGCCGGAGCCACCCTGCTCGTCGGGCGCAACGGCGCGGGGAAGACCGTCTTCCTGGCCCAGGCGTGCCTCAACGGCGCCCGGTTCCTCAGCAACACCCACACGCTGGTCCGGGACGGGGTCGCGCACGGCGTCCCCTCCTCGATCCGGGTGCGCCGCGACCAGTGCTTCGGTGAACTCATCGACAAGCACGACCTGACGGCGCACATGGAGTCGGGCGACTACGTCACCGACTCCTCGACTCTCTTCGAGAGTCCGCAGATCAGCACGGCACGCGTCCGGAACGTCGTCATCGTCGACTACGACCCCGCACGCCCCCAGGGCCTCATGCCGATCTCGCCGGCCGCGGCCGGCACCTTCATGGAGCAGTTCTCCTTCGCGGTCACCACCTACGGCCTCAAGGACGATCTGCTCGCCCACCACGGGGACTTCGACACCTACGTCGACTCCCTGGCCCGGATGCGGGCGCAGCTGACCGAACTGGTCGAGGGCGCGCGCTGCTACCGGGCCAACGCAGACATGCTGGCCAAGGAAGTCCGGGATTCGACGCTCAAGCAGCTTGCCGAATGA</v>
      </c>
      <c r="O1628" s="26">
        <f t="shared" si="182"/>
        <v>993</v>
      </c>
      <c r="P1628" s="26"/>
      <c r="Q1628" s="26">
        <f t="shared" si="176"/>
        <v>1</v>
      </c>
      <c r="R1628" s="26">
        <f t="shared" si="178"/>
        <v>1</v>
      </c>
      <c r="S1628" s="26">
        <f t="shared" si="180"/>
        <v>2</v>
      </c>
      <c r="T1628" s="26"/>
    </row>
    <row r="1629" spans="1:20" x14ac:dyDescent="0.25">
      <c r="A1629">
        <v>1703</v>
      </c>
      <c r="B1629" s="2" t="s">
        <v>9534</v>
      </c>
      <c r="C1629" s="3" t="s">
        <v>4270</v>
      </c>
      <c r="D1629" s="3" t="s">
        <v>4270</v>
      </c>
      <c r="E1629" s="3" t="s">
        <v>4270</v>
      </c>
      <c r="F1629" s="3" t="s">
        <v>4271</v>
      </c>
      <c r="G1629" s="3" t="s">
        <v>4272</v>
      </c>
      <c r="H1629" s="3"/>
      <c r="I1629" s="3" t="s">
        <v>4273</v>
      </c>
      <c r="J1629" s="3"/>
      <c r="K1629" s="3" t="s">
        <v>9535</v>
      </c>
      <c r="L1629" s="5" t="s">
        <v>15</v>
      </c>
      <c r="M1629" s="2" t="str">
        <f t="shared" si="181"/>
        <v>&gt;fosfo-g1592_fosA%ATGCTGCAATCACTCAACCATCTGACCCTCGCGGTCAGCGACCTGCAAAAAAGCGTCACCTTCTGGCATGAGTTGCTGGGGCTGACGCTGCACGCCCGCTGGAATACCGGGGCCTATCTCACCTGCGGCGATCTGTGGGTCTGCCTGTCGTACGACGAGGCGCGCCAGTACGTGCCGCCGCAGGAGAGTGACTACACCCACTACGCGTTTACCGTGGCGGAAGAGGATTTTGAACCGCTCTCGCAAAGGCTTGAGCAGGCGGGCGTCACCATCTGGAAGCAGAACAAAAGCGAGGGGGCGTCGTTCTATTTCCTCGACCCGGACGGGCACAAGCTGGAGCTGCACGTGGGCAGCCTCGCCGCGCGGCTGGCGGCGTGTCGCGAGAAGCCCTATGCGGGCATGGTGTTTACCTCAGACGAGGCTTGA</v>
      </c>
      <c r="O1629" s="26">
        <f t="shared" si="182"/>
        <v>426</v>
      </c>
      <c r="P1629" s="26"/>
      <c r="Q1629" s="26">
        <f t="shared" si="176"/>
        <v>1</v>
      </c>
      <c r="R1629" s="26">
        <f t="shared" si="178"/>
        <v>1</v>
      </c>
      <c r="S1629" s="26">
        <f t="shared" si="180"/>
        <v>2</v>
      </c>
      <c r="T1629" s="26"/>
    </row>
    <row r="1630" spans="1:20" x14ac:dyDescent="0.25">
      <c r="A1630">
        <v>1704</v>
      </c>
      <c r="B1630" s="2" t="s">
        <v>9536</v>
      </c>
      <c r="C1630" s="3" t="s">
        <v>4270</v>
      </c>
      <c r="D1630" s="3" t="s">
        <v>4274</v>
      </c>
      <c r="E1630" s="3" t="s">
        <v>4274</v>
      </c>
      <c r="F1630" s="3" t="s">
        <v>4275</v>
      </c>
      <c r="G1630" s="3" t="s">
        <v>4276</v>
      </c>
      <c r="H1630" s="3"/>
      <c r="I1630" s="3" t="s">
        <v>4273</v>
      </c>
      <c r="J1630" s="3"/>
      <c r="K1630" s="3" t="s">
        <v>9537</v>
      </c>
      <c r="L1630" s="5" t="s">
        <v>15</v>
      </c>
      <c r="M1630" s="2" t="str">
        <f t="shared" si="181"/>
        <v>&gt;fosfo-g1593_fosA_v2%ATGGTGAGAACATACGAGAACGCGCAGGAGCTCAAAGAGGAGATCAGTGCGGCGTTCCGCAAATACATTGCGGAGTTCGACGATATTCCGGAAGCCCTGAAAGACAAGCGCATCGACGAGGTCGAGAGGACCCCGGCGGAAAACCTCGCCTATCAGGTCGGTTGGACCACCCTGCTGCTGCAGTGGGAGGATCGCGAGCGGAGGGGCCTTCCGGTGCGAACACCGTCGGATGAGTTCAAGTGGAACCAGCTCGGAAAGCTGTACCGGTGGTTCAACGACACCTACGCCCACCTTTCGCTGCGGGAGCTGGAGGGCATGTTGACCGACAACGTCGACGCCATATATATGATGATCGATGCGATGAGCGAGGACGAGCTGTTCAAGCCGCATATGAGGCAATGGGCCGACGACGCCACCAAAACGGCGGTATGGGAAGTGTACAGGTTCATTCATGTGAACACCGTCGCCCCGTTCGGATCGTTCAGGACGAAGATCCGCAAGTGGAAGCGGATGGCCCTATAG</v>
      </c>
      <c r="O1630" s="26">
        <f t="shared" si="182"/>
        <v>522</v>
      </c>
      <c r="P1630" s="26"/>
      <c r="Q1630" s="26">
        <f t="shared" si="176"/>
        <v>1</v>
      </c>
      <c r="R1630" s="26">
        <f t="shared" si="178"/>
        <v>1</v>
      </c>
      <c r="S1630" s="26">
        <f t="shared" si="180"/>
        <v>2</v>
      </c>
      <c r="T1630" s="26"/>
    </row>
    <row r="1631" spans="1:20" x14ac:dyDescent="0.25">
      <c r="A1631">
        <v>1705</v>
      </c>
      <c r="B1631" s="2" t="s">
        <v>9538</v>
      </c>
      <c r="C1631" s="3" t="s">
        <v>4270</v>
      </c>
      <c r="D1631" s="3" t="s">
        <v>4277</v>
      </c>
      <c r="E1631" s="3" t="s">
        <v>4277</v>
      </c>
      <c r="F1631" s="3" t="s">
        <v>4278</v>
      </c>
      <c r="G1631" s="3" t="s">
        <v>4279</v>
      </c>
      <c r="H1631" s="3"/>
      <c r="I1631" s="3" t="s">
        <v>4273</v>
      </c>
      <c r="J1631" s="3"/>
      <c r="K1631" s="3" t="s">
        <v>9539</v>
      </c>
      <c r="L1631" s="5" t="s">
        <v>15</v>
      </c>
      <c r="M1631" s="2" t="str">
        <f t="shared" si="181"/>
        <v>&gt;fosfo-g1594_fosA_v3%ATGCTGAGTGGACTGAATCACCTGACCCTGGCAGTCAGCCAGCTGGCGCCGAGCGTGGCGTTTTATCAGCAGCTGCTGGGCATGATGCTGCATGCCCGCTGGGACAGCGGGGCTTATCTCTCCTGCGGCGATCTGTGGCTGTGCCTGTCGCTGGATCCGCAGCGGCGCGTTACTCCGCCGGAAGAGAGCGACTACACCCATTATGCGTTTAGTATTAGCGAAGCCGATTTTGCTAGCTTCGCCGCCCGCCTTGAGGCTGCCGGCGTAGCGGTCTGGAAGCTGAACCGTAGCGAAGGCGCTTCGCACTATTTCCTCGATCCCGATGGCCATAAGCTGGAGCTGCACGTCGGCAGTCTCGCCCAGCGTCTGGCCGCCTGCCGCGAGCAGCCGTATAAGGGGATGGTGTTTTTTGCTGAGTGA</v>
      </c>
      <c r="O1631" s="26">
        <f t="shared" si="182"/>
        <v>420</v>
      </c>
      <c r="P1631" s="26"/>
      <c r="Q1631" s="26">
        <f t="shared" si="176"/>
        <v>1</v>
      </c>
      <c r="R1631" s="26">
        <f t="shared" si="178"/>
        <v>1</v>
      </c>
      <c r="S1631" s="26">
        <f t="shared" si="180"/>
        <v>2</v>
      </c>
      <c r="T1631" s="26"/>
    </row>
    <row r="1632" spans="1:20" x14ac:dyDescent="0.25">
      <c r="A1632">
        <v>1706</v>
      </c>
      <c r="B1632" s="2" t="s">
        <v>9540</v>
      </c>
      <c r="C1632" s="3" t="s">
        <v>4270</v>
      </c>
      <c r="D1632" s="3" t="s">
        <v>4280</v>
      </c>
      <c r="E1632" s="3" t="s">
        <v>4280</v>
      </c>
      <c r="F1632" s="3" t="s">
        <v>4281</v>
      </c>
      <c r="G1632" s="3" t="s">
        <v>4282</v>
      </c>
      <c r="H1632" s="3"/>
      <c r="I1632" s="3" t="s">
        <v>4273</v>
      </c>
      <c r="J1632" s="3"/>
      <c r="K1632" s="3" t="s">
        <v>9541</v>
      </c>
      <c r="L1632" s="5" t="s">
        <v>15</v>
      </c>
      <c r="M1632" s="2" t="str">
        <f t="shared" si="181"/>
        <v>&gt;fosfo-g1595_fosA_v4%ATGGAAATAACAAATGTTAATCATATTTGTTTTTCAGTGAGTGATTTAAATACCTCTATACAATTTTATAAAGATATTTTACATGGTGACTTATTAGTATCAGGTAGAACGACAGCATATTTAACTATTGGTCATACTTGGATTGCACTGAATCAAGAAAAAAATATACCAAGGAATGAAATAAGTCATTCCTATACGCACGTTGCTTTCTCCATAGATGAAGAAGATTTTCAACAGTGGATTCAATGGCTTAAAGAGAATCAAGTAAATATTTTAAAAGGGCGACCAAGAGACATTAAAGACAAAAAATCGATATATTTTACAGATCTGGATGGGCATAAAATTGAATTACATACTGGAACATTAAAAGATAGAATGGAATATTATAAATGTGAGAAGACGCATATGCAATTTTACGATGAGTTTTGA</v>
      </c>
      <c r="O1632" s="26">
        <f t="shared" si="182"/>
        <v>429</v>
      </c>
      <c r="P1632" s="26"/>
      <c r="Q1632" s="26">
        <f t="shared" si="176"/>
        <v>1</v>
      </c>
      <c r="R1632" s="26">
        <f t="shared" si="178"/>
        <v>1</v>
      </c>
      <c r="S1632" s="26">
        <f t="shared" si="180"/>
        <v>2</v>
      </c>
      <c r="T1632" s="26"/>
    </row>
    <row r="1633" spans="1:20" x14ac:dyDescent="0.25">
      <c r="A1633">
        <v>1707</v>
      </c>
      <c r="B1633" s="2" t="s">
        <v>9542</v>
      </c>
      <c r="C1633" s="3" t="s">
        <v>4270</v>
      </c>
      <c r="D1633" s="3" t="s">
        <v>4283</v>
      </c>
      <c r="E1633" s="3" t="s">
        <v>4283</v>
      </c>
      <c r="F1633" s="3" t="s">
        <v>4284</v>
      </c>
      <c r="G1633" s="3" t="s">
        <v>4285</v>
      </c>
      <c r="H1633" s="3"/>
      <c r="I1633" s="3" t="s">
        <v>4273</v>
      </c>
      <c r="J1633" s="3"/>
      <c r="K1633" s="3" t="s">
        <v>9543</v>
      </c>
      <c r="L1633" s="5" t="s">
        <v>15</v>
      </c>
      <c r="M1633" s="2" t="str">
        <f t="shared" si="181"/>
        <v>&gt;fosfo-g1596_fosA_v5%GTGATTTTAGGGCTCAACCATATAACCATTGCAGTTAGTGACTTAGAGCGCTCTCTTAAGTTTTATCGGGAGACGTTGGGGTTCACTGCTCACGCTAAGTGGGACAACGGGGCTTACTTGTCGGTAGGTGAACTCTGGTTTTGCCTTTCTCACGATGAACCTTGCCCCAAAACCGACTATACCCACGTAGCTTTTGATATCGAACCAAAAGAATTTGAAGCCTTTGCGAAACGTGTAGTTTCATTGGGTGTGGAAGTTTGGAAACAGAATAAGAGTGAAGGGCAGTCACTTTATATCTTAGACCCTGATGGTCATAAACTAGAGATACACTCTGGCTCCCTTAAAAGCAGGTTAGAATCCCTAAGAACTAAGCTGTATAGTGGACTCGTTTGGCTTTAA</v>
      </c>
      <c r="O1633" s="26">
        <f t="shared" si="182"/>
        <v>399</v>
      </c>
      <c r="P1633" s="26"/>
      <c r="Q1633" s="26">
        <f t="shared" si="176"/>
        <v>1</v>
      </c>
      <c r="R1633" s="26">
        <f t="shared" si="178"/>
        <v>1</v>
      </c>
      <c r="S1633" s="26">
        <f t="shared" si="180"/>
        <v>2</v>
      </c>
      <c r="T1633" s="26"/>
    </row>
    <row r="1634" spans="1:20" x14ac:dyDescent="0.25">
      <c r="A1634">
        <v>1708</v>
      </c>
      <c r="B1634" s="2" t="s">
        <v>9544</v>
      </c>
      <c r="C1634" s="3" t="s">
        <v>4270</v>
      </c>
      <c r="D1634" s="3" t="s">
        <v>4286</v>
      </c>
      <c r="E1634" s="3" t="s">
        <v>4286</v>
      </c>
      <c r="F1634" s="3" t="s">
        <v>4287</v>
      </c>
      <c r="G1634" s="3" t="s">
        <v>4288</v>
      </c>
      <c r="H1634" s="3"/>
      <c r="I1634" s="3" t="s">
        <v>4273</v>
      </c>
      <c r="J1634" s="3"/>
      <c r="K1634" s="3" t="s">
        <v>9545</v>
      </c>
      <c r="L1634" s="5" t="s">
        <v>15</v>
      </c>
      <c r="M1634" s="2" t="str">
        <f t="shared" si="181"/>
        <v>&gt;fosfo-g1597_fosA2%ATGCTGCAATCACTCAACCATCTGACCCTCGCGGTCAGCGACCTGCAAAAAAGCGTTACCTTCTGGCACGAGCTGCTGGGGCTGACGCTGCACGCCCGCTGGAATACCGGGGCCTATCTTACCTGCGGCGATCTGTGGGTCTGCCTGTCCTATGACGAGGCGCGCGGTTACGTGCCGCCGCAGGAGAGCGACTATACCCATTACGCGTTTACCGTTGCGGCGGAAGATTTTGAGCCGTTCTCGCACAAGCTGGAGCAGGCGGGCGTTACCGTCTGGAAGCAAAACAAAAGTGAGGGGGCATCGTTCTATTTTCTCGACCCGGACGGGCACAAGCTGGAGCTGCACGTGGGCAGCCTCGCCGCGCGGCTGGCGGCGTGCCGGGAGAAACCCTATGCCGGAATGGTCTTCACCTCAGACGAGGCTTGA</v>
      </c>
      <c r="O1634" s="26">
        <f t="shared" si="182"/>
        <v>426</v>
      </c>
      <c r="P1634" s="26"/>
      <c r="Q1634" s="26">
        <f t="shared" si="176"/>
        <v>1</v>
      </c>
      <c r="R1634" s="26">
        <f t="shared" si="178"/>
        <v>1</v>
      </c>
      <c r="S1634" s="26">
        <f t="shared" si="180"/>
        <v>2</v>
      </c>
      <c r="T1634" s="26"/>
    </row>
    <row r="1635" spans="1:20" x14ac:dyDescent="0.25">
      <c r="A1635">
        <v>1709</v>
      </c>
      <c r="B1635" s="2" t="s">
        <v>9546</v>
      </c>
      <c r="C1635" s="3" t="s">
        <v>4270</v>
      </c>
      <c r="D1635" s="3" t="s">
        <v>4289</v>
      </c>
      <c r="E1635" s="3" t="s">
        <v>4289</v>
      </c>
      <c r="F1635" s="3" t="s">
        <v>4290</v>
      </c>
      <c r="G1635" s="3" t="s">
        <v>4291</v>
      </c>
      <c r="H1635" s="3"/>
      <c r="I1635" s="3" t="s">
        <v>4273</v>
      </c>
      <c r="J1635" s="3"/>
      <c r="K1635" s="3" t="s">
        <v>9547</v>
      </c>
      <c r="L1635" s="5" t="s">
        <v>15</v>
      </c>
      <c r="M1635" s="2" t="str">
        <f t="shared" si="181"/>
        <v>&gt;fosfo-g1598_fosA3%ATGCTGCAGGGATTGAATCATCTGACGCTGGCGGTCAGCGATCTGGCGTCAAGCCTGGCATTTTATCAGCAGTTACCTGGAATGCGCCTGCACGCCAGCTGGGATAGCGGAGCCTATCTCTCCTGTGGGGCGCTGTGGCTGTGCTTGTCGCTGGATGAGCAGCGGCGTAAAACGCCCCCTCAGGAAAGCGACTATACCCACTACGCCTTCAGCGTGGCGGAAGAAGAGTTTGCCGGGGTGGTGGCTCTGCTGGCGCAGGCGGGGGCTGAGGTATGGAAAGATAACCGCAGTGAAGGGGCGTCTTACTATTTTCTCGACCCTGACGGCCATAAGCTGGAGCTGCATGTGGGGAATCTGGCGCAGCGGCTGGCCGCCTGTCGCGAACGCCCCTACAAGGGGATGGTCTTTTTTGATTGA</v>
      </c>
      <c r="O1635" s="26">
        <f t="shared" si="182"/>
        <v>417</v>
      </c>
      <c r="P1635" s="26"/>
      <c r="Q1635" s="26">
        <f t="shared" si="176"/>
        <v>1</v>
      </c>
      <c r="R1635" s="26">
        <f t="shared" si="178"/>
        <v>1</v>
      </c>
      <c r="S1635" s="26">
        <f t="shared" si="180"/>
        <v>2</v>
      </c>
      <c r="T1635" s="26"/>
    </row>
    <row r="1636" spans="1:20" x14ac:dyDescent="0.25">
      <c r="A1636">
        <v>1710</v>
      </c>
      <c r="B1636" s="2" t="s">
        <v>9548</v>
      </c>
      <c r="C1636" s="3" t="s">
        <v>4292</v>
      </c>
      <c r="D1636" s="3" t="s">
        <v>4292</v>
      </c>
      <c r="E1636" s="3" t="s">
        <v>4292</v>
      </c>
      <c r="F1636" s="3" t="s">
        <v>4293</v>
      </c>
      <c r="G1636" s="3" t="s">
        <v>4294</v>
      </c>
      <c r="H1636" s="3"/>
      <c r="I1636" s="3" t="s">
        <v>4273</v>
      </c>
      <c r="J1636" s="3"/>
      <c r="K1636" s="3" t="s">
        <v>9549</v>
      </c>
      <c r="L1636" s="5" t="s">
        <v>15</v>
      </c>
      <c r="M1636" s="2" t="str">
        <f t="shared" si="181"/>
        <v>&gt;fosfo-g1599_fosB%ATGATTAAAGGAATAAATCATATTACTTATTCGGTTTCTAATATAGCTAAATCAATTGAATTTTACAGAGATATTTTAGGGGCTGACATTTTAGTTGAAGGTGAGACCTCGGCCTATTTTAATTTAGGTGGTATATGGTTGGCTTTGAACGAAGAAAAAAATATTCCTAGAAGCGAAATTAAATATTCGTATACTCATATAGCATTTACAATTTCAGATAATGATTTTGAAGATTGGTATATCTGGTTGAAAGAAAATGAAGTAAATATTCTTGAAGGTAGAGATAGAGATATTAGAGATAAAAAATCAATATATTTCACTGATTTAGATGGTCATAAATTAGAATTGCATACAGGAAGTTTAGAAGATAGATTGAGTTATTATAAAGAGGCTAAACCTCATATGAATTTTTATATTTAA</v>
      </c>
      <c r="O1636" s="26">
        <f t="shared" si="182"/>
        <v>420</v>
      </c>
      <c r="P1636" s="26"/>
      <c r="Q1636" s="26">
        <f t="shared" si="176"/>
        <v>1</v>
      </c>
      <c r="R1636" s="26">
        <f t="shared" si="178"/>
        <v>1</v>
      </c>
      <c r="S1636" s="26">
        <f t="shared" si="180"/>
        <v>2</v>
      </c>
      <c r="T1636" s="26"/>
    </row>
    <row r="1637" spans="1:20" x14ac:dyDescent="0.25">
      <c r="A1637">
        <v>1711</v>
      </c>
      <c r="B1637" s="2" t="s">
        <v>9550</v>
      </c>
      <c r="C1637" s="3" t="s">
        <v>4295</v>
      </c>
      <c r="D1637" s="3" t="s">
        <v>4295</v>
      </c>
      <c r="E1637" s="3" t="s">
        <v>4295</v>
      </c>
      <c r="F1637" s="3" t="s">
        <v>4296</v>
      </c>
      <c r="G1637" s="3" t="s">
        <v>4297</v>
      </c>
      <c r="H1637" s="3"/>
      <c r="I1637" s="3" t="s">
        <v>4273</v>
      </c>
      <c r="J1637" s="3"/>
      <c r="K1637" s="3" t="s">
        <v>9551</v>
      </c>
      <c r="L1637" s="5" t="s">
        <v>15</v>
      </c>
      <c r="M1637" s="2" t="str">
        <f t="shared" si="181"/>
        <v>&gt;fosfo-g1601_fosC%ATGATGACATCGATCATGTTTTCGATGTTGTCGGACATCACGCGGATTTTTGTCGAGCAGGGGCTACGGGTCTATCCCTTTCAAAGCAGTGCCTTGCTGGGCGTCGATGAAGAGGGGCGTGTCACGCTTCATGCGCGCCAGCTGGCAACGGCCATGGCATCGGGTTACATGCCCTTGCTCACTGGGGATCTGCTGCTGCGCGGCGAGCAGGAGGCGCAGGTCTTTTCAAGTGACAATATCGCCCCGTTGCTCGCTGCGGACTTCGAAGTGCGTCGGGTCTTGTATTACTCCGATGTGGCCGGTGTCTACGACCAGGGCAATGCCTTGGTCCCTTGGGTTGGCAATGCCAACGCCGCGTGCATGGAGGCTTGTGTGGGGGCGTCGTCGATGACGGACCTGACCGGTGGCATGCGCAACAAGTTCATGCAGCAGCGCCAGTTGGCACGCCTGGGCGTGGTTTCGGAGGTCTTGTCATTCGAGTGCTTCGACAGGGTGCATCTGTCGTTGTGCGGGTTGCGTCAATTTGGAACCGTGTTCTTGAGCGAGTGA</v>
      </c>
      <c r="O1637" s="26">
        <f t="shared" si="182"/>
        <v>549</v>
      </c>
      <c r="P1637" s="26"/>
      <c r="Q1637" s="26">
        <f t="shared" si="176"/>
        <v>1</v>
      </c>
      <c r="R1637" s="26">
        <f t="shared" si="178"/>
        <v>1</v>
      </c>
      <c r="S1637" s="26">
        <f t="shared" si="180"/>
        <v>2</v>
      </c>
      <c r="T1637" s="26"/>
    </row>
    <row r="1638" spans="1:20" x14ac:dyDescent="0.25">
      <c r="A1638">
        <v>1712</v>
      </c>
      <c r="B1638" s="2" t="s">
        <v>9552</v>
      </c>
      <c r="C1638" s="3" t="s">
        <v>4295</v>
      </c>
      <c r="D1638" s="3" t="s">
        <v>4298</v>
      </c>
      <c r="E1638" s="3" t="s">
        <v>4298</v>
      </c>
      <c r="F1638" s="3" t="s">
        <v>4299</v>
      </c>
      <c r="G1638" s="3" t="s">
        <v>4300</v>
      </c>
      <c r="H1638" s="3"/>
      <c r="I1638" s="3" t="s">
        <v>4273</v>
      </c>
      <c r="J1638" s="3"/>
      <c r="K1638" s="3" t="s">
        <v>9553</v>
      </c>
      <c r="L1638" s="5" t="s">
        <v>15</v>
      </c>
      <c r="M1638" s="2" t="str">
        <f t="shared" si="181"/>
        <v>&gt;fosfo-g1602_fosC_v2%GTGTTACGAGGATTGAATCATATTACTATTGCAGTAAGTGACCTTGAACGTTCCGTGGAGTTCTATACGCGTCTATTAGGAATGAAGGCACATGTCCGCTGGGATAGTGGGGCATATCTGAGCTTGGAGGCTACTTGGATTTGCTTGTCTTGTGACGAAGTGCATCCGAGCCAAGATTACTGTCACATCGCGTTTGATGTTTCCGAAGAGAATTTCGAACCAGTTACTAAAAAGCTTCGCGAAGCACATGTCGTTGAATGGAAACAAAATAGAAGCGAAGGACTTTCTTTATACTTGCTCGATCCTGACGGCCATAAATTGGAAATCCATAGCGGTAGCCTACAAAGTCGTTTGGAATCGTTGAAGTCTAAACCCTATCAAGGGTTAGTATGGCTATAA</v>
      </c>
      <c r="O1638" s="26">
        <f t="shared" si="182"/>
        <v>399</v>
      </c>
      <c r="P1638" s="26"/>
      <c r="Q1638" s="26">
        <f t="shared" si="176"/>
        <v>1</v>
      </c>
      <c r="R1638" s="26">
        <f t="shared" si="178"/>
        <v>1</v>
      </c>
      <c r="S1638" s="26">
        <f t="shared" si="180"/>
        <v>2</v>
      </c>
      <c r="T1638" s="26"/>
    </row>
    <row r="1639" spans="1:20" x14ac:dyDescent="0.25">
      <c r="A1639">
        <v>1713</v>
      </c>
      <c r="B1639" s="2" t="s">
        <v>9554</v>
      </c>
      <c r="C1639" s="3" t="s">
        <v>4301</v>
      </c>
      <c r="D1639" s="3" t="s">
        <v>4301</v>
      </c>
      <c r="E1639" s="3" t="s">
        <v>4301</v>
      </c>
      <c r="F1639" s="3" t="s">
        <v>4302</v>
      </c>
      <c r="G1639" s="3" t="s">
        <v>4303</v>
      </c>
      <c r="H1639" s="3"/>
      <c r="I1639" s="3" t="s">
        <v>4273</v>
      </c>
      <c r="J1639" s="3"/>
      <c r="K1639" s="3" t="s">
        <v>9555</v>
      </c>
      <c r="L1639" s="5" t="s">
        <v>15</v>
      </c>
      <c r="M1639" s="2" t="str">
        <f t="shared" si="181"/>
        <v>&gt;fosfo-g1603_fosX%ATGATTACGGGCCTTAGCCACATCACGTTTATCTGCCGCGACCTCGACCGCATGGAAGCCGTGCTGACCGGCGTCCTGGGGGCGCGGCGGGTCTACGACAGCGGCGAGGCCACGTTTTCCCTGTCCCGGGAGCGGTTTTATCTGGTCGGCGGGGAGGGTGACGACGGGCTGTGGCTGGCGGTCATGGAAGGCGAGCCCCTGGCCGAGCCGACCTACAACCACGTGGCCTTTGCCGTGGACGAAGCGGACTTCGAGGCCTGTCTGGCCCGCGTCCAGGCCCTGGGACTGACCTTTCGCCCGCCGCGCCTCCGGGTGGCCGGTGAGGGCCGGTCGCTATATTTTTACGACCACGACAACCATCTTTTCGAACTGCATACCGGAACCTTGCCGGAGCGGCTGGCCCGCTACCGCCAGGGACGCGCCGCCGCCCCGGCCCCAACGCCCGACAACCCCGAAACCCCGTAA</v>
      </c>
      <c r="O1639" s="26">
        <f t="shared" si="182"/>
        <v>465</v>
      </c>
      <c r="P1639" s="26"/>
      <c r="Q1639" s="26">
        <f t="shared" si="176"/>
        <v>1</v>
      </c>
      <c r="R1639" s="26">
        <f t="shared" si="178"/>
        <v>1</v>
      </c>
      <c r="S1639" s="26">
        <f t="shared" si="180"/>
        <v>2</v>
      </c>
      <c r="T1639" s="26"/>
    </row>
    <row r="1640" spans="1:20" x14ac:dyDescent="0.25">
      <c r="A1640" s="3">
        <v>1718</v>
      </c>
      <c r="B1640" s="2" t="s">
        <v>10299</v>
      </c>
      <c r="C1640" s="3" t="s">
        <v>5624</v>
      </c>
      <c r="D1640" s="3" t="s">
        <v>5624</v>
      </c>
      <c r="E1640" s="3" t="s">
        <v>5624</v>
      </c>
      <c r="F1640" s="3" t="s">
        <v>4310</v>
      </c>
      <c r="G1640" s="3" t="s">
        <v>5625</v>
      </c>
      <c r="H1640" s="3"/>
      <c r="I1640" s="3" t="s">
        <v>4273</v>
      </c>
      <c r="J1640" s="3" t="s">
        <v>4420</v>
      </c>
      <c r="K1640" s="3" t="s">
        <v>5626</v>
      </c>
      <c r="L1640" s="13" t="s">
        <v>5493</v>
      </c>
      <c r="M1640" s="2" t="str">
        <f t="shared" si="181"/>
        <v>&gt;fosfo-g1604_glpT_Chr%ATGTTGAGTATTTTTAAACCAGCGCCACACAAAGCGCGCTTACCTGCCGCGGAGATCGATCCGACTTATCGTCGATTGCGCTGGCAAATTTTCCTGGGGATATTCTTTGGCTATGCGGCTTACTATTTGGTTCGTAAGAACTTTGCGCTTGCTATGCCTTATCTGGTTGAGCAGGGATTCTCACGCGGTGATTTAGGTTTTGCCCTTTCGGGGATCTCGATTGCTTATGGATTTTCGAAATTCATCATGGGTTCGGTATCGGATCGCTCGAATCCGCGCGTTTTCCTGCCCGCAGGTTTGATTCTGGCGGCGGCAGTGATGTTGTTTATGGGCTTTGTGCCATGGGCGACGTCGAGCATTGCGGTGATGTTTGTACTGTTGTTCCTCTGCGGTTGGTTCCAGGGGATGGGGTGGCCGCCGTGTGGTCGTACTATGGTGCACTGGTGGTCGCAGAAAGAACGTGGCGGCATTGTGTCAGTGTGGAACTGTGCGCACAACGTCGGTGGTGGTATTCCGCCGCTGCTGTTCCTGCTGGGGATGGCCTGGTTCAATGACTGGCATGCGGCGCTCTATATGCCTGCTTTCTGCGCCATTCTGGTGGCATTATTCGCCTTTGCGATGATGCGCGATACCCCGCAATCCTGTGGCTTGCCGCCGATCGAAGAGTACAAAAATGATTATCCGGACGACTATAACGAAAAAGCGGAACAGGAGCTGACGGCGAAGCAAATCTTCATGCAGTACGTACTGCCGAACAAACTGCTGTGGTATATCGCCATCGCCAACGTGTTCGTTTATCTGCTGCGTTACGGCATCCTCGACTGGTCACCGACTTATCTGAAAGAGGTTAAGCATTTCGCGCTAGATAAATCCTCCTGGGCCTACTTCCTTTATGAATATGCAGGTATTCCGGGCACTCTGCTGTGCGGCTGGATGTCGGATAAAGTCTTCCGTGGCAACCGTGGGGCAACCGGCGTTTTCTTTATGACACTGGTGACCATCGCGACTATCGTTTACTGGATGAACCCGGCAGGTAACCCAACCGTCGATATGATTTGTATGATTGTTATCGGCTTCCTGATCTACGGTCCTGTGATGCTGATCGGTCTGCATGCGCTGGAACTGGCACCGAAAAAAGCGGCAGGTACGGCAGCGGGCTTTACCGGGCTGTTTGGTTACCTGGGCGGTTCGGTGGCGGCGAGCGCGATTGTTGGCTACACCGTGGACTTCTTCGGCTGGGATGGCGGCTTTATGGTAATGATTGGCGGCAGCATTCTGGCGGTTATCTTGTTGATTGTTGTGATGATTGGCGAAAAACGTCGCCATGAACAATTACTGCAAGAACGCAACGGAGGCTAA</v>
      </c>
      <c r="O1640" s="26">
        <f t="shared" si="182"/>
        <v>1359</v>
      </c>
      <c r="P1640" s="26"/>
      <c r="Q1640" s="26">
        <f t="shared" si="176"/>
        <v>1</v>
      </c>
      <c r="R1640" s="26">
        <f t="shared" si="178"/>
        <v>1</v>
      </c>
      <c r="S1640" s="26">
        <f t="shared" si="180"/>
        <v>2</v>
      </c>
      <c r="T1640" s="26"/>
    </row>
    <row r="1641" spans="1:20" x14ac:dyDescent="0.25">
      <c r="A1641" s="3">
        <v>1716</v>
      </c>
      <c r="B1641" s="2" t="s">
        <v>10294</v>
      </c>
      <c r="C1641" s="3" t="s">
        <v>5598</v>
      </c>
      <c r="D1641" s="3" t="s">
        <v>5598</v>
      </c>
      <c r="E1641" s="3" t="s">
        <v>5598</v>
      </c>
      <c r="F1641" s="3" t="s">
        <v>4417</v>
      </c>
      <c r="G1641" s="3" t="s">
        <v>5599</v>
      </c>
      <c r="H1641" s="3"/>
      <c r="I1641" s="3" t="s">
        <v>4273</v>
      </c>
      <c r="J1641" s="3" t="s">
        <v>4420</v>
      </c>
      <c r="K1641" s="3" t="s">
        <v>5600</v>
      </c>
      <c r="L1641" s="13" t="s">
        <v>5493</v>
      </c>
      <c r="M1641" s="2" t="str">
        <f t="shared" si="181"/>
        <v>&gt;fosfo-g1605_murA_Chr%ATGGATAAATTTCGTGTTCAGGGGCCAACGAAGCTCCAGGGCGAAGTCACAATTTCCGGCGCTAAAAATGCTGCTCTGCCTATCCTTTTTGCCGCACTACTGGCGGAAGAACCGGTAGAGATCCAGAACGTCCCGAAACTGAAAGACGTCGATACATCAATGAAGCTGCTAAGCCAGCTGGGTGCGAAAGTAGAACGTAATGGTTCTGTGCATATTGATGCCCGCGACGTTAATGTATTCTGCGCACCTTACGATCTGGTTAAAACCATGCGTGCTTCTATCTGGGCGCTGGGGCCGCTGGTAGCGCGCTTTGGTCAGGGGCAAGTTTCACTACCTGGCGGTTGTACGATCGGTGCGCGTCCGGTTGATCTACACATTTCTGGCCTCGAACAATTAGGCGCGACCATCAAACTGGAAGAAGGTTACGTTAAAGCTTCCGTCGATGGTCGTTTGAAAGGTGCACATATCGTGATGGATAAAGTCAGCGTTGGCGCAACGGTGACCATCATGTGTGCTGCAACCCTGGCGGAAGGCACCACGATTATTGAAAACGCAGCGCGTGAACCGGAAATCGTCGATACCGCGAACTTCCTGATTACGCTGGGTGCGAAAATTAGCGGTCAGGGCACCGATCGTATCGTCATCGAAGGTGTGGAACGTTTAGGCGGCGGTGTCTATCGCGTTCTGCCGGATCGTATCGAAACCGGTACTTTCCTGGTGGCGGCGGCGATTTCTCGCGGCAAAATTATCTGCCGTAACGCGCAGCCAGATACTCTCGACGCCGTGCTGGCGAAACTGCGTGACGCTGGAGCGGACATCGAAGTCGGCGAAGACTGGATTAGCCTGGATATGCATGGCAAACGTCCGAAGGCTGTTAACGTACGTACCGCGCCGCATCCGGCATTCCCGACCGATATGCAGGCCCAGTTCACGCTGTTGAACCTGGTGGCAGAAGGGACCGGGTTTATCACCGAAACGGTCTTTGAAAACCGCTTTATGCATGTGCCAGAGCTGAGCCGTATGGGCGCGCACGCCGAAATCGAAAGCAATACCGTTATTTGTCACGGTGTTGAAAAACTTTCTGGCGCACAGGTTATGGCAACCGATCTGCGTGCATCAGCAAGCCTGGTGCTGGCTGGCTGTATTGCGGAAGGGACGACGGTGGTTGATCGTATTTATCACATCGATCGTGGCTACGAACGCATTGAAGACAAACTGCGCGCTTTAGGTGCAAATATTGAGCGTGTGAAAGGCGAATAA</v>
      </c>
      <c r="O1641" s="26">
        <f t="shared" si="182"/>
        <v>1260</v>
      </c>
      <c r="P1641" s="26"/>
      <c r="Q1641" s="26">
        <f t="shared" si="176"/>
        <v>1</v>
      </c>
      <c r="R1641" s="26">
        <f t="shared" si="178"/>
        <v>1</v>
      </c>
      <c r="S1641" s="26">
        <f t="shared" si="180"/>
        <v>2</v>
      </c>
      <c r="T1641" s="26"/>
    </row>
    <row r="1642" spans="1:20" x14ac:dyDescent="0.25">
      <c r="A1642">
        <v>1722</v>
      </c>
      <c r="B1642" s="2" t="s">
        <v>9560</v>
      </c>
      <c r="C1642" s="3" t="s">
        <v>4309</v>
      </c>
      <c r="D1642" s="3" t="s">
        <v>4309</v>
      </c>
      <c r="E1642" s="3" t="s">
        <v>4309</v>
      </c>
      <c r="F1642" s="3" t="s">
        <v>4310</v>
      </c>
      <c r="G1642" s="3" t="s">
        <v>4311</v>
      </c>
      <c r="H1642" s="3"/>
      <c r="I1642" s="3" t="s">
        <v>4273</v>
      </c>
      <c r="J1642" s="3" t="s">
        <v>10533</v>
      </c>
      <c r="K1642" s="3" t="s">
        <v>9561</v>
      </c>
      <c r="L1642" s="5" t="s">
        <v>15</v>
      </c>
      <c r="M1642" s="2" t="str">
        <f t="shared" si="181"/>
        <v>&gt;fosfo-g1606_ptsI_Chr%ATGATTTCAGGCATTTTAGCATCCCCGGGTATCGCTTTCGGTAAAGCTCTGCTTCTGAAAGAAGACGAAATTGTCATTGACCGGAAAAAAATTTCTGCCGACCAGGTTGATCAGGAAGTTGAACGTTTTCTGAGCGGTCGTGCCAAGGCATCAGCCCAGCTGGAAACGATCAAAACGAAAGCTGGTGAAACGTTCGGTGAAGAAAAAGAAGCCATCTTTGAAGGGCATATTATGCTGCTCGAAGATGAGGAGCTGGAGCAGGAAATCATAGCCCTGATTAAAGATAAGCACATGACAGCTGACGCAGCTGCTCATGAAGTTATCGAAGGTCAGGCTTCTGCCCTGGAAGAGCTGGATGATGAATACCTGAAAGAACGTGCGGCTGACGTACGTGATATCGGTAAGCGCCTGCTGCGCAACATCCTGGGCCTGAAGATTATCGACCTGAGCGCCATTCAGGATGAAGTCATTCTGGTTGCCGCTGACCTGACGCCGTCCGAAACCGCACAGCTGAACCTGAAGAAGGTGCTGGGTTTCATCACCGACGCGGGTGGCCGTACTTCCCACACCTCTATCATGGCGCGTTCTCTGGAACTACCTGCTATCGTGGGTACCGGTAGCGTCACCTCTCAGGTGAAAAATGACGACTATCTGATTCTGGATGCCGTAAATAATCAGGTTTACGTCAATCCAACCAACGAAGTTATTGATAAAATGCGCGCTGTTCAGGAGCAAGTGGCTTCTGAAAAAGCAGAGCTTGCTAAACTGAAAGATCTGCCAGCTATTACGCTGGACGGTCACCAGGTAGAAGTATGCGCTAACATTGGTACGGTTCGTGACGTTGAAGGTGCAGAGCGTAACGGCGCTGAAGGCGTTGGTCTGTATCGTACTGAGTTCCTGTTCATGGACCGCGACGCACTGCCCACTGAAGAAGAACAGTTTGCTGCTTACAAAGCAGTGGCTGAAGCGTGTGGCTCGCAAGCGGTTATCGTTCGTACCATGGACATCGGCGGCGACAAAGAGCTGCCATACATGAACTTCCCGAAAGAAGAGAACCCGTTCCTCGGCTGGCGCGCTATCCGTATCGCGATGGATCGTAGAGAGATCCTGCGCGATCAGCTCCGCGCTATCCTGCGTGCCTCGGCTTTCGGTAAATTGCGCATTATGTTCCCGATGATCATCTCTGTTGAAGAAGTGCGTGCACTGCGCAAAGAGATCGAAATCTACAAACAGGAACTGCGCGACGAAGGTAAAGCGTTTGACGAGTCAATTGAAATCGGCGTAATGGTGGAAACACCGGCTGCCGCAACAATTGCACGTCATTTAGCCAAAGAAGTTGATTTCTTTAGTATCGGCACCAATGATTTAACGCAGTACACTCTGGCAGTTGACCGTGGTAATGATATGATTTCACACCTTTACCAGCCAATGTCACCGTCCGTGCTGAACTTGATCAAGCAAGTTATTGATGCTTCTCATGCTGAAGGCAAATGGACTGGCATGTGTGGTGAGCTTGCTGGCGATGAACGTGCTACACTTCTGTTGCTGGGGATGGGTCTGGACGAATTCTCTATGAGCGCCATTTCTATCCCGCGCATTAAGAAGATTATCCGTAACACGAACTTCGAAGATGCGAAGGTGTTAGCAGAGCAGGCTCTTGCTCAACCGACAACGGACGAGTTAATGACGCTGGTTAACAAGTTCATTGAAGAAAAAACAATCTGCTAA</v>
      </c>
      <c r="O1642" s="26">
        <f t="shared" si="182"/>
        <v>1728</v>
      </c>
      <c r="P1642" s="26"/>
      <c r="Q1642" s="26">
        <f t="shared" si="176"/>
        <v>1</v>
      </c>
      <c r="R1642" s="26">
        <f t="shared" si="178"/>
        <v>1</v>
      </c>
      <c r="S1642" s="26">
        <f t="shared" si="180"/>
        <v>2</v>
      </c>
      <c r="T1642" s="26"/>
    </row>
    <row r="1643" spans="1:20" x14ac:dyDescent="0.25">
      <c r="A1643" s="3">
        <v>1719</v>
      </c>
      <c r="B1643" s="2" t="s">
        <v>10300</v>
      </c>
      <c r="C1643" s="3" t="s">
        <v>5627</v>
      </c>
      <c r="D1643" s="3" t="s">
        <v>5627</v>
      </c>
      <c r="E1643" s="3" t="s">
        <v>5627</v>
      </c>
      <c r="F1643" s="3" t="s">
        <v>4310</v>
      </c>
      <c r="G1643" s="3" t="s">
        <v>5628</v>
      </c>
      <c r="H1643" s="3"/>
      <c r="I1643" s="3" t="s">
        <v>4273</v>
      </c>
      <c r="J1643" s="3" t="s">
        <v>10533</v>
      </c>
      <c r="K1643" s="3" t="s">
        <v>5629</v>
      </c>
      <c r="L1643" s="13" t="s">
        <v>5493</v>
      </c>
      <c r="M1643" s="2" t="str">
        <f t="shared" si="181"/>
        <v>&gt;fosfo-g1607_uhpA_Chr%ATGATCACCGTTGCCCTTATAGACGATCACCTCATCGTCCGCTCCGGCTTTGCGCAGCTGCTGGGGCTGGAACCTGATTTGCAGGTAGTTGCCGAGTTTGGTTCGGGGCGCGAGGCGCTGGCGGGGCTGCCGGGGCGCGGTGTGCAGGTGTGTATTTGCGATATCTCCATGCCCGATATCTCCGGTCTGGAGCTGCTAAGCCAGCTGCCGAAAGGTATGGCGACGATTATGCTCTCCGTTCACGACAGTCCTGCGCTGGTTGAGCAGGCGCTTAACGCGGGGGCACGCGGCTTTCTTTCCAAACGCTGTAGCCCGGATGAACTCATTGCTGCGGTGCATACGGTTGCCACGGGCGGCTGTTATCTGACGCCGGATATTGCCATTAAACTGGCATCCGGTCGTCAGGACCCGCTAACCAAACGTGAACGCCAGGTGGCGGAAAAACTGGCGCAAGGAATGGCGGTGAAAGAGATTGCCGCCGAACTGGGCTTGTCACCGAAAACGGTACACGTCCATCGCGCCAATCTGATGGAAAAACTGGGCGTCAGTAACGACGTAGAGCTGGCGCGCCGCATGTTTGATGGCTGGTGA</v>
      </c>
      <c r="O1643" s="26">
        <f t="shared" si="182"/>
        <v>591</v>
      </c>
      <c r="P1643" s="26"/>
      <c r="Q1643" s="26">
        <f t="shared" si="176"/>
        <v>1</v>
      </c>
      <c r="R1643" s="26">
        <f t="shared" si="178"/>
        <v>1</v>
      </c>
      <c r="S1643" s="26">
        <f t="shared" si="180"/>
        <v>2</v>
      </c>
      <c r="T1643" s="26"/>
    </row>
    <row r="1644" spans="1:20" x14ac:dyDescent="0.25">
      <c r="A1644" s="3">
        <v>1720</v>
      </c>
      <c r="B1644" s="2" t="s">
        <v>10301</v>
      </c>
      <c r="C1644" s="3" t="s">
        <v>5630</v>
      </c>
      <c r="D1644" s="3" t="s">
        <v>5630</v>
      </c>
      <c r="E1644" s="3" t="s">
        <v>5630</v>
      </c>
      <c r="F1644" s="3" t="s">
        <v>4310</v>
      </c>
      <c r="G1644" s="3" t="s">
        <v>5631</v>
      </c>
      <c r="H1644" s="3"/>
      <c r="I1644" s="3" t="s">
        <v>4273</v>
      </c>
      <c r="J1644" s="3" t="s">
        <v>4420</v>
      </c>
      <c r="K1644" s="3" t="s">
        <v>5632</v>
      </c>
      <c r="L1644" s="13" t="s">
        <v>5493</v>
      </c>
      <c r="M1644" s="2" t="str">
        <f t="shared" si="181"/>
        <v>&gt;fosfo-g1608_uhpB_Chr%ATGAAGACGTTGTTCTCCCGCTTAATTACCGTTATTGCCTGCTTTTTTATCTTCTCTGCCGCATGGTTTTGCCTGTGGAGTATCAGCCTGCATCTGGTTGAGCGCCCTGATATGGCGGTGCTGTTATTTCCGTTTGGTCTGCGTCTGGGGCTAATGCTGCAATGCCCGCGCGGATACTGGCCCGTATTGCTGGGCGCGGAGTGGCTGCTGATTTACTGGCTAACGCAGGCGGTCGGTTTAACCCATTTTCCGTTATTGATGATCGGTAGTTTACTGACGTTACTGCCCGTAGCGCTGATCTCGCGCTATCGCCATCAGCGTGACTGGCGCACCTTGCTGTTACAGGGGGCGGCGTTAACGGCGGCGGCGTTGTTGCAGTCGCTGCCCTGGCTTTGGCACGGCAAAGAGTCGTGGAATGCGCTGTTGCTGACTTTAACTGGCGGCCTGACGCTGGCCCCGATATGTCTGGTGTTCTGGCACTATCTCGCCAATAACACCTGGCTGCCGCTCGGTCCGTCACTGGTTTCTCAGCCAATCAACTGGCGCGGGCGACATCTGGTCTGGTACTTGCTGCTGTTTGTTATCAGTCTCTGGCTCCAGTTGGGATTGCCGGACGAACTGTCGCGCTTTACGCCATTCTGTCTGGCGCTGCCGATTATCGCGCTGGCCTGGCACTATGGTTGGCAAGGGGCGCTGATTGCGACGTTGATGAACGCCATCGCGCTGATCGCCAGTCAAACCTGGCGCGATCATCCGGTGGATTTATTGCTCTCGCTGCTGGTGCAAAGTCTGACAGGGTTGTTGCTTGGCGCTGGCATCCAGCGGTTGCGTGAACTTAACCAGTCGCTGCAAAAGGAACTGGCGCGCAATCAGCATCTGGCTGAACGGTTGCTGGAAACCGAAGAGAGCGTGCGCCGTGATGTGGCGCGTGAGCTGCATGATGATATCGGTCAGACCATCACTGCTATTCGTACTCAGGCGGGCATTGTTCAGCGGCTGGCGGCAGATAACGCCAGCGTGAAGCAGAGCGGGCAGCTCATCGAACAACTATCGCTGGGCGTTTACGACGCGGTGCGCCGTTTGTTGGGTCGGTTACGTCCGCGCCAGTTGGATGATCTCACCCTGGAGCAGGCCATCCGCTCACTGATGCGGGAAATGGAGCTGGAAGGGCGCGGTATTGTCAGCCATCTCGAATGGCGAATCGATGAATCAGCGTTAAGCGAAAACCAGCGCGTGACGCTGTTTCGTGTCTGCCAGGAAGGGCTGAACAACATTGTGAAACATGCTGATGCCAGCGCGGTCACCCTGCAAGGCTGGCAGCAGGATGAACGGTTGATGCTGGTTATTGAAGACGATGGCAGCGGTTTGCCGCCGGGTTCCGGGCAACAAGGTTTTGGCCTCACCGGAATGCGCGAGCGCGTAACGGCGCTGGGTGGCACATTACACATTTCCTGTCTGCACGGCACGCGTGTCAGCGTTTCTCTACCTCAACGCTATGTCTAA</v>
      </c>
      <c r="O1644" s="26">
        <f t="shared" si="182"/>
        <v>1503</v>
      </c>
      <c r="P1644" s="26"/>
      <c r="Q1644" s="26">
        <f t="shared" si="176"/>
        <v>1</v>
      </c>
      <c r="R1644" s="26">
        <f t="shared" si="178"/>
        <v>1</v>
      </c>
      <c r="S1644" s="26">
        <f t="shared" si="180"/>
        <v>2</v>
      </c>
      <c r="T1644" s="26"/>
    </row>
    <row r="1645" spans="1:20" x14ac:dyDescent="0.25">
      <c r="A1645" s="3">
        <v>1721</v>
      </c>
      <c r="B1645" s="2" t="s">
        <v>10302</v>
      </c>
      <c r="C1645" s="3" t="s">
        <v>5633</v>
      </c>
      <c r="D1645" s="3" t="s">
        <v>5633</v>
      </c>
      <c r="E1645" s="3" t="s">
        <v>5633</v>
      </c>
      <c r="F1645" s="3" t="s">
        <v>4310</v>
      </c>
      <c r="G1645" s="3" t="s">
        <v>5634</v>
      </c>
      <c r="H1645" s="3"/>
      <c r="I1645" s="3" t="s">
        <v>4273</v>
      </c>
      <c r="J1645" s="3" t="s">
        <v>4420</v>
      </c>
      <c r="K1645" s="3" t="s">
        <v>5635</v>
      </c>
      <c r="L1645" s="13" t="s">
        <v>5493</v>
      </c>
      <c r="M1645" s="2" t="str">
        <f t="shared" si="181"/>
        <v>&gt;fosfo-g1609_uhpC_Chr%ATGTTGCCGTTTCTGAAAGCGCCTGCCGATGCGCCATTAATGACTGATAAATATGAAATTGATGCCCGCTATCGCTACTGGCGTCGGCATATTCTGCTGACCATCTGGCTGGGTTACGCGCTGTTTTACTTCACGCGGAAAAGTTTTAACGCCGCCGTACCAGAAATCCTTGCTAACGGCGTGCTCAGCCGTAGCGATATCGGCCTGTTAGCGACCCTGTTTTACATTACCTATGGCGTGTCGAAGTTTGTCTCCGGCATTGTCAGCGATCGCTCAAATGCCCGTTATTTTATGGGGATAGGGCTTATCGCCACGGGCATTATCAACATTCTGTTTGGCTTCTCGACGTCGCTATGGGCGTTTGCCGTGCTCTGGGTGCTGAACGCCTTTTTCCAGGGCTGGGGTTCACCGGTGTGTGCGCGTCTGTTAACGGCCTGGTATTCACGTACCGAGCGCGGCGGTTGGTGGGCATTATGGAACACGGCGCATAACGTCGGCGGCGCACTCATTCCCATTGTGATGGCAGCGGCTGCGCTGCATTACGGCTGGCGTGCCGGGATGATGATTGCTGGTTGTATGGCGATAGTCGTGGGGATTTTTCTCTGCTGGCGGCTACGCGATCGCCCGCAGGCGTTAGGTTTACCGGCGGTCGGTGAATGGCGACACGACGCGCTGGAAATTGCTCAACAACAAGAAGGGGCAGGGTTGACGCGTAAAGAGATCCTCACCAAATATGTGTTGCTGAATCCGTATATCTGGCTGCTTTCGTTTTGCTATGTGCTGGTCTATGTGGTCCGGGCGGCGATCAACGACTGGGGCAATTTGTATATGTCCGAGACACTGGGCGTCGATCTGGTCACGGCGAATACGGCAGTGACGATGTTTGAACTGGGCGGATTTATCGGTGCGCTGGTAGCCGGTTGGGGCTCGGACAAATTGTTTAACGGCAACCGAGGGCCGATGAATTTGATTTTCGCCGCCGGAATTTTGCTTTCAGTCGGCTCCCTGTGGCTGATGCCATTTGCCAGCTACGTGATGCAGGCAACCTGCTTCTTCACCATTGGTTTTTTTGTCTTTGGCCCACAGATGTTAATCGGTATGGCGGCGGCAGAGTGTTCCCACAAAGAGGCGGCAGGGGCGGCGACGGGGTTTGTCGGCTTGTTTGCTTATCTGGGGGCGTCGCTTGCTGGTTGGCCGCTGGCGAAAGTACTCGATACCTGGCACTGGAGCGGATTTTTTGTGGTTATCTCTATCGCCGCCGGGATTTCCGCACTGCTGTTACTGCCCTTTTTGAACGCCCAGACACCGCGCGAAGCGTGA</v>
      </c>
      <c r="O1645" s="26">
        <f t="shared" si="182"/>
        <v>1320</v>
      </c>
      <c r="P1645" s="26"/>
      <c r="Q1645" s="26">
        <f t="shared" si="176"/>
        <v>1</v>
      </c>
      <c r="R1645" s="26">
        <f t="shared" si="178"/>
        <v>1</v>
      </c>
      <c r="S1645" s="26">
        <f t="shared" si="180"/>
        <v>2</v>
      </c>
      <c r="T1645" s="26"/>
    </row>
    <row r="1646" spans="1:20" x14ac:dyDescent="0.25">
      <c r="A1646" s="3">
        <v>1717</v>
      </c>
      <c r="B1646" s="2" t="s">
        <v>10303</v>
      </c>
      <c r="C1646" s="3" t="s">
        <v>5636</v>
      </c>
      <c r="D1646" s="3" t="s">
        <v>5636</v>
      </c>
      <c r="E1646" s="3" t="s">
        <v>5636</v>
      </c>
      <c r="F1646" s="3" t="s">
        <v>4310</v>
      </c>
      <c r="G1646" s="3" t="s">
        <v>5637</v>
      </c>
      <c r="H1646" s="3"/>
      <c r="I1646" s="3" t="s">
        <v>4273</v>
      </c>
      <c r="J1646" s="3" t="s">
        <v>4420</v>
      </c>
      <c r="K1646" s="3" t="s">
        <v>5638</v>
      </c>
      <c r="L1646" s="13" t="s">
        <v>5493</v>
      </c>
      <c r="M1646" s="2" t="str">
        <f t="shared" si="181"/>
        <v>&gt;fosfo-g1610_uhpT_Chr%ATGCTGGCTTTCTTAAACCAGGTTCGCAAGCCGACCCTGGACCTTCCGCTCGAAGTGCGGCGCAAAATGTGGTTCAAACCGTTCATGCAATCCTACCTGGTGGTCTTTATCGGCTACCTGACGATGTACCTGATTCGCAAGAACTTTAACATCGCGCAGAACGATATGATTTCGACCTACGGGTTGAGCATGACGCAGCTGGGGATGATCGGCCTGGGTTTCTCCATCACTTATGGCGTGGGTAAAACGCTGGTTTCCTACTACGCCGACGGCAAAAACACCAAACAATTCCTGCCGTTCATGCTGATCCTCTCTGCTATTTGTATGCTGGGCTTCAGTGCCAGTATGGGCAGCGGCTCGGTTAGCCTGTTCCTGATGATTGCCTTCTACGCCTTAAGCGGCTTTTTCCAGAGTACCGGCGGTTCGTGCAGTTACTCCACCATCACCAAATGGACGCCGCGTCGTAAACGCGGGACATTCCTCGGTTTCTGGAATATTTCTCACAACCTTGGCGGTGCAGGCGCAGCAGGTGTGGCGCTGTTCGGGGCAAATTACCTGTTCGATGGCCATGTCATCGGCATGTTTATCTTCCCGTCGATTATCGCGCTGATTGTCGGTTTTATCGGCCTGCGTTACGGCAGCGACTCCCCGGAATCTTATGGCCTCGGCAAAGCTGAAGAACTGTTCGGCGAGGAGATCAGCGAAGAGGACAAAGAGACAGAATCTACCGATATGACCAAGTGGCAGATCTTTGTTGAGTATGTGCTGAAAAACAAAGTGATCTGGCTGCTGTGCTTCGCCAACATTTTCCTCTATGTGGTACGTATTGGTATCGACCAGTGGTCAACCGTATACGCGTTCCAGGAACTGAAACTCTCTAAAGCGGTGGCGATTCAGGGCTTTACGCTGTTTGAAGCTGGTGCGCTGGTCGGTACGCTGCTGTGGGGCTGGCTCTCTGACCTGGCGAACGGTCGCCGTGGCCTGGTGGCCTGCATCGCGCTGGCGCTGATTATCGCCACGCTCGGTGTGTATCAACATGCCAGTAACGAATATATCTATCTGGCTTCTCTCTTTGCGTTGGGTTTCCTGGTCTTTGGCCCGCAATTGTTGATTGGTGTGGCTGCTGTTGGCTTTGTACCTAAAAAAGCGATTGGCGCTGCCGATGGTATTAAAGGCACCTTTGCTTACCTGATTGGTGACAGCTTTGCCAAGTTAGGTCTGGGAATGATTGCCGATGGGACGCCGGTATTCGGCCTTACCGGCTGGGCAGGCACCTTCGCCGCGCTGGATATCGCCGCGATTGGTTGTATCTGCCTGATGGCGATAGTGGCGGTAATGGAAGAACGCAAAATCCGCCGCGAGAAAAAAATTCAGCAGTTGACAGTGGCATAA</v>
      </c>
      <c r="O1646" s="26">
        <f t="shared" si="182"/>
        <v>1392</v>
      </c>
      <c r="P1646" s="26"/>
      <c r="Q1646" s="26">
        <f t="shared" si="176"/>
        <v>1</v>
      </c>
      <c r="R1646" s="26">
        <f t="shared" si="178"/>
        <v>1</v>
      </c>
      <c r="S1646" s="26">
        <f t="shared" si="180"/>
        <v>2</v>
      </c>
      <c r="T1646" s="26"/>
    </row>
    <row r="1647" spans="1:20" x14ac:dyDescent="0.25">
      <c r="A1647">
        <v>1924</v>
      </c>
      <c r="B1647" s="2" t="s">
        <v>9950</v>
      </c>
      <c r="C1647" s="3" t="s">
        <v>4940</v>
      </c>
      <c r="D1647" s="3" t="s">
        <v>4940</v>
      </c>
      <c r="E1647" s="3" t="s">
        <v>4940</v>
      </c>
      <c r="F1647" s="3" t="s">
        <v>4941</v>
      </c>
      <c r="G1647" s="3" t="s">
        <v>4942</v>
      </c>
      <c r="H1647" s="3"/>
      <c r="I1647" s="3" t="s">
        <v>4943</v>
      </c>
      <c r="J1647" s="3"/>
      <c r="K1647" s="3" t="s">
        <v>9951</v>
      </c>
      <c r="L1647" s="5" t="s">
        <v>15</v>
      </c>
      <c r="M1647" s="2" t="str">
        <f t="shared" si="181"/>
        <v>&gt;fusid-g1611_fusA%ATGGGAAGAGATTTTTCTTTAAAGAACACTCGTAATATCGGTATCATGGCACACATCGATGCTGGTAAAACGACGACGACTGAACGTATTCTTTATTACACTGGACGTATCCACAAAATTGGTGAAACACATGAAGGTGCTTCACAAATGGACTGGATGGAACAAGAGCAAGACCGTGGTATTACGATCACTTCAGCGGCAACAACTGCTGAATGGAAAAATCACCGTGTAAACATCATCGATACACCTGGACACGTAGACTTCACTGTTGAAGTTGAACGTTCATTACGTGTACTTGATGGTGCGGTAACAGTTCTTGATGCGCAATCAGGTGTAGAACCTCAAACTGAAACAGTTTGGCGCCAAGCAACAACTTACGGTGTACCTCGTATCGTATTTGTAAACAAAATGGACAAAATCGGTGCTAACTTCGATTACGCTGTAAGCACTTTACATGATCGTTTACAAGCAAATGCTGCACCAATTCAATTACCAATCGGTGCTGAAGATGAATTCTCAGCTATCATCGACTTAGTAACAATGAAATGTTTCAAATACAATAATGACTTAGGAACTGAAATTGAAGAAGTTGAAATTCCTGAAGATTATCGTGAGCGCGCTGAAGAAGCACGTGAAGCATTGATTGAAGCTGTTGCTGAAACAAATGAAAGCTTAATGGAAAAAATCTTTGACGAACAAGAAATCACTGTTGATGAGCTTAAAGACGCTATCCGTCAAGCTACAACAGATGTTGAGTTCTACCCAGTACTTTGTGGTACAGCATTCAAAAACAAAGGTGTTCAATTAATGTTAGACGCAGTAATTGACTACCTTCCATCACCTTTAGACGTTAAACCAATCGTTGGTCATCGTGCGGATAACCCTGATGAAGAAGTGATTGCTAAAGCGGATGACGATGCAGAATTTGCTGCATTAGCATTTAAAGTTATGACTGACCCTTATGTTGGTAAATTAACTTTCTTCCGTGTTTACTCTGGTACTTTAACTTCAGGTTCATACGTTAAAAACTCAACTAAAGGTAAACGTGAACGTGTAGGTCGTATTTTACAAATGCACGCAAACTCACGTGAAGAAATCAGCAGCGTATATTCTGGTGATATCGCAGCAGCTGTAGGTCTTAAAGATACTGGTACAGGTGATACACTTTGTGGAGAGAAAAATGACATCATCCTTGAGTCAATGGAATTCCCAGAGCCAGTAATTCACTTATCAGTTGAACCTAAATCAAAAGCTGACCAAGATAAAATGACACAAGCGCTTGTAAAACTTCAAGAAGAAGACCCTACATTCAAAGCGCACACAGATGAAGAAACAGGTCAAGTTATCATTGGTGGTATGGGTGAGCTTCACCTTGACATCATTGTTGACCGTATGAAGAAAGAATTTAATGTAGAAGCAAACGTGGGTGCACCAATGGTATCTTACCGTGAAACATTCAAGACTTCTGCAGCCGTTCAAGGTAAATTCTCTCGTCAATCTGGTGGTCGTGGTCAATATGGTGATGTTCACATTGAATTCACACCAAACGAAACAGGCGCAGGTTTCGAATTCGAAAACGCTATCGTTGGTGGTGTTGTTCCTCGTGAATACATCCCATCAGTTGAACAAGGTCTTAAAGACGCTATGGAAAATGGTGTATTAGCTGGTTATCCATTAATTGATGTTAAAGCTAAATTATTTGATGGCTCATACCATGATGTCGATTCATCTGAAATGGCCTTCAAAATTGCTGCATCATTAGCACTTAAAGAAGCTGCTAAAAAATGTGATCCAGTTATCTTAGAACCGATGATGAAAGTAACTATCGAAATGCCTGAAGAATACATGGGTGACATCATGGGTGACGTTACTGCGCGTCGTGGACGTGTAGATGGTATGGAACCACGTGGTAACGCACAAGTTGTTAATGCTTATGTACCACTTTCAGAAATGTTCGGTTACGCAACTTCATTACGTTCTAACACGCAAGGTCGCGGTACTTACACAATGTACTTCGATCACTATGCAGAAGTACCTAAATCAATTTCTGAAGAAATCATTAAAAAGAACAAAGGTGAATAA</v>
      </c>
      <c r="O1647" s="26">
        <f t="shared" si="182"/>
        <v>2082</v>
      </c>
      <c r="P1647" s="26"/>
      <c r="Q1647" s="26">
        <f t="shared" si="176"/>
        <v>1</v>
      </c>
      <c r="R1647" s="26">
        <f t="shared" si="178"/>
        <v>1</v>
      </c>
      <c r="S1647" s="26">
        <f t="shared" si="180"/>
        <v>2</v>
      </c>
      <c r="T1647" s="26"/>
    </row>
    <row r="1648" spans="1:20" x14ac:dyDescent="0.25">
      <c r="A1648">
        <v>1925</v>
      </c>
      <c r="B1648" s="2" t="s">
        <v>9952</v>
      </c>
      <c r="C1648" s="3" t="s">
        <v>4944</v>
      </c>
      <c r="D1648" s="3" t="s">
        <v>4944</v>
      </c>
      <c r="E1648" s="3" t="s">
        <v>4944</v>
      </c>
      <c r="F1648" s="3" t="s">
        <v>4945</v>
      </c>
      <c r="G1648" s="3" t="s">
        <v>4946</v>
      </c>
      <c r="H1648" s="3"/>
      <c r="I1648" s="3" t="s">
        <v>4943</v>
      </c>
      <c r="J1648" s="3"/>
      <c r="K1648" s="3" t="s">
        <v>9953</v>
      </c>
      <c r="L1648" s="5" t="s">
        <v>15</v>
      </c>
      <c r="M1648" s="2" t="str">
        <f t="shared" si="181"/>
        <v>&gt;fusid-g1612_fusB%ATGAAAACAATGATTTATCCTCACCAATATAATTATATCAGATCGGTTATTTTAAGATTGAAAAATGTATATAAAACGGTAAATGATAAAGAAACCGTCAAAGTTATTCAATCGGAAACCTATAATGATATTAATGAGATTTTTGGTCATATAGATGACGATATTGAAGAATCTTTAAAAGTATTAATGAACATCAGATTATCAAACAAAGAAATTGAAGCAATACTTAATAAATTTTTAGAATATGTAGTACCTTTTGAACTACCTAGTCCGCAAAAACTTCAGAAAGTATTTAAGAAAGTTAAAAAAATAAAAATACCTCAATTTGAAGAATATGATTTGAAGGTAAGTTCATTTGTAGGATGGAATGAACTTGCATCAAATCGGAAATATATAATATATTACGATGAAAAAAAACAATTAAAAGGACTTTATGGAGAAATTTCTAATCAGGTTGTAAAGGGGTTCTGCACAATTTGTAATAAAGAATCTAATGTTTCATTATTCATGAAAAAGTCAAAAACCAATTCGGATGGTCAATATGTAAAAAAAGGTGACTATATATGTCGAGATAGCATTCATTGTAATAAACAATTAACAGATATTAATCAGTTTTATAATTTTATTGATAAACTAGATTAA</v>
      </c>
      <c r="O1648" s="26">
        <f t="shared" si="182"/>
        <v>642</v>
      </c>
      <c r="P1648" s="26"/>
      <c r="Q1648" s="26">
        <f t="shared" si="176"/>
        <v>1</v>
      </c>
      <c r="R1648" s="26">
        <f t="shared" si="178"/>
        <v>1</v>
      </c>
      <c r="S1648" s="26">
        <f t="shared" si="180"/>
        <v>1</v>
      </c>
      <c r="T1648" s="26"/>
    </row>
    <row r="1649" spans="1:20" x14ac:dyDescent="0.25">
      <c r="A1649">
        <v>1927</v>
      </c>
      <c r="B1649" s="2" t="s">
        <v>9954</v>
      </c>
      <c r="C1649" s="3" t="s">
        <v>4947</v>
      </c>
      <c r="D1649" s="3" t="s">
        <v>4948</v>
      </c>
      <c r="E1649" s="3" t="s">
        <v>4948</v>
      </c>
      <c r="F1649" s="3" t="s">
        <v>4949</v>
      </c>
      <c r="G1649" s="3" t="s">
        <v>4950</v>
      </c>
      <c r="H1649" s="3"/>
      <c r="I1649" s="3" t="s">
        <v>4951</v>
      </c>
      <c r="J1649" s="3"/>
      <c r="K1649" s="3" t="s">
        <v>9955</v>
      </c>
      <c r="L1649" s="5" t="s">
        <v>15</v>
      </c>
      <c r="M1649" s="2" t="str">
        <f t="shared" si="181"/>
        <v>&gt;glyco-g1614_VanA-A%ATGAATAGAATAAAAGTTGCAATACTGTTTGGGGGTTGCTCAGAGGAGCATGACGTATCGTTAAAATCTGCAATAGAGATAGCCGCTAACATTAATAAAGAAAAATACGAGCCGTTATACATTGGAATTACGAAATCTGGTGTATGGAAAATGTGCGAAAAACCTTGCGCGGAATGGGAAAACGACAATTGCTATTCAGCTGTACTCTCGCCGGATAAAAAAATGCACGGATTACTTGTTAAAAAGAACCATGAATATGAAATCAACCATGTTGATGTAGCATTTTCAGCTTTGCATGGCAAGTCAGGTGAAGATGGATCCATACAAGGTCTGTTTGAATTGTCCGGTATCCCTTTTGTAGGCTGCGATATTCAAAGCTCAGCAATTTGTATGGACAAATCGTTGACATACATCGTTGCGAAAAATGCTGGGATAGCTACTCCCGCCTTTTGGGTTATTAATAAAGATGATAGGCCGGTGGCAGCTACGTTTACCTATCCTGTTTTTGTTAAGCCGGCGCGTTCAGGCTCATCCTTCGGTGTGAAAAAAGTCAATAGCGCGGACGAATTGGACTACGCAATTGAATCGGCAAGACAATATGACAGCAAAATCTTAATTGAGCAGGCTGTTTCGGGCTGTGAGGTCGGTTGTGCGGTATTGGGAAACAGTGCCGCGTTAGTTGTTGGCGAGGTGGACCAAATCAGGCTGCAGTACGGAATCTTTCGTATTCATCAGGAAGTCGAGCCGGAAAAAGGCTCTGAAAACGCAGTTATAACCGTTCCCGCAGACCTTTCAGCAGAGGAGCGAGGACGGATACAGGAAACGGCAAAAAAAATATATAAAGCGCTCGGCTGTAGAGGTCTAGCCCGTGTGGATATGTTTTTACAAGATAACGGCCGCATTGTACTGAACGAAGTCAATACTCTGCCCGGTTTCACGTCATACAGTCGTTATCCCCGTATGATGGCCGCTGCAGGTATTGCACTTCCCGAACTGATTGACCGCTTGATCGTATTAGCGTTAAAGGGGTGA</v>
      </c>
      <c r="O1649" s="26">
        <f t="shared" si="182"/>
        <v>1032</v>
      </c>
      <c r="P1649" s="26"/>
      <c r="Q1649" s="26">
        <f t="shared" si="176"/>
        <v>1</v>
      </c>
      <c r="R1649" s="26">
        <f t="shared" si="178"/>
        <v>1</v>
      </c>
      <c r="S1649" s="26">
        <f t="shared" si="180"/>
        <v>2</v>
      </c>
      <c r="T1649" s="26"/>
    </row>
    <row r="1650" spans="1:20" x14ac:dyDescent="0.25">
      <c r="A1650">
        <v>1928</v>
      </c>
      <c r="B1650" s="2" t="s">
        <v>9956</v>
      </c>
      <c r="C1650" s="3" t="s">
        <v>4947</v>
      </c>
      <c r="D1650" s="3" t="s">
        <v>4952</v>
      </c>
      <c r="E1650" s="3" t="s">
        <v>4952</v>
      </c>
      <c r="F1650" s="3" t="s">
        <v>4953</v>
      </c>
      <c r="G1650" s="3" t="s">
        <v>4954</v>
      </c>
      <c r="H1650" s="3"/>
      <c r="I1650" s="3" t="s">
        <v>4951</v>
      </c>
      <c r="J1650" s="3"/>
      <c r="K1650" s="3" t="s">
        <v>9957</v>
      </c>
      <c r="L1650" s="5" t="s">
        <v>15</v>
      </c>
      <c r="M1650" s="2" t="str">
        <f t="shared" si="181"/>
        <v>&gt;glyco-g1615_VanA-Ao2%ATGGGTAGGCTGAAAATCGGAATTCTGTTCGGCGGGCTTTCCGAAGAACATCCTATCTCCATCAAATCTGCGCGTGAGGTCCAGAAGCACCTCGACCTCGAGAAGTACGAGCCGTACTACATCGGGATCACCCAGAGCGGTTCCTGGATGCTGTGCGACGGCCCCGCCGAGGACTGGGAGAACGGCGACGTCCGCCCGGCCGTCCTGTCGCCGGACCGCGGTGTGCACGGCCTGCTCGTCCTGGACGAGGGCAAGTACGAGACGATCGCCCTCGACGTGGTGCTGCCGGTGCTGCACGGCAAGTTCGGCGAAGACGGCGCGATGCAGGGCCTGCTGGAGATCTCCGGCATCCCCTACGTCGGCTGCGACCTCCCGAGCTCGGTCATGTGCATCGACAAGTCGCTCACCTATTCGGTCGTCCGCGGCGCGGGGATCGCGACGCCGACCTTCCACATCGTCACGCCGGACAACGACGTCGACCCGGACGCGCTGAACTACCCGGTCTTCGTGAAGCCCGCCCGCTCCGGCTCGTCGTTCGGCGTCAGCAAGGTCTCCTCGAAGGAAGAGCTGCCCGCCGCGCTGGCGGAGGCGCGCCAGTACGACGCGAAGATCCTGATCGAAGAGGCCGTTATCGGCAGTGAGATCGGCTGCTCGATCCTCGGCGACGGCGAGGACCTGTTCGCGGGTGAGGTCGACCGGGTCGCGCTGACCCACGGCTTCTTCAAGATCCACCAGGAGAAGAGCCCCGAGACCGGTTCCGAGAACTCGAGCTTCATCGTCCCCGCCGACATCCCGGACGCCTCGCGTGACCTGGTCCAGGAGACGGCCAAGGTCATCTACCGTGCGCTGGGCTGCAGCGGGCTCGCGCGCGTGGACCTGTTCCTCAAGGAGGACGGCAGTGTCGTGCTCAACGAGGTCAACACCCTGCCCGGCCTGACCTCGTACAGCCGTTACCCGCGGATGATGAACGCCGCCGGCCTCTCGCTCGGCGACGTGATCGACCGCCTGGTGAAGCTGACGCTGGCGGGCGTGACGAATGAGGGATGA</v>
      </c>
      <c r="O1650" s="26">
        <f t="shared" si="182"/>
        <v>1047</v>
      </c>
      <c r="P1650" s="26"/>
      <c r="Q1650" s="26">
        <f t="shared" si="176"/>
        <v>1</v>
      </c>
      <c r="R1650" s="26">
        <f t="shared" si="178"/>
        <v>1</v>
      </c>
      <c r="S1650" s="26">
        <f t="shared" si="180"/>
        <v>2</v>
      </c>
      <c r="T1650" s="26"/>
    </row>
    <row r="1651" spans="1:20" x14ac:dyDescent="0.25">
      <c r="A1651">
        <v>1929</v>
      </c>
      <c r="B1651" s="2" t="s">
        <v>9958</v>
      </c>
      <c r="C1651" s="3" t="s">
        <v>4947</v>
      </c>
      <c r="D1651" s="3" t="s">
        <v>4955</v>
      </c>
      <c r="E1651" s="3" t="s">
        <v>4955</v>
      </c>
      <c r="F1651" s="3" t="s">
        <v>4956</v>
      </c>
      <c r="G1651" s="3" t="s">
        <v>4957</v>
      </c>
      <c r="H1651" s="3"/>
      <c r="I1651" s="3" t="s">
        <v>4951</v>
      </c>
      <c r="J1651" s="3"/>
      <c r="K1651" s="3" t="s">
        <v>9959</v>
      </c>
      <c r="L1651" s="5" t="s">
        <v>15</v>
      </c>
      <c r="M1651" s="2" t="str">
        <f t="shared" si="181"/>
        <v>&gt;glyco-g1616_VanA-Pt%ATGAATAGAGTAAAAGTTGCAATCCTGTTTGGGGGTTGCTCGGAGGAGCATGACGTTTCGGTTAAATCTGCAAGAGAGATTGCCGCTAACATTGACAACGAAAAATACGAGCCGTTATACATTGGAATTACGAAATTCGGTGTTTGGAAAATGTGCGAAAAACCGTGCGCGGAATGGGAAAACAGCAATTGCTATTCAGCCGTACTCTCGCCGGATAAAAAAATGCACGGTTTGCTTGTTAAAAAGAACCATGAATATGAAATCCACCACGTTGATGTAGCATTTTCGGTTTTGCACGGCAAGTCGGGTGAAGATGGATCAATACAAGGTCTGTTTGAATTGTCCGGTATCCCCTATGTGGGCTGCGATATTCAAAGCTCCGCGATTTGTATGGACAAATCGCTGACATACACAATTGCGAAAAACGCTGGCATAGCTACTCCTGATTTTTGGGTTATTAATAAAGACGATAAGCCGGCGATAGATGCGTTTACCTATCCTGTTTTTGTTAAGCCGGCGCGTTCAGGCTCATCTTATGGCGTGAAAAAAGTCAATGGCGCAGACGAATTGGACGCCGCAATTGAATCGGCAAGACAATATGACAGCAAAATCTTAATTGAGCAGGCTGTTTTGGGCTGTGAGGTCGGTTGTGCCGTATTGGGAAACAGTTCCGAGTTGATTGTTGGCGAGGTGGACCAAATCAGGCTGCAGCACGGTATCTTTCGTATTCATCAGGAAGCCGAGCCGGAAAAAGGCTCTGAAAACGCAGTTATAACCATTCCCGCAGACCTGTCGGTAGAGGTGCGAGGACGGATACAGGAAACGGCAAAAAAAATATATAAGGCGCTCGGTTGTAGAGGTCTTTCCCGTGTTGATATGTTTTTACAAGATAACGGCAGCATTGTACTTAACGAAGTCAATACCCTGCCTGGTTTCACGTCATACAGCCGTTATCCCCGTATGATGGTCGCTGCAGGTATAACGCTTCCCGAACTGATTGACCGCCTGATCGTATTAGCATTAAAGGGATGA</v>
      </c>
      <c r="O1651" s="26">
        <f t="shared" si="182"/>
        <v>1032</v>
      </c>
      <c r="P1651" s="26"/>
      <c r="Q1651" s="26">
        <f t="shared" si="176"/>
        <v>1</v>
      </c>
      <c r="R1651" s="26">
        <f t="shared" si="178"/>
        <v>1</v>
      </c>
      <c r="S1651" s="26">
        <f t="shared" si="180"/>
        <v>2</v>
      </c>
      <c r="T1651" s="26"/>
    </row>
    <row r="1652" spans="1:20" x14ac:dyDescent="0.25">
      <c r="A1652">
        <v>1930</v>
      </c>
      <c r="B1652" s="2" t="s">
        <v>9960</v>
      </c>
      <c r="C1652" s="3" t="s">
        <v>4958</v>
      </c>
      <c r="D1652" s="3" t="s">
        <v>4959</v>
      </c>
      <c r="E1652" s="3" t="s">
        <v>4959</v>
      </c>
      <c r="F1652" s="3" t="s">
        <v>4960</v>
      </c>
      <c r="G1652" s="3" t="s">
        <v>4961</v>
      </c>
      <c r="H1652" s="3"/>
      <c r="I1652" s="3" t="s">
        <v>4951</v>
      </c>
      <c r="J1652" s="3"/>
      <c r="K1652" s="3" t="s">
        <v>9961</v>
      </c>
      <c r="L1652" s="5" t="s">
        <v>15</v>
      </c>
      <c r="M1652" s="2" t="str">
        <f t="shared" si="181"/>
        <v>&gt;glyco-g1618_VanB-B%ATGAATAGAATAAAAGTCGCAATCATCTTCGGCGGTTGCTCGGAGGAACATGATGTGTCGGTAAAATCCGCAATAGAAATTGCTGCGAACATTAATACTGAAAAATTCGATCCGCACTACATCGGAATTACAAAAAACGGCGTATGGAAGCTATGCAAGAAGCCATGTACGGAATGGGAAGCCGACAGTCTCCCCGCCATACTCTCCCCGGATAGGAAAACGCATGGGCTGCTTGTCATGAAAGAAAGCGAATACGAAACACGGCGTATTGATGTGGCTTTCCCGGTTTTGCATGGCAAATGCGGGGAGGATGGTGCGATACAGGGTCTGTTTGAATTGTCTGGTATCCCCTATGTAGGCTGCGATATTCAAAGCTCCGCAGCTTGCATGGACAAATCACTGGCCTACATTCTTACAAAAAATGCGGGCATCGCCGTTCCCGAATTTCAAATGATTGATAAAGGTGACAAGCCGGAGGCGGGTGCGCTTACCTACCCTGTCTTTGTGAAGCCGGCACGGTCAGGTTCGTCCTTTGGCGTAACCAAAGTAAACGGTACGGAAGAACTTAACGCTGCGATAGAAGCGGCAGGACAATATGATGGAAAAATCTTAATTGAGCAAGCGATTTCGGGCTGTGAGGTCGGGTGTGCGGTCATGGGGAACGAGGATGATTTGATTGTCGGCGAAGTGGATCAAATCCGGCTGAGCCACGGTATCTTCCGCATCCATCAGGAAAACGAGCCGGAAAAAGGCTCAGAAAATGCGATGATTACAGTTCCCGCAGACATTCCGGTCGAGGAACGAAATCGGGTGCAGGAAACGGCAAAGAAAGTATATCGGGTGCTTGGATGCAGAGGGCTTGCCCGTGTTGATCTTTTTTTGCAGGAGGATGGCGGCATCGTTCTAAATGAGGTCAATACCCTGCCTGGTTTTACATCGTACAGCCGCTACCCACGTATGGTGGCCGCCGCAGGAATCACGCTTCCTGCACTGATTGACAGCCTGATTACATTGGCGTTAAAGAGGTGA</v>
      </c>
      <c r="O1652" s="26">
        <f t="shared" si="182"/>
        <v>1029</v>
      </c>
      <c r="P1652" s="26"/>
      <c r="Q1652" s="26">
        <f t="shared" si="176"/>
        <v>1</v>
      </c>
      <c r="R1652" s="26">
        <f t="shared" si="178"/>
        <v>1</v>
      </c>
      <c r="S1652" s="26">
        <f t="shared" si="180"/>
        <v>2</v>
      </c>
      <c r="T1652" s="26"/>
    </row>
    <row r="1653" spans="1:20" x14ac:dyDescent="0.25">
      <c r="A1653">
        <v>1931</v>
      </c>
      <c r="B1653" s="2" t="s">
        <v>9962</v>
      </c>
      <c r="C1653" s="3" t="s">
        <v>4958</v>
      </c>
      <c r="D1653" s="3" t="s">
        <v>4962</v>
      </c>
      <c r="E1653" s="3" t="s">
        <v>4962</v>
      </c>
      <c r="F1653" s="3" t="s">
        <v>4963</v>
      </c>
      <c r="G1653" s="3" t="s">
        <v>4964</v>
      </c>
      <c r="H1653" s="3"/>
      <c r="I1653" s="3" t="s">
        <v>4951</v>
      </c>
      <c r="J1653" s="3"/>
      <c r="K1653" s="3" t="s">
        <v>9963</v>
      </c>
      <c r="L1653" s="5" t="s">
        <v>15</v>
      </c>
      <c r="M1653" s="2" t="str">
        <f t="shared" si="181"/>
        <v>&gt;glyco-g1619_VanB-Sc%TTGGCCAGGTTGAAGGTCGGCATCGTATTCGGGGGCTCTTCCGAAGAACACGCCGTTTCCGTCAAGTCCGCCCAGGAGGTCGCACGCAACCTCGACACCGAGAAGTACCAGCCGTTCTTCGTGGGGATCACGAAGGACGGCGCCTGGAGACTCTGCGACGGGCCAGGCCAGGACTGGGAGAACGGCGACTGCCGTCCGGTCGTGCTGTCACCGGACCGGAGCGTGCACGGGCTGCTCGTCCTGGAGCAGGGGCAGTACCGGTCGGTCCGCCTGGACGTCGTCCTTCCCGTCCTGCACGGCACCCTCGGTGAGGACGGTGCGACGCAGGGGCTGCTGGAGCTCTCCGGCATTCCGTACGTGGGCTGCGACGTCCAGAGCTCCGCCCTGTGCATGGACAAATCCCTTGCGTACGTCGTCGCCAGGAGCGCGGGGATCGCCACGCCGGATTTCTGGACCGTGACAGGAGACGAGACCATCGATCCCGGCCGGCTCACGTATCCCGTCTTCGTGAAGCCGGCCCGTTCGGGGTCGTCCTTCGGCGTCAGCAAGGTGTGCCGCCCGGAAGACCTGGCGACCGCGGTGGAGTCCGCCCGGCGGTACGACACGAAGGTGCTGATCGAAGCGGCCGTCGTCGGCAGCGAGGTCGGCTGCGCCATCCTGGGGAACGACCCCGACCTGATCGTGGGCGAGGTGGACCGCATCGCGCTCTCCCACGGATTCTTCCGGATCCACCAGGAGGAGCAGCCCGAGAACGGCTCGGAGAACTCGACGCCGGTCGTTCCCGCCGACATCCCGACGGAGAAGCGGTCGCTCGTCCAGGAGACCGCGAAGGCCGTGTACCGAGCCCTGGGATGCCGGGGGCTGTCCCGCGTGGACATGTTCCTCAAGGAGGACGGGGAAGTCGTCCTCAACGAGGTCAACACCCTGCCCGGCATGACCTCGTACAGCCGTTATCCGAGGATGATGGCGGCCGCGGGGCTGCCACTGTCCGAGGTGATCGACCGGACGCTGTCCCTGGCGTTGACGGGGAAGCTCCGATGA</v>
      </c>
      <c r="O1653" s="26">
        <f t="shared" si="182"/>
        <v>1041</v>
      </c>
      <c r="P1653" s="26" t="s">
        <v>10995</v>
      </c>
      <c r="Q1653" s="26">
        <f t="shared" si="176"/>
        <v>1</v>
      </c>
      <c r="R1653" s="26">
        <f t="shared" si="178"/>
        <v>1</v>
      </c>
      <c r="S1653" s="26">
        <f t="shared" si="180"/>
        <v>2</v>
      </c>
      <c r="T1653" s="26"/>
    </row>
    <row r="1654" spans="1:20" x14ac:dyDescent="0.25">
      <c r="A1654">
        <v>1932</v>
      </c>
      <c r="B1654" s="2" t="s">
        <v>9964</v>
      </c>
      <c r="C1654" s="3" t="s">
        <v>4965</v>
      </c>
      <c r="D1654" s="3" t="s">
        <v>4966</v>
      </c>
      <c r="E1654" s="3" t="s">
        <v>4966</v>
      </c>
      <c r="F1654" s="3" t="s">
        <v>4967</v>
      </c>
      <c r="G1654" s="3" t="s">
        <v>4968</v>
      </c>
      <c r="H1654" s="3"/>
      <c r="I1654" s="3" t="s">
        <v>4951</v>
      </c>
      <c r="J1654" s="3"/>
      <c r="K1654" s="3" t="s">
        <v>9965</v>
      </c>
      <c r="L1654" s="5" t="s">
        <v>15</v>
      </c>
      <c r="M1654" s="2" t="str">
        <f t="shared" si="181"/>
        <v>&gt;glyco-g1620_VanC%ATGAAAAAAATTGCCGTTTTATTTGGAGGGAATTCTCCAGAATACTCAGTGTCACTAACCTCAGCAGCAAGTGTGATCCAAGCTATTGACCCGCTGAAATATGAAGTAATGACCATTGGCATCGCACCAACAATGGATTGGTATTGGTATCAAGGAAACCTCGCGAATGTTCGCAATGATACTTGGCTAGAAGATCACAAAAACTGTCACCAGCTGACTTTTTCTAGCCAAGGATTTATATTAGGAGAAAAACGAATCGTCCCTGATGTCCTCTTTCCAGTCTTGCATGGGAAGTATGGCGAGGATGGCTGTATCCAAGGACTGCTTGAACTAATGAACCTGCCTTATGTTGGTTGCCATGTCGCTGCCTCCGCATTATGTATGAACAAATGGCTCTTGCATCAACTTGCTGATACCATGGGAATCGCTAGTGCTCCCACTTTGCTTTTATCCCGCTATGAAAACGATCCTGCCACAATCGATCGTTTTATTCAAGACCATGGATTCCCGATCTTTATCAAGCCGAATGAAGCCGGTTCTTCAAAAGGGATCACAAAAGTAACTGACAAAACAGCGCTCCAATCTGCATTAACGACTGCTTTTGCTTACGGTTCTACTGTGTTGATCCAAAAGGCGATAGCGGGTATTGAAATTGGCTGCGGCATCTTAGGAAATGAGCAATTGACGATTGGTGCTTGTGATGCGATTTCTCTTGTCGACGGTTTTTTTGATTTTGAAGAGAAATACCAATTAATCAGCGCCACGATCACTGTCCCAGCACCATTGCCTCTCGCGCTTGAATCACAGATCAAGGAGCAGGCACAGCTGCTTTATCGAAACTTGGGATTGACGGGTCTGGCTCGAATCGATTTTTTCGTCACCAATCAAGGAGCGATTTATTTAAACGAAATCAACACCATGCCGGGATTTACTGGGCACTCCCGCTACCCAGCTATGATGGCGGAAGTCGGGTTATCCTACGAAATATTAGTAGAGCAATTGATTGCACTGGCAGAGGAGGACAAACGATGA</v>
      </c>
      <c r="O1654" s="26">
        <f t="shared" si="182"/>
        <v>1032</v>
      </c>
      <c r="P1654" s="26"/>
      <c r="Q1654" s="26">
        <f t="shared" si="176"/>
        <v>1</v>
      </c>
      <c r="R1654" s="26">
        <f t="shared" si="178"/>
        <v>1</v>
      </c>
      <c r="S1654" s="26">
        <f t="shared" si="180"/>
        <v>2</v>
      </c>
      <c r="T1654" s="26"/>
    </row>
    <row r="1655" spans="1:20" x14ac:dyDescent="0.25">
      <c r="A1655">
        <v>1933</v>
      </c>
      <c r="B1655" s="2" t="s">
        <v>9966</v>
      </c>
      <c r="C1655" s="3" t="s">
        <v>4969</v>
      </c>
      <c r="D1655" s="3" t="s">
        <v>4970</v>
      </c>
      <c r="E1655" s="3" t="s">
        <v>4970</v>
      </c>
      <c r="F1655" s="3" t="s">
        <v>4971</v>
      </c>
      <c r="G1655" s="3" t="s">
        <v>4972</v>
      </c>
      <c r="H1655" s="3"/>
      <c r="I1655" s="3" t="s">
        <v>4951</v>
      </c>
      <c r="J1655" s="3"/>
      <c r="K1655" s="3" t="s">
        <v>9967</v>
      </c>
      <c r="L1655" s="5" t="s">
        <v>15</v>
      </c>
      <c r="M1655" s="2" t="str">
        <f t="shared" si="181"/>
        <v>&gt;glyco-g1621_vanD%ATGTATAAGCTTAAAATTGCAGTCCTGTTTGGAGGCTGCTCAGAGGAACATGATGTTTCAGTGAAATCTGCGATGGAGGTTGCAGCAAATATAAACAAGGAAAAATACCAGCCGTTTTATATTGGAATCACAAAATCCGGCGCATGGAAACTATGCGATAAGCCCTGCCGGGACTGGGAGAACTATGCGGGATACCCGGCTGTGATTTCTCCGGACAGAAGGATCCATGGCCTGCTGATACAAAAGGACGGCGGATATGAGAGCCAGCCTGTAGACGTGGTGCTTCCGATGATTCATGGAAAATTTGGCGAGGACGGAACCATACAGGGTCTGCTTGAGCTGTCCGGCATTCCTTATGTGGTATGCGACATTCAAAGTTCTGTAATCTGTATGGATAAGTCGCTCGCTTATATGGTTGTGAAAAATGCGGGAATTGAGGTACCTGGGTTTCGAGTTCTACAAAAGGGGGACAGCCTGGAAGCAGAGACGCTCTCGTATCCGGTCTTTGTAAAGCCTGCCCGTTCCGGCTCCTCTTTTGGCGTGAATAAGGTATGCCGGGCAGAGGAACTGCAGGCAGCGGTCACAGAGGCGGGTAAGTATGACAGCAAAATATTGGTTGAGGAGGCCGTTTCCGGGAGTGAGGTAGGATGTGCCATACTGGGAAACGGAAACGATCTCATCACCGGCGAGGTCGATCAGATTGAATTGAAACACGGGTTTTTTAAGATCCATCAGGAAGCACAGCCGGAAAAGGGGTCTGAAAATGCTGTGATTAGAGTTCCAGCCGCCCTGCCGGATGAAGTTAGGGAGCAGATTCAGGAAACGGCGAAGAAGATTTACCGGGTACTTGGCTGCAGAGGTCTGGCCCGCATTGATTTGTTTTTACGGGAGGATGGAAGCATTGTCCTGAATGAAGTGAACACCATGCCTGGATTTACTTCCTATAGCCGTTATCCACGCATGATGACAGCAGCAGGGTTTACGCTTTCTGAAATATTGGACCGCTTGATTGGACTTTCACTTAGGAGGTAA</v>
      </c>
      <c r="O1655" s="26">
        <f t="shared" si="182"/>
        <v>1032</v>
      </c>
      <c r="P1655" s="26"/>
      <c r="Q1655" s="26">
        <f t="shared" si="176"/>
        <v>1</v>
      </c>
      <c r="R1655" s="26">
        <f t="shared" si="178"/>
        <v>1</v>
      </c>
      <c r="S1655" s="26">
        <f t="shared" si="180"/>
        <v>2</v>
      </c>
      <c r="T1655" s="26"/>
    </row>
    <row r="1656" spans="1:20" x14ac:dyDescent="0.25">
      <c r="A1656">
        <v>1934</v>
      </c>
      <c r="B1656" s="2" t="s">
        <v>9968</v>
      </c>
      <c r="C1656" s="3" t="s">
        <v>4973</v>
      </c>
      <c r="D1656" s="3" t="s">
        <v>4974</v>
      </c>
      <c r="E1656" s="3" t="s">
        <v>4974</v>
      </c>
      <c r="F1656" s="3" t="s">
        <v>10988</v>
      </c>
      <c r="G1656" s="55" t="s">
        <v>10989</v>
      </c>
      <c r="H1656" s="55" t="s">
        <v>10991</v>
      </c>
      <c r="I1656" s="3" t="s">
        <v>4951</v>
      </c>
      <c r="J1656" s="3"/>
      <c r="K1656" s="3" t="s">
        <v>9969</v>
      </c>
      <c r="L1656" s="5" t="s">
        <v>15</v>
      </c>
      <c r="M1656" s="2" t="str">
        <f t="shared" si="181"/>
        <v>&gt;glyco-g1623_VanE%ATGAAGACAGTTGCGATTATCTTTGGCGGAGTTTCTTCTGAATATGAAGTTTCACTGAAATCTGCTGTAGCGATTATTAAAAATATGGAATCTATTGATTATAACGTAATGAAAATAGGGATCACCGAAGAAGGTCATTGGTATCTATTTGAAGGAACGACAGACAAAATAAAGAAAGATCGTTGGTTTTTAGATGAAAGCTGTGAAGAAATCGTAGTTGATTTCGCAAAAAAAAGCTTTGTATTGAAAAACAGTAAAAAAATAATCAAGCCTGATATTTTATTCCCAGTTTTACATGGAGGTTATGGTGAGAATGGTGCTATGCAGGGAGTATTTGAGTTATTAGATATTCCATATGTAGGTTGTGGTATCGGAGCTGCAGCAATCTCTATGAATAAAATAATGCTCCATCAATTTGCTGAAGCAATTGGTGTAAAAAGCACCCCTAGTATGATTATAGAAAAGGGACAAGACCTACAAAAAGTCGATGCGTTTGCGAAAATACATGGATTTCCTTTATATATTAAACCGAATGAGGCAGGCTCATCAAAAGGAATTAGCAAGGTAGAACGAAAAAGTGATTTATATAAAGCAATAGACGAAGCTTCAAAATATGATAGTCGTATTTTAATTCAAAAGGAAGTGAAAGGGGTAGAAATTGGTTGTGGTATTTTAGGAAATGAACAATTGGTCGTTGGAGAATGTGACCAAATCAGTCTTGTGGATGGCTTTTTCGATTATGAAGAGAAATACAATTTAGTAACAGCAGAAATTTTGTTACCAGCTAAACTATCAATAGACAAAAAAGAAGATATTCAGATGAAAGCAAAAAAACTATACAGACTATTAGGATGCAAAGGATTAGCGAGAATCGACTTTTTCTTAACTGATGACGGAGAAATTTTATTAAATGAAATCAATACAATGCCTGGTTTTACAGAGCATTCGAGATTTCCAATGATGATGAATGAGATTGGGATGGACTACAAAGAGATTATAGAAAACCTATTAGTATTGGCGGTGGAAAATCATGAAAAAAAATTATCTACGATTGATTAA</v>
      </c>
      <c r="O1656" s="26">
        <f t="shared" si="182"/>
        <v>1059</v>
      </c>
      <c r="P1656" s="26" t="s">
        <v>10990</v>
      </c>
      <c r="Q1656" s="26">
        <f t="shared" si="176"/>
        <v>1</v>
      </c>
      <c r="R1656" s="26">
        <f t="shared" si="178"/>
        <v>1</v>
      </c>
      <c r="S1656" s="26">
        <f t="shared" si="180"/>
        <v>2</v>
      </c>
      <c r="T1656" s="26"/>
    </row>
    <row r="1657" spans="1:20" x14ac:dyDescent="0.25">
      <c r="A1657">
        <v>1935</v>
      </c>
      <c r="B1657" s="2" t="s">
        <v>9970</v>
      </c>
      <c r="C1657" s="3" t="s">
        <v>4977</v>
      </c>
      <c r="D1657" s="3" t="s">
        <v>4978</v>
      </c>
      <c r="E1657" s="3" t="s">
        <v>4978</v>
      </c>
      <c r="F1657" s="3" t="s">
        <v>4979</v>
      </c>
      <c r="G1657" s="3" t="s">
        <v>4980</v>
      </c>
      <c r="H1657" s="3"/>
      <c r="I1657" s="3" t="s">
        <v>4951</v>
      </c>
      <c r="J1657" s="3"/>
      <c r="K1657" s="3" t="s">
        <v>9971</v>
      </c>
      <c r="L1657" s="5" t="s">
        <v>15</v>
      </c>
      <c r="M1657" s="2" t="str">
        <f t="shared" si="181"/>
        <v>&gt;glyco-g1624_VanG-G%ATGCAAAATAAAAAAATAGCAGTTATTTTTGGAGGCAATTCAACAGAGTACGAGGTGTCATTGCAATCGGCATCCGCTGTTTTTGAAAATATCAATACCAATAAATTTGACATAATTCCAATAGGAATTACAAGAAGTGGTGAATGGTATCACTATACGGGAGAAAAGGAGAAAATCCTAAACAATACTTGGTTTGAAGATAGCAAAAATCTATGCCCTGTTGTCGTTTCCCAAAATCGTTCCGTTAAAGGCTTTTTAGAAATTGCTTCAGACAAATACCGTATTATAAAAGTTGATTTGGTATTCCCCGTATTGCATGGCAAAAACGGCGAAGATGGTACTTTGCAGGGCATATTTGAATTGGCAGGAATACCTGTTGTTGGCTGCGATACACTCTCATCAGCTCTTTGTATGGATAAGGACAGGGCACATAAACTCGTTAGCCTTGCGGGTATATCTGTTCCTAAATCGGTAACATTCAAACGCTTTAACGAAGAAGCAGCGATGAAAGAGATTGAAGCGAATTTAACTTATCCGCTGTTTATTAAACCTGTTCGTGCAGGCTCTTCCTTTGGAATAACAAAAGTAATTGAAAAGCAAGAGCTTGATGCTGCCATAGAGTTGGCATTTGAACACGATACAGAAGTCATCGTTGAAGAAACAATAAACGGCTTTGAAGTCGGTTGTGCCGTACTTGGCATAGATGAGCTCATTGTTGGCAGAGTTGATGAAATCGAACTGTCAAGCGGCTTTTTTGATTATACAGAGAAATATACGCTTAAATCTTCAAAGATATATATGCCTGCAAGGATTGATGCCGAAGCAGAAAAACGGATACAAGAAGCGGCTGTAACCATATATAAAGCTCTGGGCTGTTCGGGTTTTTCCAGAGTGGATATGTTTTATACACCGTCTGGCGAAATTGTATTTAATGAGGTAAACACAATACCAGGCTTTACCTCGCACAGTCGCTATCCAAATATGATGAAAGGCATTGGTCTATCGTTCTCCCAAATGTTGGATAAGCTGATAGGTCTGTATGTGGAATGA</v>
      </c>
      <c r="O1657" s="26">
        <f t="shared" si="182"/>
        <v>1050</v>
      </c>
      <c r="P1657" s="26"/>
      <c r="Q1657" s="26">
        <f t="shared" si="176"/>
        <v>1</v>
      </c>
      <c r="R1657" s="26">
        <f t="shared" si="178"/>
        <v>1</v>
      </c>
      <c r="S1657" s="26">
        <f t="shared" si="180"/>
        <v>2</v>
      </c>
      <c r="T1657" s="26"/>
    </row>
    <row r="1658" spans="1:20" x14ac:dyDescent="0.25">
      <c r="A1658">
        <v>1936</v>
      </c>
      <c r="B1658" s="2" t="s">
        <v>9972</v>
      </c>
      <c r="C1658" s="3" t="s">
        <v>4981</v>
      </c>
      <c r="D1658" s="3" t="s">
        <v>4982</v>
      </c>
      <c r="E1658" s="3" t="s">
        <v>4982</v>
      </c>
      <c r="F1658" s="3" t="s">
        <v>4949</v>
      </c>
      <c r="G1658" s="3" t="s">
        <v>4983</v>
      </c>
      <c r="H1658" s="3"/>
      <c r="I1658" s="3" t="s">
        <v>4951</v>
      </c>
      <c r="J1658" s="3"/>
      <c r="K1658" s="3" t="s">
        <v>9973</v>
      </c>
      <c r="L1658" s="5" t="s">
        <v>15</v>
      </c>
      <c r="M1658" s="2" t="str">
        <f t="shared" si="181"/>
        <v>&gt;glyco-g1625_VanH-A%ATGAATAACATCGGCATTACTGTTTATGGATGTGAGCAGGATGAGGCAGATGCATTCCATGCTCTTTCGCCTCGCTTTGGCGTTATGGCAACGATAATTAACGCCAACGTGTCGGAATCCAACGCCAAATCCGCGCCTTTCAATCAATGTATCAGTGTGGGACATAAATCAGAGATTTCCGCCTCTATTCTTCTTGCGCTGAAGAGAGCCGGTGTGAAATATATTTCTACCCGAAGCATCGGCTGCAATCATATAGATACAACTGCTGCTAAGAGAATGGGCATCACTGTCGACAATGTGGCGTACTCGCCGGATAGCGTTGCCGATTATACTATGATGCTAATTCTTATGGCAGTACGCAACGTAAAATCGATTGTGCGCTCTGTGGAAAAACATGATTTCAGGTTGGACAGCGACCGTGGCAAGGTACTCAGCGACATGACAGTTGGTGTGGTGGGAACGGGCCAGATAGGCAAAGCGGTTATTGAGCGGCTGCGAGGATTTGGATGTAAAGTGTTGGCTTATAGTCGCAGCCGAAGTATAGAGGTAAACTATGTACCGTTTGATGAGTTGCTGCAAAATAGCGATATCGTTACGCTTCATGTGCCGCTCAATACGGATACGCACTATATTATCAGCCACGAACAAATACAGAGAATGAAGCAAGGAGCATTTCTTATCAATACTGGGCGCGGTCCACTTGTAGATACCTATGAGTTGGTTAAAGCATTAGAAAACGGGAAACTGGGCGGTGCCGCATTGGATGTATTGGAAGGAGAGGAAGAGTTTTTCTACTCTGATTGCACCCAAAAACCAATTGATAATCAATTTTTACTTAAACTTCAAAGAATGCCTAACGTGATAATCACACCGCATACGGCCTATTATACCGAGCAAGCGTTGCGTGATACCGTTGAAAAAACCATTAAAAACTGTTTGGATTTTGAAAGGAGACAGGAGCATGAATAG</v>
      </c>
      <c r="O1658" s="26">
        <f t="shared" si="182"/>
        <v>969</v>
      </c>
      <c r="P1658" s="26"/>
      <c r="Q1658" s="26">
        <f t="shared" si="176"/>
        <v>1</v>
      </c>
      <c r="R1658" s="26">
        <f t="shared" si="178"/>
        <v>1</v>
      </c>
      <c r="S1658" s="26">
        <f t="shared" si="180"/>
        <v>2</v>
      </c>
      <c r="T1658" s="26"/>
    </row>
    <row r="1659" spans="1:20" x14ac:dyDescent="0.25">
      <c r="A1659">
        <v>1937</v>
      </c>
      <c r="B1659" s="2" t="s">
        <v>9974</v>
      </c>
      <c r="C1659" s="3" t="s">
        <v>4981</v>
      </c>
      <c r="D1659" s="3" t="s">
        <v>4984</v>
      </c>
      <c r="E1659" s="3" t="s">
        <v>4984</v>
      </c>
      <c r="F1659" s="3" t="s">
        <v>4985</v>
      </c>
      <c r="G1659" s="3" t="s">
        <v>4986</v>
      </c>
      <c r="H1659" s="3"/>
      <c r="I1659" s="3" t="s">
        <v>4951</v>
      </c>
      <c r="J1659" s="3"/>
      <c r="K1659" s="3" t="s">
        <v>9975</v>
      </c>
      <c r="L1659" s="5" t="s">
        <v>15</v>
      </c>
      <c r="M1659" s="2" t="str">
        <f t="shared" si="181"/>
        <v>&gt;glyco-g1626_VanH-Ao1%ATGACCTACAGCGAACCAGCGCGATCAGCTGCCCCCCGCACCGGATCGCCGGCGTCCGCCTCCTCCTCGGCCGTCTTGGCGAGGGGAATCACGATTTATGGTTGCGGATCGGACGAGGCCGCCTTGTTCCGGGAGATGGCTCCTCGTTTCGGCGTAATGCCGAACATTGTGGACGAGCCGGTATCCGAGGCGAATATCGGGCTGGTCTCCGGAAATCGATGCATCAGTATCGGTCACAAGACCAAGGTCACGAATTCCATTCTTCTCGCCCTCGCCGAAGCGGGCGTGGAATACATCTCCACCAGGAGCATCGGCTTCAACCACATCGATGTGGAATACGCGGCGAGCGTCGGTATCACCGTGGGCAATGTCGCCTACTCGCCCGACAGCGTCGCCGACTTCACGCTGATGCTGATGCTGATGGCGGTGCGCGACGCCAAGTCCATCATCCGCCGCACCGAGGTGCACGACTACCGGCTGAACGAGGTGCGCGGGAAAGAGCTGCGCGATCTGACCGTCGGAGTGGTCGGAACAGGGCGGATCGGGGTCGCGGTGCTGGACCGGCTGCGTGGTTTCGGCTGCCGGGTGCTGGCCTACGACACGCTGCTGACCGCCTCGGCCGATTACGTTCCGCTCGACGAATTGCTCCAGCAGAGCGACATCGTGACGCTCCATGTGCCGCTCAACAACGATACCTATCATCTTCTCGACCGGAAGAACATCGAGCGGATGAAGGACGGCGCGTACATCATCAACACCGGACGTGGCCCGCTCATCGAAACCGAAGCCCTCATTTCGGCACTGGAAGACGGCAAACTGGGCGGAGCGGCATTGGACGTCGTCGAAGGAGAGGAAGGCATCTTCTACGCCGACTGCCGGAACAAGCCGCTCGAGAGCGAAACGTTGCTGCGGCTGGAAAAGCTGCCGAACGTGCTCATCAGTCCGCATACCGCCTATTACACGGACCACGCACTGAGTGACACTGTTGAAAACTCCATCATCAATTGTCTCCAATTCCGAAAGCGGGAAGTAGTATGGGTAGGCTGA</v>
      </c>
      <c r="O1659" s="26">
        <f t="shared" si="182"/>
        <v>1047</v>
      </c>
      <c r="P1659" s="26"/>
      <c r="Q1659" s="26">
        <f t="shared" si="176"/>
        <v>1</v>
      </c>
      <c r="R1659" s="26">
        <f t="shared" si="178"/>
        <v>1</v>
      </c>
      <c r="S1659" s="26">
        <f t="shared" si="180"/>
        <v>2</v>
      </c>
      <c r="T1659" s="26"/>
    </row>
    <row r="1660" spans="1:20" x14ac:dyDescent="0.25">
      <c r="A1660">
        <v>1938</v>
      </c>
      <c r="B1660" s="2" t="s">
        <v>9976</v>
      </c>
      <c r="C1660" s="3" t="s">
        <v>4981</v>
      </c>
      <c r="D1660" s="3" t="s">
        <v>4987</v>
      </c>
      <c r="E1660" s="3" t="s">
        <v>4987</v>
      </c>
      <c r="F1660" s="3" t="s">
        <v>4953</v>
      </c>
      <c r="G1660" s="3" t="s">
        <v>4988</v>
      </c>
      <c r="H1660" s="3"/>
      <c r="I1660" s="3" t="s">
        <v>4951</v>
      </c>
      <c r="J1660" s="3"/>
      <c r="K1660" s="3" t="s">
        <v>9977</v>
      </c>
      <c r="L1660" s="5" t="s">
        <v>15</v>
      </c>
      <c r="M1660" s="2" t="str">
        <f t="shared" si="181"/>
        <v>&gt;glyco-g1627_VanH-Ao2%ATGACCTACAGCGAACCAGCGCGATCAGCTGCCCCCCGCACCGGATCGCCGGCGTCCGCCTCCTCCTCGGCCGTCTTGGCGAGGGGAATCACGATTTATGGTTGCGGATCGGACGAGGCCGCCTTGTTCCGGGAGATGGCTCCTCGTTTCGGCGTAATGCCGACCATTGTGGACGAGCCGGTATCCGAGGCGAATATCGGGCTGGTCTCCGGAAATCGATGCATCAGTATCGGTCACAAGACCAAGGTCACGAATTCCATTCTTCTCGCCCTCGCCGAAGCGGGCGTGGAATACATCTCCACCAGGAGCATCGGCTTCAACCACATCGATGTGGAATACGCGGCGAGCGTCGGTATCACCGTGGGCAATGTCGCCTACTCGCCCGACAGCGTCGCCGACTTCACGCTGATGCTGATGCTGATGGCGGTGCGCGACGCCAAGTCCATCATCCGCCGCACCGAGGTGCACGACTACCGGCTGAACGAGGTGCGCGGGAAAGAGCTGCGCGATCTGACCGTCGGAGTGGTCGGAACAGGGCGGATCGGGGTCGCGGTGCTGGACCGGCTGCGTGGTTTCGGCTGCCGGGTGCTGGCCTACGACACGCTGCTGACCGCCTCGGCCGATTACGTTCCGCTCGACGAATTGCTCCAGCAGAGCGACATCGTGACGCTCCATGTGCCGCTCAACAACGATACCTATCATCTTCTCGACCGGAAGAACATCGAGCGGATGAAGGACGGCGCGTACATCATCAACACCGGACGTGGCCCGCTCATCGAAACCGAAGCCCTCATTTCGGCACTGGAAGACGGCAAACTGGGCGGAGCGGCATTGGACGTCGTCGAAGGAGAGGAAGGCATCTTCTACGCCGACTGCCGGAACAAGCCGCTCGAGAGCGAAACGTTGCTGCGGCTGGAAAAGCTGCCGAACGTGCTCATCAGTCCGCATACCGCCTATTACACGGACCACGCACTGAGTGACACTGTTGAAAACTCCATCATCAATTGTCTCCAATTCGAAAGCGGGAAGTAG</v>
      </c>
      <c r="O1660" s="26">
        <f t="shared" si="182"/>
        <v>1032</v>
      </c>
      <c r="P1660" s="26"/>
      <c r="Q1660" s="26">
        <f t="shared" si="176"/>
        <v>1</v>
      </c>
      <c r="R1660" s="26">
        <f t="shared" si="178"/>
        <v>1</v>
      </c>
      <c r="S1660" s="26">
        <f t="shared" si="180"/>
        <v>2</v>
      </c>
      <c r="T1660" s="26"/>
    </row>
    <row r="1661" spans="1:20" x14ac:dyDescent="0.25">
      <c r="A1661">
        <v>1939</v>
      </c>
      <c r="B1661" s="2" t="s">
        <v>9978</v>
      </c>
      <c r="C1661" s="3" t="s">
        <v>4981</v>
      </c>
      <c r="D1661" s="3" t="s">
        <v>4989</v>
      </c>
      <c r="E1661" s="3" t="s">
        <v>4989</v>
      </c>
      <c r="F1661" s="3" t="s">
        <v>4960</v>
      </c>
      <c r="G1661" s="3" t="s">
        <v>4990</v>
      </c>
      <c r="H1661" s="3"/>
      <c r="I1661" s="3" t="s">
        <v>4951</v>
      </c>
      <c r="J1661" s="3"/>
      <c r="K1661" s="3" t="s">
        <v>9979</v>
      </c>
      <c r="L1661" s="5" t="s">
        <v>15</v>
      </c>
      <c r="M1661" s="2" t="str">
        <f t="shared" si="181"/>
        <v>&gt;glyco-g1628_VanH-B%ATGAGAAAAAGTATGGGCATTACTGTTTTTGGATGCGAACAGGATGAGGCAAATGCTTTCCGCGCTTTATCGCCAGATTTTCATATTATCCCTACGCTGATTAGCGATGCGATATCGGCAGACAACGCAAAATTGGCCGCTGGCAATCAATGCGTTAGCGAAGGCCATAAGTCCGAGGTTTCCGAGGCGACAATTCTTGCGCTGAGAAAGGTCGGGGTAAAATACATTTCTACCCGCAGCATCGGCTGCGATCACATTGATACGACTGCCGCCGAGAGAATGGGAATCTCGGTTGGCACGGTTGCGTATTCGCCGGACAGCGTTGCGGATTATGCTTTGATGCTGATGCTGATGGCCATACGGGGTGCAAAACCCACCATGCACGCCGTGGCGCAACAAGATTTCAGATTGGATCGTATCCGGGGGAAAGAACTGGGGGATATGACTGTGCGAGTTATTGGAACCGGCCATATCGGGCAAGCGGTCGTCAAAAGGCTGCGGGGATTTGGATGCCATGTGCTGGCCTATGATAACAGCCGAAAAATGGATGCAGATTATGTCCAGCTTGATGAGCTTCTAAAAAACAGCGGTATTGTTACGCTCCATGTGCCGCTTTGTGCGGATACCCGCCATCTGATCGGTCAGAAGCAAATTGGAGAGATGAAGCAAGGCGCATTTTTAATCAACACCGGGCGCGGAGCGCTTGTCGATACCGGGGCGCTGGTGGAGGCGTTGGAAAGCGGAAAGCTGGGTGGTGCGGCACTGGATGTGTTGGAGGGCGAGGATCAGTTTGTTTATACCGATTGCTCGCAGAAAGTGCTTGACCATCCCTTTTTGTCGCAGCTTTTAAGGATGCCGAATGTGATCATCACACCCCATACGGCGTACTACACTGAGCGTGTGCTGCAGGATACTACAGAAAAAACAATCAGGAATTGTCTCAATTTTGAAAGGAGTTTACAGCATGAATAG</v>
      </c>
      <c r="O1661" s="26">
        <f t="shared" si="182"/>
        <v>972</v>
      </c>
      <c r="P1661" s="26"/>
      <c r="Q1661" s="26">
        <f t="shared" ref="Q1661:Q1724" si="183">IF(OR(LEFT(G1661,3)="ATG",LEFT(G1661,3)="GTG",LEFT(G1661,3)="TTG"),1,"bad")</f>
        <v>1</v>
      </c>
      <c r="R1661" s="26">
        <f t="shared" si="178"/>
        <v>1</v>
      </c>
      <c r="S1661" s="26">
        <f t="shared" si="180"/>
        <v>2</v>
      </c>
      <c r="T1661" s="26"/>
    </row>
    <row r="1662" spans="1:20" x14ac:dyDescent="0.25">
      <c r="A1662" s="26">
        <v>1940</v>
      </c>
      <c r="B1662" s="2" t="s">
        <v>9980</v>
      </c>
      <c r="C1662" s="3" t="s">
        <v>4981</v>
      </c>
      <c r="D1662" s="3" t="s">
        <v>4991</v>
      </c>
      <c r="E1662" s="3" t="s">
        <v>4991</v>
      </c>
      <c r="F1662" s="3" t="s">
        <v>4971</v>
      </c>
      <c r="G1662" s="3" t="s">
        <v>4992</v>
      </c>
      <c r="H1662" s="3"/>
      <c r="I1662" s="3" t="s">
        <v>4951</v>
      </c>
      <c r="J1662" s="3"/>
      <c r="K1662" s="3" t="s">
        <v>9981</v>
      </c>
      <c r="L1662" s="5" t="s">
        <v>15</v>
      </c>
      <c r="M1662" s="2" t="str">
        <f t="shared" si="181"/>
        <v>&gt;glyco-g1629_VanH-D%ATGCAGGAAAAAATAGATATTACGGTTTTTGGGTGTGAGCGGGATGAAGCGGCGGTATTCCGTAAACTTTCATCTGAGTATGGCGTCACAGTTTCGCTCATCGAAGATGTCGTATCAGAGCACAATGCAAAATTAGCGGACGGATGCCAGTGTGTCAGCGTAAGCCATAAGGCGGAGCTGTCGGAGCAGCTTCTCCTTGCGCTGAAACACGCAGGAGTGAAATACATCAGTACCCGGAGCATTGGATTCAACCATATTGATATACAGGCTGCAGGTCAGTTGGGTATGGCTGTTGGCACAGTGGCATACTCACCGGGAAGCGTGGCCGATTATACCGTCATGCTGATGCTCATGCTGCTGCGCGGCACAAAGTCGGTTCTACGAGGAACCCAGAAGCAGAATTATTGTCTGAATGACTGCCGTGGAAAAGAACTGCAGGATTTGACGGTTGGCGTCCTGGGAACCGGACGAATCGGACAGGCAGTCATGGAACGCCTGGAGGGATTCGGCTGCAAGGTGTTGGCCTATGACCGAACTCACAAAGCCGGAGCAAATTATGTTTCGTTTTGTGAATTATTGAAGAGCAGCGACATTGTTACGCTGCATGTGCCTCTGGCAGAGGATACCCGCCATATGATTGGGCGCGAGCAGCTAGAGATGATGAAGAGGGAGGCACTTCTGATCAACACGGCACGGGGGGCTTTAGTGGATACGGCTGCACTGGTTGCTGCGCTGAAAGAACAAAAAATCGGCGGAGCCGCCTTAGATGTCCTGGAAGGGGAAGAAGGCATCTTTTACCATGAATGCACACAAAAAACGATAGGGCATCCTTACCTCTCCGTTTTGCAGAAAATGCCCAATGTCATTGTTACGCCGCATACGGCCTATCATACGGATCGGGTACTGGTCGATACCGTGAGCAATACCATCCGAAATTGTCTGAATTTTGAAAGGAGTCTTGGAAATGTATAA</v>
      </c>
      <c r="O1662" s="26">
        <f t="shared" si="182"/>
        <v>972</v>
      </c>
      <c r="P1662" s="26"/>
      <c r="Q1662" s="26">
        <f t="shared" si="183"/>
        <v>1</v>
      </c>
      <c r="R1662" s="26">
        <f t="shared" si="178"/>
        <v>1</v>
      </c>
      <c r="S1662" s="26">
        <f t="shared" si="180"/>
        <v>2</v>
      </c>
      <c r="T1662" s="26"/>
    </row>
    <row r="1663" spans="1:20" x14ac:dyDescent="0.25">
      <c r="A1663" s="26">
        <v>1941</v>
      </c>
      <c r="B1663" s="2" t="s">
        <v>9982</v>
      </c>
      <c r="C1663" s="3" t="s">
        <v>4981</v>
      </c>
      <c r="D1663" s="3" t="s">
        <v>4993</v>
      </c>
      <c r="E1663" s="3" t="s">
        <v>4993</v>
      </c>
      <c r="F1663" s="3" t="s">
        <v>4994</v>
      </c>
      <c r="G1663" s="3" t="s">
        <v>4995</v>
      </c>
      <c r="H1663" s="3"/>
      <c r="I1663" s="3" t="s">
        <v>4951</v>
      </c>
      <c r="J1663" s="3"/>
      <c r="K1663" s="3" t="s">
        <v>9983</v>
      </c>
      <c r="L1663" s="5" t="s">
        <v>15</v>
      </c>
      <c r="M1663" s="2" t="str">
        <f t="shared" si="181"/>
        <v>&gt;glyco-g1630_VanH-M%ATGGTCTTAGTAATGAAAGATATCGGCATTACCATTTATGGATCTGAGCAGGATGAGGCTGATGTGTTCCAGGAAATTTCATCTCGATTTGGCGTTACACCTACCATTGTAAGCTCTCCTATATCAGAAACCAACGTAATGTTAGCCCCTAAAAATAAGTGTATCAGCGTGGGGCACAAGTCTGAGATTCACAAATCTATCCTTATTGCATTGAAGGAATCCGGCGTCAAATATATCTCTACTCGAAGTATTGGTTACAATCATATAGATATGAAGGCAGCGGAAAAAATGGGTATTGCTGTCGAGAACGTCACTTATTCACCAGATAGTGTTGCCGATTATACATTGATGCTGATACTTATGGCAATACGCCATACGAAATCTACTTTGTGCTCTATGGAAAAACATGATTTCAGACTGAACAGCGTCCGTGGTAAAGTACTGCGTGACCTGACAGTAGGTGTACTGGGAACCGGTCATATAGGCAAAGCGGTTATTGAGCGACTACAGGGGTTTGGAGGTCACGTGTTGGCGTACGGCAACAACAAAGAGGCGACGGCAAATTATGTATCCTTCAATGAATTACTGCAAAAAAGTGACATTCTAACCATTCATGTACCCCTTAGCGATGACACATACCATATGATCGGTCACGAACAGATTAAAGCAATGAAACAGGGCGCCTTTCTTATTAATACTGCTCGAGGTGGACTTATAGATACCGAAGTTCTGGTTAAAGCACTGGAGGACGGAAAACTGGGGGGCGCCGCATTAGATGTATTAGAGGGAGAAGAAGGGCTTTTCTACTTTGATTGCACCCAAAAGCCAATTAACAATCAATTTTTGCTGAAACTTCAAAGGATGCCAAATGTGACAATCACACCGCATACGGCTTACTATAGCGAAAAAACGTTACGTGATACTGTTGAAAAAACAGTCAAGAACTGTTTGGAATTTGAGAGGAGAGAGACACATGAATAG</v>
      </c>
      <c r="O1663" s="26">
        <f t="shared" si="182"/>
        <v>981</v>
      </c>
      <c r="P1663" s="26"/>
      <c r="Q1663" s="26">
        <f t="shared" si="183"/>
        <v>1</v>
      </c>
      <c r="R1663" s="26">
        <f t="shared" si="178"/>
        <v>1</v>
      </c>
      <c r="S1663" s="26">
        <f t="shared" si="180"/>
        <v>2</v>
      </c>
      <c r="T1663" s="26"/>
    </row>
    <row r="1664" spans="1:20" x14ac:dyDescent="0.25">
      <c r="A1664">
        <v>1942</v>
      </c>
      <c r="B1664" s="2" t="s">
        <v>9984</v>
      </c>
      <c r="C1664" s="3" t="s">
        <v>4981</v>
      </c>
      <c r="D1664" s="3" t="s">
        <v>4996</v>
      </c>
      <c r="E1664" s="3" t="s">
        <v>4996</v>
      </c>
      <c r="F1664" s="3" t="s">
        <v>4956</v>
      </c>
      <c r="G1664" s="3" t="s">
        <v>4997</v>
      </c>
      <c r="H1664" s="3"/>
      <c r="I1664" s="3" t="s">
        <v>4951</v>
      </c>
      <c r="J1664" s="3"/>
      <c r="K1664" s="3" t="s">
        <v>9985</v>
      </c>
      <c r="L1664" s="5" t="s">
        <v>15</v>
      </c>
      <c r="M1664" s="2" t="str">
        <f t="shared" si="181"/>
        <v>&gt;glyco-g1631_VanH-Pt%ATGAAAAACATCGGCATTACCGTTTATGGATGCGAGCAGGATGAGGCAGATGCATTCCGTGCCCTTTCGCCGCGCTTTGGCATTATGCCCACGATAATTAACGCCGCCGTGTCAGAAGCCAACGCCATATCAGCCCCCTGCAATCAATGTATCAGCGTGGGACACAAATCCGAGGTTTCCGCGTCTATTCTTCTTGCGCTGAAGAGAGCCGGCGTGAAATATATCTCTACCCGAAGCATCGGCTGCAATCATATAGATACAACTGCCGCTAAGAGAATGGGCATCGCTGTCGGCAATGTGGCGTATTCGCCGGATAGCGTTGCCGATTATACCATGATGCTGATGCTTATGGCAGTACGCAACGCCAAATCTATTGTGCGCTCTGTGGAAAAACATGATTTCAGGCTGGACAGTGTCCGTGGCAAGGTACTGCGCGACATGACAGTCGGCGTGGTGGGAACCGGCCATATAGGCAAAGCGGTTATTGAGCGGCTGCGGGGATTTGGATGTCATGTGCTGGCTTATGATCGCAGCCAAAAAATAGAGGCAAACTATGTTCCGTTTGATGCGTTGTTGCAAAATAGCGATATCGTTACGCTTCATGTGCCGCTCAATGCGGATACGCGCCATATCATCGGCCACGAACAAATAAAGAGAATGAAGCAAGGCGCGTTTATTATCAATACTGGGCGCGGTCCACTTGTAGATACCGATGCGCTGGTTAAAGCATTAGAAAACGGAAAACTGGGCGGTGCCGCATTGGATGTATTGGAGGGAGAGGAAGAGTTTTTCTACTCTGATTGCTCACAAAAACCAATTGATAATCAATTTTTACTGAAACTTCAAAGAATGCCGAACGTGATAATCACGCCGCATACGGCTTACTATACCGAACAGGCGTTGCGTGATACCGTTGAAAAAACAATTAAAAACTGTTTGGATTTTGAAAGGAGCCAGGAGCATGAATAG</v>
      </c>
      <c r="O1664" s="26">
        <f t="shared" si="182"/>
        <v>969</v>
      </c>
      <c r="P1664" s="26"/>
      <c r="Q1664" s="26">
        <f t="shared" si="183"/>
        <v>1</v>
      </c>
      <c r="R1664" s="26">
        <f t="shared" si="178"/>
        <v>1</v>
      </c>
      <c r="S1664" s="26">
        <f t="shared" si="180"/>
        <v>2</v>
      </c>
      <c r="T1664" s="26"/>
    </row>
    <row r="1665" spans="1:20" x14ac:dyDescent="0.25">
      <c r="A1665" s="26">
        <v>1943</v>
      </c>
      <c r="B1665" s="2" t="s">
        <v>9986</v>
      </c>
      <c r="C1665" s="3" t="s">
        <v>4981</v>
      </c>
      <c r="D1665" s="3" t="s">
        <v>4998</v>
      </c>
      <c r="E1665" s="3" t="s">
        <v>4998</v>
      </c>
      <c r="F1665" s="3" t="s">
        <v>4999</v>
      </c>
      <c r="G1665" s="3" t="s">
        <v>5000</v>
      </c>
      <c r="H1665" s="3"/>
      <c r="I1665" s="3" t="s">
        <v>4951</v>
      </c>
      <c r="J1665" s="3"/>
      <c r="K1665" s="3" t="s">
        <v>9987</v>
      </c>
      <c r="L1665" s="5" t="s">
        <v>15</v>
      </c>
      <c r="M1665" s="2" t="str">
        <f t="shared" si="181"/>
        <v>&gt;glyco-g1632_VanH-Pt2%ATGAATAACATCGGCATTACTGTTTATGGATGTGAGCAGGATGAGGCAGATGCATTCTGTGCCCTTTCGCCGCGTTTTGGCGTTATGCCCTCGATAATTAACGCCAACGTGTCGGAATCCAACGCCAAATCCGCGCCTTTCAATCAATGTATCAGCGTGGGACATAAATCAGAGGTGTCCGCGTCTATTCTTCTTGCGCTGAAGAGAGCCGGTGTGAAATATATCTCCACCCGAAGCATCGGCTGCAATCATATAGATACAACTGCCGCTAAGAGAATGGGCATCACTGTCGGCAATGTGGCGTATTCGCCGGATAGCGTTGCCGATTATACCATGATGCTGATGCTTATGGCAGTACGCAACGCTAAATCTATTGTCCGCTCTGTGGAAAAACATGATTTCAGGTTGGACAGTGTCCGTGGCAAGGTACTGAGCGACATGACAGTCGGCGTGGTGGGAACGGGCCATATAGGCAAAGCAGTTATTGAGCGGTTGCGGGGATTTGGATGTAAAGTGCTGGCTTATAGTCGCAGCCAAAGTATAGAGGCAAACTATGTTCCGTTTGATGAGTTGTTGCAAAATAGCGATATCGTTACGCTTCATGTGCCGCTCAATGCGGATACGCGCCATATCATCAGCCACGAACAAATACAGAGAATGAAGCAAGGCGCGTTTATTATCAATACTGGCCGCGGTCCACTTGTATATACCAATGAGCTGGTCAAAGCATTAGAAAACGGAAAACTGGGCGGTGCCGCATTGGATGTATTGGAAGGAGAGGAAGAGTTTTTCTACTCTGATTGCTCACAAAAACCAATTGATAATCAATTTTTACTGAAACTTCAAAGAATGCCGAACGTGATAATCACGCCGCATACGGCTTTTTATACCGAACAGGCGTTGCGTGATACCGTTGAAAAAACCAATATAAACTGTTTGGATTTTGAAAGGAGCCAGGAGCATGAATAG</v>
      </c>
      <c r="O1665" s="26">
        <f t="shared" si="182"/>
        <v>969</v>
      </c>
      <c r="P1665" s="26"/>
      <c r="Q1665" s="26">
        <f t="shared" si="183"/>
        <v>1</v>
      </c>
      <c r="R1665" s="26">
        <f t="shared" ref="R1665:R1728" si="184">IF(OR(RIGHT(G1665,3)="TAG",RIGHT(G1665,3)="TAA",RIGHT(G1665,3)="TGA"),1,"bad")</f>
        <v>1</v>
      </c>
      <c r="S1665" s="26">
        <f t="shared" si="180"/>
        <v>2</v>
      </c>
      <c r="T1665" s="26"/>
    </row>
    <row r="1666" spans="1:20" x14ac:dyDescent="0.25">
      <c r="A1666" s="26">
        <v>1944</v>
      </c>
      <c r="B1666" s="2" t="s">
        <v>9988</v>
      </c>
      <c r="C1666" s="3" t="s">
        <v>4981</v>
      </c>
      <c r="D1666" s="3" t="s">
        <v>5001</v>
      </c>
      <c r="E1666" s="3" t="s">
        <v>5001</v>
      </c>
      <c r="F1666" s="3" t="s">
        <v>4963</v>
      </c>
      <c r="G1666" s="3" t="s">
        <v>5002</v>
      </c>
      <c r="H1666" s="3"/>
      <c r="I1666" s="3" t="s">
        <v>4951</v>
      </c>
      <c r="J1666" s="3"/>
      <c r="K1666" s="3" t="s">
        <v>9989</v>
      </c>
      <c r="L1666" s="5" t="s">
        <v>15</v>
      </c>
      <c r="M1666" s="2" t="str">
        <f t="shared" si="181"/>
        <v>&gt;glyco-g1633_VanH-Sc%ATGACCTTCTCCTCGACCTCCTCGGCCCCTCCACCGTCACCGCTCCTCCCGGCAACGAGAATCACGGTTTACGGCTGCGGGCGGGACGAGGCCGCCTTGTTCCGCCGGACGGCACCCCGTTTCGGCGTCGAGGCGACTCTCACGGAGGCCGCCGTATCCGAAGAGAACGCCGAGATGGCGGCCGGAAACCAATGCATCAGCATTGACCACAAGACCCCGGTCACACCTGCCACTCTCCGCGCTCTCCACCGGGCCGGCGTGACGTACATATCCACCCGGAGTATCGGTTACAACCACATCGATGTGACATACGCGGCCGGCGTGGGGATATCCGTCGAGAACGTCACCTACTCCCCCGCCGGCGTGGCCGACTACACCCTGATGCTCATGCTGATGGCGGTGCGCAACGCGAAATCCACCGTCCGCCGCGCGGAGCTGCACGACTACCGGCTGAACGAGATACGCGGTAAGGAGCTGCGCGACCTGACCGTCGGAGTGATCGGGACGGGGCGTATCGGTGCGGCGGTCGTGGACAGGCTGCGGGGTTTTGGCTCCCGGGTACTGGCCTACGGAAAACGGCCCACCATCGCGGCAGATTACGTCTCTCTCGACGAGTTGCTGCGGTCGAGCGACATCGTGTCGCTGCACGTACCGCTGACCCCGGACACGCATCACCTTCTCGATCAAAGCCGTATCCGGCGGATGAAAAGTGGCGCTTTCGTCATCAACACCGGACGCGGCCCGCTCATCGACACCGAAGCGCTGGTACCGGCGTTGGAGAGCGGCAGGTTGAGCGGTGCGGCGCTGGATGTCATCGAGGGCGAGGAAGGGATCTTCTACGCCGACTGCAGAAACAGAACCATCGAAAGCACGTGGCTCCCGCGGCTGCAGAAAATGCCGAACGTACTCATCAGCCCGCACACCGCCTATTACACCGACCACGCCCTGATGGACACGGTCGAGAACTCCATCATCAACTGCCTTAATTTCGGAAGCAGGAAACAGCATGGCTGA</v>
      </c>
      <c r="O1666" s="26">
        <f t="shared" si="182"/>
        <v>1014</v>
      </c>
      <c r="P1666" s="26"/>
      <c r="Q1666" s="26">
        <f t="shared" si="183"/>
        <v>1</v>
      </c>
      <c r="R1666" s="26">
        <f t="shared" si="184"/>
        <v>1</v>
      </c>
      <c r="S1666" s="26">
        <f t="shared" ref="S1666:S1729" si="185">IF(MID(G1666,10,3)="ATG",1,2)</f>
        <v>2</v>
      </c>
      <c r="T1666" s="26"/>
    </row>
    <row r="1667" spans="1:20" x14ac:dyDescent="0.25">
      <c r="A1667" s="26">
        <v>1945</v>
      </c>
      <c r="B1667" s="2" t="s">
        <v>9990</v>
      </c>
      <c r="C1667" s="3" t="s">
        <v>5003</v>
      </c>
      <c r="D1667" s="3" t="s">
        <v>5004</v>
      </c>
      <c r="E1667" s="3" t="s">
        <v>5004</v>
      </c>
      <c r="F1667" s="3" t="s">
        <v>5005</v>
      </c>
      <c r="G1667" s="3" t="s">
        <v>5006</v>
      </c>
      <c r="H1667" s="3"/>
      <c r="I1667" s="3" t="s">
        <v>4951</v>
      </c>
      <c r="J1667" s="3"/>
      <c r="K1667" s="3" t="s">
        <v>9991</v>
      </c>
      <c r="L1667" s="5" t="s">
        <v>15</v>
      </c>
      <c r="M1667" s="2" t="str">
        <f t="shared" si="181"/>
        <v>&gt;glyco-g1634_VanL-L%ATGATGAAATTGAAAAAGATAGCCATAATATTCGGAGGTCAATCTTCGGAATATGAAGTCTCACTTAAATCAACAGTAAGTGTACTAGAAACTCTATCAACTTGTAATTTTGAAATTATAAAAATAGGAATTGATTTAGGCGGAAAGTGGTATCTCACCACAAGCAACAACAAAGATATTGAATATGATGTTTGGCAAACTGATCCTTCATTACAAGAAATAATCCCATGTTTCAATAATCGAGGCTTTTATAACAAAACTACAAATAAATATTTCAGACCAGATGTACTCTTTCCAATTCTTCATGGGGGGACTGGAGAAGATGGAACCCTCCAAGGTGTATTTGAATTAATGAATATTCCTTACGTTGGATGTGGGGTGACGCCTTCGGCTATTTGTATGGACAAATACTTATTGCATGAGTTTGCTCAGAGTGTGGGTGTAAAAAGTGCCCCTACGCTCATAATTCGCACTAGAAACTGCAAAGATGAAATTGACAAGTTCATAGAAAAAAATGACTTCCCTATTTTTGTAAAGCCTAACGAAGCGGGCTCATCAAAAGGAATAAACAAAGTAAATGAGCCAGATAAGCTAGAGGATGCTTTAACAGAAGCGTTTAAGTATAGTAAAAGTGTTATCATTCAGAAAGCTATAATTGGAAGAGAAATTGGCTGTGCTGTCTTAGGTAATGAAAAACTCCTAGTAGGAGAATGTGATGAAGTTTCCCTTAATAGCGATTTTTTTGATTATACCGAGAAATACCAAATGATCTCAGCAAAGGTAAATATACCTGCTTCTATATCTGTAGAATTTTCTAATGAAATGAAGAAACAAGCTCAGCTGTTATATAGGTTACTAGGCTGTTCAGGACTAGCACGAATTGATTTCTTCTTATCAGATAATAACGAAATACTATTAAACGAAATTAATACTTTGCCTGGTTTTACTGAGCATTCCAGATATCCCAAAATGATGGAAGCTGTAGGTGTTACCTATAAAGAGATTATCACGAAGTTAATCAATTTAGCGGAGGAAAAATATTATGGATAA</v>
      </c>
      <c r="O1667" s="26">
        <f t="shared" si="182"/>
        <v>1050</v>
      </c>
      <c r="P1667" s="26"/>
      <c r="Q1667" s="26">
        <f t="shared" si="183"/>
        <v>1</v>
      </c>
      <c r="R1667" s="26">
        <f t="shared" si="184"/>
        <v>1</v>
      </c>
      <c r="S1667" s="26">
        <f t="shared" si="185"/>
        <v>2</v>
      </c>
      <c r="T1667" s="26"/>
    </row>
    <row r="1668" spans="1:20" x14ac:dyDescent="0.25">
      <c r="A1668" s="26">
        <v>1946</v>
      </c>
      <c r="B1668" s="2" t="s">
        <v>9992</v>
      </c>
      <c r="C1668" s="3" t="s">
        <v>5007</v>
      </c>
      <c r="D1668" s="3" t="s">
        <v>5008</v>
      </c>
      <c r="E1668" s="3" t="s">
        <v>5008</v>
      </c>
      <c r="F1668" s="3" t="s">
        <v>4994</v>
      </c>
      <c r="G1668" s="3" t="s">
        <v>5009</v>
      </c>
      <c r="H1668" s="3"/>
      <c r="I1668" s="3" t="s">
        <v>4951</v>
      </c>
      <c r="J1668" s="3"/>
      <c r="K1668" s="3" t="s">
        <v>9993</v>
      </c>
      <c r="L1668" s="5" t="s">
        <v>15</v>
      </c>
      <c r="M1668" s="2" t="str">
        <f t="shared" si="181"/>
        <v>&gt;glyco-g1635_VanM-M%ATGAATAGATTGAAAATAGCCATCCTGTTTGGGGGTTGCTCAGAAGAGCATAATGTATCGGTAAAATCAGCGGCAGAGATTGCCAACAACATTGATATAGGAAAATATGAACCAATATACATCGGAATAACCCAATCTGGCGTTTGGAAAACATGCGAAAAACCATGTATAGATTGGGATAATGAACACTGTCGCTCGGCAGTACTTTCTCCGGATAAAAAAATGCATGGGTTGCTTATTATGCAAGATAAAGGATATCAAATACAGCGTATAGATGTAGTCTTTTCAGTGTTGCACGGAAAATCGGGTGAAGACGGCGCCATACAAGGATTATTTGAATTGTCTGGTATACCTTATGTAGGCTGTGATATTCAAAGTTCGGCGGTTTGTATGGACAAATCACTGGCATATATTATTGCGAAAAACGCTGGCATAGCTACTCCTGAATTTCAGGTCATTTATAAAGACGATAAGCCAGCGGCAGATTCGTTTACCTATCCCGTTTTTGTTAAGCCAGCACGTTCAGGTTCCTCCTATGGTGTGAATAAAGTTAATAGTGCGGATGAATTGGACTCCGCAATTGACTTGGCAAGACAATATGACAGCAAAATCCTAATTGAGCAGGGTGTTTTAGGTTATGAGGTCGGTTGTGCCGTATTGGGAAACAGTTTCGACTTGATTGTTGGTGAAGTGGATCAAATCAGACTGCAACACGGTATTTTTCGTATTCATCAGGAAGCCGAGCCGGAAAAAGGTTCTGAAAACGCAACTATAACCGTTCCCGCAGAACTATCGGCAGAGGAGCGAGAACGGATAAAAGAAGCGGCAAAAAATATATATAAGGCGCTCGGGTGTAGAGGTCTTTCTCGTGTTGATATGTTTTTACAAGATAACGGCCGCATTGTACTAAATGAAGTCAATACCATGCCTGGTTTCACGTCATACAGCCGTTATCCACGTATGATGGTCTCAGCAGGTATAACAATTCCCGAACTGATTGACCATCTGATTGTATTAGCTGTAAAGGAGTGA</v>
      </c>
      <c r="O1668" s="26">
        <f t="shared" si="182"/>
        <v>1032</v>
      </c>
      <c r="P1668" s="26"/>
      <c r="Q1668" s="26">
        <f t="shared" si="183"/>
        <v>1</v>
      </c>
      <c r="R1668" s="26">
        <f t="shared" si="184"/>
        <v>1</v>
      </c>
      <c r="S1668" s="26">
        <f t="shared" si="185"/>
        <v>2</v>
      </c>
      <c r="T1668" s="26"/>
    </row>
    <row r="1669" spans="1:20" x14ac:dyDescent="0.25">
      <c r="A1669">
        <v>1947</v>
      </c>
      <c r="B1669" s="2" t="s">
        <v>9994</v>
      </c>
      <c r="C1669" s="3" t="s">
        <v>5010</v>
      </c>
      <c r="D1669" s="3" t="s">
        <v>5011</v>
      </c>
      <c r="E1669" s="3" t="s">
        <v>5011</v>
      </c>
      <c r="F1669" s="3" t="s">
        <v>4949</v>
      </c>
      <c r="G1669" s="3" t="s">
        <v>5012</v>
      </c>
      <c r="H1669" s="3"/>
      <c r="I1669" s="3" t="s">
        <v>4951</v>
      </c>
      <c r="J1669" s="3"/>
      <c r="K1669" s="3" t="s">
        <v>9995</v>
      </c>
      <c r="L1669" s="5" t="s">
        <v>15</v>
      </c>
      <c r="M1669" s="2" t="str">
        <f t="shared" si="181"/>
        <v>&gt;glyco-g1636_VanR-A%ATGAGCGATAAAATACTTATTGTGGATGATGAACATGAAATTGCCGATTTGGTTGAATTATACTTAAAAAACGAGAATTATACGGTTTTCAAATACTATACCGCCAAAGAAGCATTGGAATGTATAGACAAGTCTGAGATTGACCTTGCCATATTGGACATCATGCTTCCCGGCACAAGCGGCCTTACTATCTGTCAAAAAATAAGGGACAAGCACACCTATCCGATTATCATGCTGACCGGGAAAGATACAGAGGTAGATAAAATTACAGGGTTAACAATCGGCGCGGATGATTATATAACGAAGCCCTTTCGCCCACTGGAGTTAATTGCTCGGGTAAAGGCCCAGTTGCGCCGATACAAAAAATTCAGTGGAGTAAAGGAGCAGAACGAAAATGTTATCGTCCACTCCGGCCTTGTCATTAATGTTAACACCCATGAGTGTTATCTGAACGAGAAGCAGTTATCCCTTACTCCCACCGAGTTTTCAATACTGCGAATCCTCTGTGAAAACAAGGGGAATGTGGTTAGCTCCGAGCTGCTATTTCATGAGATATGGGGCGACGAATATTTCAGCAAGAGCAACAACACCATCACCGTGCATATCCGGCATTTGCGCGAAAAAATGAACGACACCATTGATAATCCGAAATATATAAAAACGGTATGGGGGGTTGGTTATAAAATTGAAAAATAA</v>
      </c>
      <c r="O1669" s="26">
        <f t="shared" si="182"/>
        <v>696</v>
      </c>
      <c r="P1669" s="26"/>
      <c r="Q1669" s="26">
        <f t="shared" si="183"/>
        <v>1</v>
      </c>
      <c r="R1669" s="26">
        <f t="shared" si="184"/>
        <v>1</v>
      </c>
      <c r="S1669" s="26">
        <f t="shared" si="185"/>
        <v>2</v>
      </c>
      <c r="T1669" s="26"/>
    </row>
    <row r="1670" spans="1:20" x14ac:dyDescent="0.25">
      <c r="A1670">
        <v>1948</v>
      </c>
      <c r="B1670" s="2" t="s">
        <v>9996</v>
      </c>
      <c r="C1670" s="3" t="s">
        <v>5010</v>
      </c>
      <c r="D1670" s="3" t="s">
        <v>5013</v>
      </c>
      <c r="E1670" s="3" t="s">
        <v>5013</v>
      </c>
      <c r="F1670" s="3" t="s">
        <v>4960</v>
      </c>
      <c r="G1670" s="3" t="s">
        <v>5014</v>
      </c>
      <c r="H1670" s="3"/>
      <c r="I1670" s="3" t="s">
        <v>4951</v>
      </c>
      <c r="J1670" s="3"/>
      <c r="K1670" s="3" t="s">
        <v>9997</v>
      </c>
      <c r="L1670" s="5" t="s">
        <v>15</v>
      </c>
      <c r="M1670" s="2" t="str">
        <f t="shared" si="181"/>
        <v>&gt;glyco-g1637_VanR-B%ATGTCGATACGAATTCTACTTGTCGAGGATGATGATCATATCTGTAATACAGTAAGGGGGTTTCTGGCTGAGGCAGGATATCAGGTGGATGCCTGCACAGATGGAAATGAGGCATACACCAAGTTTTACGAAAACACCTATCAACTGGTTATTCTTGATATTATGCTGCCCGGTATGAACGGGCATGAACTTTTGCGTGAATTTCGTGCGAAAAATGATACTCCCATTCTGATGATGACAGCCCTGTCGGATGACGAAAACCAAATCCGGGCGTTTGATGCAGAGGCAGACGACTATGTAACAAAGCCATTCAAGATGCAGATTTTACTAAAGCGGGTGGAAGCCCTGTTACGGCGCAGCGGTGCGCTGGCAAAGGAAATCCGTGTCGGCAGGCTGACACTTCTGCCGGAGGATTTCACGGTACTTTGTGACGGTACAGAGCTGCCCCTGACACGAAAAGAATTTGAAATCCTTTTGCTGCTGGTGCAGAACAAAGGCAGAACCTTAACGCATGAAATCATTTTGTCACGTATATGGGGATATGACTTTGAGGGTGATGGCAGCACAGTCCACACTCATATCAAAAATTTGCGGGCCAAGCTGCCGGAAAATATCATCAAAACCATTCGCGGTGTAGGATACCGATTGGAGGAATCATTATAA</v>
      </c>
      <c r="O1670" s="26">
        <f t="shared" si="182"/>
        <v>663</v>
      </c>
      <c r="P1670" s="26"/>
      <c r="Q1670" s="26">
        <f t="shared" si="183"/>
        <v>1</v>
      </c>
      <c r="R1670" s="26">
        <f t="shared" si="184"/>
        <v>1</v>
      </c>
      <c r="S1670" s="26">
        <f t="shared" si="185"/>
        <v>2</v>
      </c>
      <c r="T1670" s="26"/>
    </row>
    <row r="1671" spans="1:20" x14ac:dyDescent="0.25">
      <c r="A1671" s="26">
        <v>1949</v>
      </c>
      <c r="B1671" s="2" t="s">
        <v>9998</v>
      </c>
      <c r="C1671" s="3" t="s">
        <v>5010</v>
      </c>
      <c r="D1671" s="3" t="s">
        <v>5015</v>
      </c>
      <c r="E1671" s="3" t="s">
        <v>5015</v>
      </c>
      <c r="F1671" s="3" t="s">
        <v>5016</v>
      </c>
      <c r="G1671" s="3" t="s">
        <v>5017</v>
      </c>
      <c r="H1671" s="3"/>
      <c r="I1671" s="3" t="s">
        <v>4951</v>
      </c>
      <c r="J1671" s="3"/>
      <c r="K1671" s="3" t="s">
        <v>9999</v>
      </c>
      <c r="L1671" s="5" t="s">
        <v>15</v>
      </c>
      <c r="M1671" s="2" t="str">
        <f t="shared" si="181"/>
        <v>&gt;glyco-g1638_VanR-C%ATGTCAGAAAAAATAGTCGTTGTTGATGATGAAAAAGAAATTGCGGACTTAGTCACGACCTTTTTGCAAAACGAAGGATTTAGTGTGCAGCCGTTTTATGATGGTACTAGTGCCATCGCCTATATTGAAAAAGAAGCCATTGATTTGGCCGTTTTAGATGTCATGTTGCCGGACATTGATGGTTTTCAACTGTTACAGCAGATCCGCAAGACCCATTTTTTCCCAGTGTTGATGCTGACTGCCAAGGGAGAGGATCTAGACAAAATCACTGGATTGAGTTTGGGAGCGGATGACTATGTCACCAAACCTTTTAATCCTTTAGAAGTTGTGGCTCGGGTAAAAACCCAATTGCGGCGCTACCAGCGATACAATCATTCCACTGCTTCTCCAACAGTAGAAGAATATGAAAAAGACGGCTTGATACTCAAAATCAACAGTCATCAATGCATTCTCTACGGCAAAGAAGTTTTCCTGACTCCCATTGAGTTCAAAATATTGCTTTATTTATTTGAGCACCAAGGATCCGTCGTCTCTTCCGAAACACTTTTCGAAGCGGTTTGGAAAGAAAAATATTTAGATAACAATAATACTGTCATGGCACACATTGCTCGTTTAAGAGAAAAATTGCATGAAGAACCTCGTAAACCTAAATTAATCAAAACCGTATGGGGGGTCGGCTATATCATTGAAAAATAG</v>
      </c>
      <c r="O1671" s="26">
        <f t="shared" si="182"/>
        <v>696</v>
      </c>
      <c r="P1671" s="26"/>
      <c r="Q1671" s="26">
        <f t="shared" si="183"/>
        <v>1</v>
      </c>
      <c r="R1671" s="26">
        <f t="shared" si="184"/>
        <v>1</v>
      </c>
      <c r="S1671" s="26">
        <f t="shared" si="185"/>
        <v>2</v>
      </c>
      <c r="T1671" s="26"/>
    </row>
    <row r="1672" spans="1:20" x14ac:dyDescent="0.25">
      <c r="A1672">
        <v>1950</v>
      </c>
      <c r="B1672" s="2" t="s">
        <v>10000</v>
      </c>
      <c r="C1672" s="3" t="s">
        <v>5010</v>
      </c>
      <c r="D1672" s="3" t="s">
        <v>5018</v>
      </c>
      <c r="E1672" s="3" t="s">
        <v>5018</v>
      </c>
      <c r="F1672" s="3" t="s">
        <v>4971</v>
      </c>
      <c r="G1672" s="3" t="s">
        <v>5019</v>
      </c>
      <c r="H1672" s="3"/>
      <c r="I1672" s="3" t="s">
        <v>4951</v>
      </c>
      <c r="J1672" s="3"/>
      <c r="K1672" s="3" t="s">
        <v>10001</v>
      </c>
      <c r="L1672" s="5" t="s">
        <v>15</v>
      </c>
      <c r="M1672" s="2" t="str">
        <f t="shared" si="181"/>
        <v>&gt;glyco-g1639_VanR-D%ATGAATGAAAAAATCTTAGTGGTTGACGATGAAAAAGAGTTGGCCGACTTAGTTGAAGTGTACCTGAAAAACGATGGATATACCGTTTATAAATTTTATAATGGCAGGGACGCATTAAATTGCATTGAATCCGTGGAACTGGATTTAGCCATACTGGATATCATGCTCCCGGATATTGACGGTTTTCAAATCTGCCAGAAAATCCGGGAGAAGTTCTACTTCCCTGTTATCATGCTGACAGCGAAAGTAGAAGATGGGGATAAAATCATGGGGCTGTCCGTTGCAGATGATTATATTACGAAGCCGTTTAATCCGCTGGAAGTGGTTGCGAGGGTAAAGGCACAGCTAAGGCAGTACATGCGGTACAAGCAGCCCTGCATAAAGCAGGAGGCTGAACGCACGGAATACGATATCCGGGGGATGACAATCAGCAAGAGCAGCCATAAGTGTATCTTGTTTGGAAAGGAAATTCAACTGACACCAACGGAATTTTCGATCCTTTGGTATCTGTGCGAGCGTCAGGGAACGGTAGTTTCTACGGAGGAATTATTCGAGGCAGTATGGGGCGAGCGGTATTTTGACAGCAATAATACCGTGATGGCGCATATTGGGCGTCTCAGAGAGAAAATGAAGGAACCGTCAAGAAACCCGAAGTTCATAAAAACCGTGTGGGGAGTTGGATATACCATTGAAAAATAA</v>
      </c>
      <c r="O1672" s="26">
        <f t="shared" si="182"/>
        <v>699</v>
      </c>
      <c r="P1672" s="26"/>
      <c r="Q1672" s="26">
        <f t="shared" si="183"/>
        <v>1</v>
      </c>
      <c r="R1672" s="26">
        <f t="shared" si="184"/>
        <v>1</v>
      </c>
      <c r="S1672" s="26">
        <f t="shared" si="185"/>
        <v>2</v>
      </c>
      <c r="T1672" s="26"/>
    </row>
    <row r="1673" spans="1:20" x14ac:dyDescent="0.25">
      <c r="A1673">
        <v>1951</v>
      </c>
      <c r="B1673" s="2" t="s">
        <v>10002</v>
      </c>
      <c r="C1673" s="3" t="s">
        <v>5010</v>
      </c>
      <c r="D1673" s="3" t="s">
        <v>5020</v>
      </c>
      <c r="E1673" s="3" t="s">
        <v>5020</v>
      </c>
      <c r="F1673" s="3" t="s">
        <v>4979</v>
      </c>
      <c r="G1673" s="3" t="s">
        <v>5021</v>
      </c>
      <c r="H1673" s="3"/>
      <c r="I1673" s="3" t="s">
        <v>4951</v>
      </c>
      <c r="J1673" s="3"/>
      <c r="K1673" s="3" t="s">
        <v>10003</v>
      </c>
      <c r="L1673" s="5" t="s">
        <v>15</v>
      </c>
      <c r="M1673" s="2" t="str">
        <f t="shared" si="181"/>
        <v>&gt;glyco-g1640_VanR-G%ATGAATGAAAAGATTTTAATTGTTGATGATGAAAAAGAGATAGCAGATTTAATTGAGCTTTATCTGAAAAATGACGGTTATAAAGTGTATAAATTTTACAATGGTATAGACGCATTAAAATGTGTGGAATCAGAAAAAATGGATTTGGCAATTTTAGATGTTATGCTTCCTGATGTCGATGGTTTCCATATCTGTCAAAAGATTCGGGAACGATATTTTTATCCAATTATTATGCTGACGGCAAAGGTAGAAGATGCTGATAAGATTATGGGGCTGACGATTGGAGCGGATGATTATATTACAAAGCCATTTAATCCACTAGAGGTTGCTGCAAGGGTCAAGACACAGCTTCGCCGTTATGTATGTTACAATAATGCCGCAGATATAGAAAAAGAAAATGTATTGGTTACGGAATATGATATTAACGGACTTGTCATTAATAAGAATACTCATAAATGCACACTGTATGGAAAGGCAGTCACATTAACCCCGATAGAATTTTCTGTTCTTTGGTATTTGTGTGAAAATAGGGGAAAAGTGATTTCTTCAGAGGAACTTTTTGAAAATGTCTGGGGCGAGAAATTCCTTGATAATAATAATACAGTTATGGCTCATATCGGGAGGTTACGGGAAAAATTGAAAGAACCTGCCAGAAATCCGAAATTTATAAAAACCGTATGGGGAGTGGGATATACCATTGAAGAATGA</v>
      </c>
      <c r="O1673" s="26">
        <f t="shared" si="182"/>
        <v>708</v>
      </c>
      <c r="P1673" s="26"/>
      <c r="Q1673" s="26">
        <f t="shared" si="183"/>
        <v>1</v>
      </c>
      <c r="R1673" s="26">
        <f t="shared" si="184"/>
        <v>1</v>
      </c>
      <c r="S1673" s="26">
        <f t="shared" si="185"/>
        <v>2</v>
      </c>
      <c r="T1673" s="26"/>
    </row>
    <row r="1674" spans="1:20" x14ac:dyDescent="0.25">
      <c r="A1674">
        <v>1952</v>
      </c>
      <c r="B1674" s="2" t="s">
        <v>10004</v>
      </c>
      <c r="C1674" s="3" t="s">
        <v>5010</v>
      </c>
      <c r="D1674" s="3" t="s">
        <v>5022</v>
      </c>
      <c r="E1674" s="3" t="s">
        <v>5022</v>
      </c>
      <c r="F1674" s="3" t="s">
        <v>5005</v>
      </c>
      <c r="G1674" s="3" t="s">
        <v>5023</v>
      </c>
      <c r="H1674" s="3"/>
      <c r="I1674" s="3" t="s">
        <v>4951</v>
      </c>
      <c r="J1674" s="3"/>
      <c r="K1674" s="3" t="s">
        <v>10005</v>
      </c>
      <c r="L1674" s="5" t="s">
        <v>15</v>
      </c>
      <c r="M1674" s="2" t="str">
        <f t="shared" si="181"/>
        <v>&gt;glyco-g1641_VanR-L%ATGACGGATAGAATAGTTGTTGTGGATGATGAACAAGAGATAGCCAATTTGATTACAACTTTTTTAGAAAATGAAGGGTTTCAAGTAACAACCTTTTATAAAGGAGAAGATTTTTTGACTTATATAGCTAGAGAGTCAATTTCTTTAGCTATATTAGATGTCATGCTACCTGATATTGATGGGTTTCGAATCTTGCAAGAAATTAGAAAGAATTTTTATTTTCCGGTATTAATGCTTACAGCTAAGGAAGAAAATATGGACAAGATTATGGGACTAACCTTGGGAGCGGATGATTATATTACTAAACCATTTAACCCAATAGAAGTAGTTGCCCGGGTAAAAACACAACTAAGACGAGTCCAAAAGTATAACCGGAAAGTGGAAAATGAATCAGTCATAGAGTTTAACAAAGACGGACTAACGCTAAAAAAAGACAGTCATCAAGTATTTTTATTTGATAAAGAAATAACTGTAACACCTATTGAATTCAATTTGCTTTTATATTTATTTGAACACCAAGGAGTGGTTGTTAGTTCAGAAGAACTATTTGAAGCTGTTTGGAAAGAGAAATATTTAGAAAATAATAACACAATCATGGCACACATTGCTCGCTTAAGGGAAAAATTAGACGAACAGCCACGCAAACCTAAATTCATAAAAACCGTATGGGGGGTAGGATATATTATTGAAAAGTAA</v>
      </c>
      <c r="O1674" s="26">
        <f t="shared" si="182"/>
        <v>696</v>
      </c>
      <c r="P1674" s="26"/>
      <c r="Q1674" s="26">
        <f t="shared" si="183"/>
        <v>1</v>
      </c>
      <c r="R1674" s="26">
        <f t="shared" si="184"/>
        <v>1</v>
      </c>
      <c r="S1674" s="26">
        <f t="shared" si="185"/>
        <v>2</v>
      </c>
      <c r="T1674" s="26"/>
    </row>
    <row r="1675" spans="1:20" x14ac:dyDescent="0.25">
      <c r="A1675">
        <v>1953</v>
      </c>
      <c r="B1675" s="2" t="s">
        <v>10006</v>
      </c>
      <c r="C1675" s="3" t="s">
        <v>5010</v>
      </c>
      <c r="D1675" s="3" t="s">
        <v>5024</v>
      </c>
      <c r="E1675" s="3" t="s">
        <v>5024</v>
      </c>
      <c r="F1675" s="3" t="s">
        <v>4994</v>
      </c>
      <c r="G1675" s="3" t="s">
        <v>5025</v>
      </c>
      <c r="H1675" s="3"/>
      <c r="I1675" s="3" t="s">
        <v>4951</v>
      </c>
      <c r="J1675" s="3"/>
      <c r="K1675" s="3" t="s">
        <v>10007</v>
      </c>
      <c r="L1675" s="5" t="s">
        <v>15</v>
      </c>
      <c r="M1675" s="2" t="str">
        <f t="shared" si="181"/>
        <v>&gt;glyco-g1642_VanR-M%ATGAGACGTATATCGATTTTAATTGCTGAAGATGAAGAAGAAATTGCTGATTTGCTTGCCATTCACCTGGAAAAAGAAGGATATGACGTTATTAAAGTACATGACGGACAAGAAGCCCTCCATGTAATCCAGGCTCAATCAATTGATTTGATAATTTTAGATATTATGATGCCGAAAATGGATGGATATGAAGTAACCCGTCAAGTCCGTGCACAGTATAATATGCCAATCATTTTTTTAAGTGCGAAAACTTCTGATTTCGATAAGGTGCATGGTCTAGTGATTGGAGGGGATGATTATATAACAAAGCCATTTACCCCGATTGAATTGGTTGCTCGTGTGAACGCTCAATTGCGGCGCTCTATGAAGTTGAATCACCCCCAAGCAGATGATAAAAAATCTATCTTGGAGTTCGGTGAGATCGTGATTTCTCCTGATCAACGTACAGTTTTTCTTTATGGTGAAAACATCGGGTTAACGCCGAAAGAGTTTGATATTTTGTATTTATTAGCCAGTCATCCAAAGAAAGTTTATAGTGTCGAAAATATTTTCCAGCAAGTTTGGAATGATGCATACTTTGGAGGCGGTAATACGGTAATGGTGCATATTCGCACCTTGCGGAAAAAACTTGGAGAAGATAAGCGAAAAAATAAGTTAATCAAAACTGTGTGGGGAGTGGGGTATACGTTCAATGGCTAA</v>
      </c>
      <c r="O1675" s="26">
        <f t="shared" si="182"/>
        <v>699</v>
      </c>
      <c r="P1675" s="26"/>
      <c r="Q1675" s="26">
        <f t="shared" si="183"/>
        <v>1</v>
      </c>
      <c r="R1675" s="26">
        <f t="shared" si="184"/>
        <v>1</v>
      </c>
      <c r="S1675" s="26">
        <f t="shared" si="185"/>
        <v>2</v>
      </c>
      <c r="T1675" s="26"/>
    </row>
    <row r="1676" spans="1:20" x14ac:dyDescent="0.25">
      <c r="A1676">
        <v>1954</v>
      </c>
      <c r="B1676" s="2" t="s">
        <v>10008</v>
      </c>
      <c r="C1676" s="3" t="s">
        <v>5010</v>
      </c>
      <c r="D1676" s="3" t="s">
        <v>5026</v>
      </c>
      <c r="E1676" s="3" t="s">
        <v>5026</v>
      </c>
      <c r="F1676" s="3" t="s">
        <v>4956</v>
      </c>
      <c r="G1676" s="3" t="s">
        <v>5027</v>
      </c>
      <c r="H1676" s="3"/>
      <c r="I1676" s="3" t="s">
        <v>4951</v>
      </c>
      <c r="J1676" s="3"/>
      <c r="K1676" s="3" t="s">
        <v>10009</v>
      </c>
      <c r="L1676" s="5" t="s">
        <v>15</v>
      </c>
      <c r="M1676" s="2" t="str">
        <f t="shared" si="181"/>
        <v>&gt;glyco-g1643_VanR-Pt%ATGAGCGATAAAATACTTGTTGTGGACGATGAACATGAAATTGCCGATTTGGTTGAGCTATACTTGAAAAACGAGAATTATACGGTTTTCAAATACTATACCGCCAAAGAAGCGTTGGAATGTATAGACAAGACCGATCTTGACCTTGCCATATTGGACATCATGCTTCCCGGCGCAAGCGGCCTCGCTATCTGCCAAAAGATAAGGGACAAGCACACCTATCCAATTATCATGCTGACCGCGAAAGATACGGAGGTAGATAAAATTACAGGGCTAACAATCGGCGCGGACGATTATATAACGAAGTCCTTTCGCCCGCTGGAGTTAATTGCGAGGGTCAAGGCGCAGTTGCGCCGATACAAAAAATACAGTGGAGTAGCGGAGCAGAACGAAAATGTTATCGTCCACTCCGGCCTTGTCATTAATATAAACACGCATGAGTGTTTTCTGAACGAGAAGCAGTTATCACTCACTCCCACCGAGTTTTCAATCCTGCGCATCCTCTGTGAAAACAAGGGGAATGTGGTTAGCTCCGAGCAGTTATTTCATGAGATATGGGGCGACGAATATTTCAGCAAGAGCAACAACACCATCACCGTGCATATCCGGCATCTGCGCGAAAAAATGAACGACACCATTGATAATCCGAAGTATATAAAAACGGTATGGGGGGTTGGCTATAAAATTGAAAAATAA</v>
      </c>
      <c r="O1676" s="26">
        <f t="shared" si="182"/>
        <v>696</v>
      </c>
      <c r="P1676" s="26"/>
      <c r="Q1676" s="26">
        <f t="shared" si="183"/>
        <v>1</v>
      </c>
      <c r="R1676" s="26">
        <f t="shared" si="184"/>
        <v>1</v>
      </c>
      <c r="S1676" s="26">
        <f t="shared" si="185"/>
        <v>2</v>
      </c>
      <c r="T1676" s="26"/>
    </row>
    <row r="1677" spans="1:20" x14ac:dyDescent="0.25">
      <c r="A1677">
        <v>1955</v>
      </c>
      <c r="B1677" s="2" t="s">
        <v>10010</v>
      </c>
      <c r="C1677" s="3" t="s">
        <v>5010</v>
      </c>
      <c r="D1677" s="3" t="s">
        <v>5028</v>
      </c>
      <c r="E1677" s="3" t="s">
        <v>5028</v>
      </c>
      <c r="F1677" s="3" t="s">
        <v>4999</v>
      </c>
      <c r="G1677" s="3" t="s">
        <v>5029</v>
      </c>
      <c r="H1677" s="3"/>
      <c r="I1677" s="3" t="s">
        <v>4951</v>
      </c>
      <c r="J1677" s="3"/>
      <c r="K1677" s="3" t="s">
        <v>10011</v>
      </c>
      <c r="L1677" s="5" t="s">
        <v>15</v>
      </c>
      <c r="M1677" s="2" t="str">
        <f t="shared" si="181"/>
        <v>&gt;glyco-g1644_VanR-Pt2%ATGAGCGATAAAATACTTATTGTGGATGATGAACATGAAATTGCCGATTTGGTTGAATTATACTTAAAAAACGAGAATTATACGGTTTTCAAATACTATACCGCCAAAGAAGCATTGGAATGTATAGACAAGTCTGAGATTGACCTTGCCATATTGGACATCATGCTTCCCGGCACAAGCGGCCTTACTATCTGTCAAAAAATAAGGGACAAGCACACCTATCCGATTATCATGCTGACCGGGAAAGATACAGAGGTAGATAAAATTACAGGGTTAACAATCGGCGCGGATGATTATATAACGAAGCCCTTTCGCCCACTGGAGTTAATTGCTCGGGTAAAGGCCCAGTTGCGCCGATACAAAAAATTCAGTGGAGTAAAGGAGCAGAACGAAAATGTTATCGTCCACTCCGGCCTTGTCATTAATGTTAACACCCATGAGTGTTATCTGAACGAGAAGCAGTTATCCCTTACTCCCACCGAGTTTTCAATACTGCGAATCCTCTGTGAAAACAAGGGGAATGTGGTTAGCTCCGAGCTGCTATTTCATGAGATATGGGGCGACGAATATTTCAGCAAGAGCAACAACACCATCACCGTGCATATCCGGCATTTGCGCGAAAAAATGAACGACACCATTGATAATCCGAAATATATAAAAACGGTATGGGGGGTTGGCTATAAAATTGAAAAATAA</v>
      </c>
      <c r="O1677" s="26">
        <f t="shared" si="182"/>
        <v>696</v>
      </c>
      <c r="P1677" s="26"/>
      <c r="Q1677" s="26">
        <f t="shared" si="183"/>
        <v>1</v>
      </c>
      <c r="R1677" s="26">
        <f t="shared" si="184"/>
        <v>1</v>
      </c>
      <c r="S1677" s="26">
        <f t="shared" si="185"/>
        <v>2</v>
      </c>
      <c r="T1677" s="26"/>
    </row>
    <row r="1678" spans="1:20" x14ac:dyDescent="0.25">
      <c r="A1678">
        <v>1956</v>
      </c>
      <c r="B1678" s="2" t="s">
        <v>10012</v>
      </c>
      <c r="C1678" s="3" t="s">
        <v>5030</v>
      </c>
      <c r="D1678" s="3" t="s">
        <v>5031</v>
      </c>
      <c r="E1678" s="3" t="s">
        <v>5031</v>
      </c>
      <c r="F1678" s="3" t="s">
        <v>4960</v>
      </c>
      <c r="G1678" s="3" t="s">
        <v>5032</v>
      </c>
      <c r="H1678" s="3"/>
      <c r="I1678" s="3" t="s">
        <v>4951</v>
      </c>
      <c r="J1678" s="3"/>
      <c r="K1678" s="3" t="s">
        <v>10013</v>
      </c>
      <c r="L1678" s="5" t="s">
        <v>15</v>
      </c>
      <c r="M1678" s="2" t="str">
        <f t="shared" si="181"/>
        <v>&gt;glyco-g1645_VanS-B%ATGGAAAGAAAAGGGATTTTCATTAAGGTTTTTTCCTATACGATCATTGTCCTGCTACTGCTTGTCGGTGTAACAGCAACACTGTTTGCACAGCAATTTGTGTCTTATTTCAGAGTGATGGAATTACAGCAAACAGTAAAATCCTATCAGCCATTGGTGGAACTGATTCAGAATAGCGATAGGCTTGATATTCAAGAGGTGGCAGGGCTGTTTCACTACAATAACCAATCCTTTGAGTTTTATATTGAAGATAAAGAGGGAAGCGTACTCTATGCCACACCAAATGCCAATACATCAAATAGTTTTAGACCCGACTTTCTTTATGTGGTACATAGAGATGATAATATTTCGATTGTTGCTCAAAGCAAGGCAGGTGTGGGATTGCTTTATCAAGGGCTGACAATTCGGGGAATTGTTATGATTGCGATAATGGTTGTATTCAGCCTTTTATGCGCGTATATCTTTGCGCGGCAAATGACAACGCCGATCAAAGCCTTAGCGGACAGTGCGAATAAAATGGCAAACCTGAAAGATGTACCGCCGCCGCTGGAGCGAAAGGATGAGCTTGGCGCACTGGCTCATGATATGCATTCCATGTATGTCAGGCTGAAAGAAACCATCGCAAGGCTGGAGGATGAAATCGCAAGGGAACATGAGTTGGAGGAAACACAGCGATATTTCTTTGCGGCAGCTTCTCATGAGCTAAAAACGCCCATCGCGGCTACAAGCGTTCTGTTGGAGGGAATGCTTGAAAATATCGGTGACTACAAAGATCATTCTAAGTATCTGCGCGAATGCATCAAAATGATGGATAGGCAGGGCAAAATCATTTCCGAAATACTGGAGCTTGTCAGCCTGAATGATGGGAGAATCGTACCCATAGCTGAACCGTTGGACATAGGGCGCACGGTTGCCGAGTTGCTGCCCGATTTTCAAACCTTGGCAGAGGCAAACAACCAGCGGTTCGTCACAGATATTCCAGCCGGACAAATTGTCCTGTCCGATCCGAGGCTGCTCCAAAAGGCACTATCCAATGTCATATTGAATGCAGTTCAGAACACGCCGCAGGGAGGCGAGGTACGGATATGGAGTGAGCCTGGTGCTGAAAAATGCCGCCTTTTTGTTTTGAACATGGGCGTTCACATTGATGATACTGCGCTTCCAAGGCTGTTCACCCCATTCTATCGCATTGATCAGGCGCGAAGCAGAAAAAGTGGGCGAAGTGGTTTAGGACTTGCCATCGTACAAAAAACGCTGGATGCCATGAGCCTCCAGTATGCGCTGGAAAACACCTCGGATGGCGTTTTGTTCTGGCTGGATTTACCGCTCACATCAACATTGTAA</v>
      </c>
      <c r="O1678" s="26">
        <f t="shared" si="182"/>
        <v>1344</v>
      </c>
      <c r="P1678" s="26"/>
      <c r="Q1678" s="26">
        <f t="shared" si="183"/>
        <v>1</v>
      </c>
      <c r="R1678" s="26">
        <f t="shared" si="184"/>
        <v>1</v>
      </c>
      <c r="S1678" s="26">
        <f t="shared" si="185"/>
        <v>2</v>
      </c>
      <c r="T1678" s="26"/>
    </row>
    <row r="1679" spans="1:20" x14ac:dyDescent="0.25">
      <c r="A1679">
        <v>1957</v>
      </c>
      <c r="B1679" s="2" t="s">
        <v>10014</v>
      </c>
      <c r="C1679" s="3" t="s">
        <v>5030</v>
      </c>
      <c r="D1679" s="3" t="s">
        <v>5033</v>
      </c>
      <c r="E1679" s="3" t="s">
        <v>5033</v>
      </c>
      <c r="F1679" s="3" t="s">
        <v>4967</v>
      </c>
      <c r="G1679" s="3" t="s">
        <v>5034</v>
      </c>
      <c r="H1679" s="3"/>
      <c r="I1679" s="3" t="s">
        <v>4951</v>
      </c>
      <c r="J1679" s="3"/>
      <c r="K1679" s="3" t="s">
        <v>10015</v>
      </c>
      <c r="L1679" s="5" t="s">
        <v>15</v>
      </c>
      <c r="M1679" s="2" t="str">
        <f t="shared" si="181"/>
        <v>&gt;glyco-g1646_VanS-C%TTGAAAAATAGAAATCCTTTGATCCGAAAGCTCTTGACCCAATACTTCGTCACCACTGGAATCTTGCTGGCATTCCTTGTAATGATTCCATTAGTCATTCGCTTTATTGCCGGAACCCGGACTTGGTATGGAACGGAACCTATCTACTATATCTTACGTTTTTTTGCGGATCGCTGGTTGTTTTGTGTTGCGATTGGCGCTTTACTGATATGGTTTGGTACCACCATTTACTATATGACCAAAGCCATCGGTTATTTGAATGAAACGATCCAAGCCACGACTCAACTGATAGAAGAACCATCCAAACGCATCACTTTATCGAGCCATCTGATTGATGTTCAAGAGGAAATGAATCAACTGCGGGAGAAAAGTCTGCAAGATCAACGTGCCGCTAAAGAAGCGGAACAGCGGAAAAATGATTTGATCGTTTATCTCGCCCACGATTTGCGGACGCCTCTGACAAGTGTCATAGGTTATCTGACTCTTCTAAAAGAAGAACCACAATTATCCAATGCGATGCGGAATCGTTACACGGAGATTGCTTTACAAAAAGCCCAACGGCTGGAACTATTGATCAGTGAATTCTTCGAGATCACACGCTTCAATTTGACCACGATCGTTTTGCAGACAGAAACGACTGATTTAAGTTTAATGCTTGAACAGCTGACCTTTGAGTTTTTACCTCTCTTGGAAGAAAAGAATCTAAATTGGCAACTCAACTTACAAAAAAATGTTCTTGCAACAGTAGACACCGAAAAAATAGCTCGTGTCTTTGATAATCTCATTCGCAATGCCATCAACTACAGCTATCCAGATTCGCCTTTACTTCTTGAATTGGTCGAATCAGACAGTATTCACATTCGTCTGACGAATCGTGGAAAAACAATTCCAGAAGAGATGATCGGACGTCTCTTTGAACCTTTCTATCGCATGGATTCTTCCCGAGCTACAGCCACAAGCGGAACTGGTCTTGGTCTTCCGATTGCAAAAGAGATTCTGTTAGCATCTGGCGGGGATATCTCGGCAGAAAGCAAAGACGAAACCATCATTTTCAACGTTCGCTTGCCAAAACCTGCCAACAACTGA</v>
      </c>
      <c r="O1679" s="26">
        <f t="shared" si="182"/>
        <v>1086</v>
      </c>
      <c r="P1679" s="26"/>
      <c r="Q1679" s="26">
        <f t="shared" si="183"/>
        <v>1</v>
      </c>
      <c r="R1679" s="26">
        <f t="shared" si="184"/>
        <v>1</v>
      </c>
      <c r="S1679" s="26">
        <f t="shared" si="185"/>
        <v>2</v>
      </c>
      <c r="T1679" s="26"/>
    </row>
    <row r="1680" spans="1:20" x14ac:dyDescent="0.25">
      <c r="A1680">
        <v>1958</v>
      </c>
      <c r="B1680" s="2" t="s">
        <v>10016</v>
      </c>
      <c r="C1680" s="3" t="s">
        <v>5030</v>
      </c>
      <c r="D1680" s="3" t="s">
        <v>5035</v>
      </c>
      <c r="E1680" s="3" t="s">
        <v>5035</v>
      </c>
      <c r="F1680" s="3" t="s">
        <v>4971</v>
      </c>
      <c r="G1680" s="3" t="s">
        <v>5036</v>
      </c>
      <c r="H1680" s="3"/>
      <c r="I1680" s="3" t="s">
        <v>4951</v>
      </c>
      <c r="J1680" s="3"/>
      <c r="K1680" s="3" t="s">
        <v>10017</v>
      </c>
      <c r="L1680" s="5" t="s">
        <v>15</v>
      </c>
      <c r="M1680" s="2" t="str">
        <f t="shared" si="181"/>
        <v>&gt;glyco-g1647_VanS-D%TTGAAAAATAAAAATATGACCAGTTATGAGGATGACTATTTACTTTTTAAAAACAGACTGTCCGTTAAAATACTGCTGATGATGGCGTGCTCCATTCTGATTATATCGGTGGTTTATCTGTTCGTCTTAAAGGATAATTTTGCAAATGTGGTGGTAGCCATATTGGACCGTTTCATTTATCATGACCGGGATGAAGCGGTGGCTGTTTACCTGAGAACCTTTAAGGCGTATGAGATATGGCTTTTCCTGATCGCCGTCATGGGTGTGTTTTTCGTTATTTTTCGTCGTTATCTGGACAGCATCTCAAAGTATTTTAAGGAGATCAACCGGGGGATTGATACACTGGTGCATGAAGATACCAATGATATCGCCCTGCCTCCGGAACTGGCTTCGACCGAAAGGAAAATCAATTCCATACGGCATACCCTGACGAAGCGGAAAACAGACGCCGAGCTTGCGGAACAGCGGAAAAACGACCTTGTCATGTACCTGGCTCATGACTTGAAGATCCCGCTTTCATCGGTCATAGGGTATTTGAACCTGTTAAGGGATGAGAAGCAGATCTCCGAGGAACTCCGGGAAAAATATCTGTCCATTTCACTGGATAAGGCGGAACGTCTGGAAGAGCTGATCAATGAGTTTTTTGAAATTACGAGGTTTAATCTTTCAAACATCACGCTTGTGTACAGCAAAATCAATCTGACGATGATGCTGGAACAGCTGGGGCACGAGTTTAAGCCGATGCTGGCCGGGAAAAATCTCAAATGTGAATTTGATATTCAGCCGGACATGCTGCTGTCCTGTGATGCCAACAAGCTGCAGAGAGTGTTTGATAATCTGCTGAGAAATGCCGTCAGCTACTGTTATGAGAACACCACCATTCAGGTGAATGCCAGGCAGGCGGAAGATCATGTGCTCATCAAAATCATAAACGAAGGGGATACGATTCCGCGGGAAAGGTTAGAAAGAATCTTTGAGCAGTTTTATCGCCTTGATATGTCGCGAAGCTCAAGCACCGGCGGAGCCGGTCTGGGACTTGCGATTGCAAGGGAGATTGTGGAACTGCACCATGGACAGATCACTGCCCGCAGCGAAAACGGTATCACCAGTTTTGAGGTTACATTGCCCACCGTAGGAAAATCGTAA</v>
      </c>
      <c r="O1680" s="26">
        <f t="shared" si="182"/>
        <v>1146</v>
      </c>
      <c r="P1680" s="26"/>
      <c r="Q1680" s="26">
        <f t="shared" si="183"/>
        <v>1</v>
      </c>
      <c r="R1680" s="26">
        <f t="shared" si="184"/>
        <v>1</v>
      </c>
      <c r="S1680" s="26">
        <f t="shared" si="185"/>
        <v>2</v>
      </c>
      <c r="T1680" s="26"/>
    </row>
    <row r="1681" spans="1:20" x14ac:dyDescent="0.25">
      <c r="A1681">
        <v>1959</v>
      </c>
      <c r="B1681" s="2" t="s">
        <v>10018</v>
      </c>
      <c r="C1681" s="3" t="s">
        <v>5030</v>
      </c>
      <c r="D1681" s="3" t="s">
        <v>5037</v>
      </c>
      <c r="E1681" s="3" t="s">
        <v>5037</v>
      </c>
      <c r="F1681" s="3" t="s">
        <v>4979</v>
      </c>
      <c r="G1681" s="3" t="s">
        <v>5038</v>
      </c>
      <c r="H1681" s="3"/>
      <c r="I1681" s="3" t="s">
        <v>4951</v>
      </c>
      <c r="J1681" s="3"/>
      <c r="K1681" s="3" t="s">
        <v>10019</v>
      </c>
      <c r="L1681" s="5" t="s">
        <v>15</v>
      </c>
      <c r="M1681" s="2" t="str">
        <f t="shared" si="181"/>
        <v>&gt;glyco-g1648_VanS-G%ATGGACAGTGACTATACACAGCTCCAGACAAAAATATTAATAAGGACAGCGGTTGTGCTATTCGGGGCGTTTGCTCTGATTTCCGCATCTCTTAGTTTATTAAGCGGGCATTTTTCAAGGGCTGTTGTGGGGATTTTGGAAATATTCTATAAAGATTATGAAAAGGCTTTGGTGGTATACACCTATGTGTTTCGGGACAATAAAGAATGGTTTGTGATGATAGCTGCATTTGTGTCGTTTCTAATTGTATTACGATTGTATCTGAAAGGCTTCACAAAGTATTTTAATGAAATAAACAGAGGTATTAATGCCTTGAAAGAGGAAAGTTCAGAAGATGTTGTATTATCTTCTGAGCTTGCGGCGACTGAAAAAACAATCAATACAATTAAGCATACCCTTGAACAGCAGAAAACTGCGGCGCTGGTTGCAGAGCAAAGGAAGAACGACCTTGTAGTGTATCTTGCTCATGATTTAAAGACTCCGCTTACATCTGTGATTGGATATTTGACATTGCTTAGGGACGAGAAGCAAATTTCAGATGAATTAAGGGAAAAGTATATATGTATTTCACTGGAAAAAGCAGAACGATTGGAAAATCTGATCAATGAATTTTTTGAGATTACACGTTTTAATCTTTCCAACATAATACTTGAATATAGTGTGGTAAATTTAACTCGTATGTTGGAGCAGTTGGTTTTTGAATTCAATCCAATGCTTGCGGAAAAAAAATTAAATTGTGTTCTTAAGACGATGCCGAATAAAATGATACGCTGCGACGCCAATAAAATGCAGAGGGTATTCGATAATTTATTGAGAAATGCAGTGAATTATAGTTTTGAGAATACAGAGATTTCTATTACAGTCACACAAAATGAAAATATGGTTCATATTAAATTTGTAAATCATGGAAATACAATTCCAAAAGAGAAACTGGAACGTATTTTTGAACAGTTTTATCGTCTGGATACTTCCAGAAGCACAGGGAATGGCGGCGCAGGCTTAGGGCTTGCTATTGCAAGGGAAATCGTAATGCTGCATGGAGGGACAATAACCGCCCGCAGTGAAGATGAAAAGATTGAATTTGAAGTGACGATTCTTTCATCGTAG</v>
      </c>
      <c r="O1681" s="26">
        <f t="shared" si="182"/>
        <v>1107</v>
      </c>
      <c r="P1681" s="26"/>
      <c r="Q1681" s="26">
        <f t="shared" si="183"/>
        <v>1</v>
      </c>
      <c r="R1681" s="26">
        <f t="shared" si="184"/>
        <v>1</v>
      </c>
      <c r="S1681" s="26">
        <f t="shared" si="185"/>
        <v>2</v>
      </c>
      <c r="T1681" s="26"/>
    </row>
    <row r="1682" spans="1:20" x14ac:dyDescent="0.25">
      <c r="A1682">
        <v>1960</v>
      </c>
      <c r="B1682" s="2" t="s">
        <v>10020</v>
      </c>
      <c r="C1682" s="3" t="s">
        <v>5030</v>
      </c>
      <c r="D1682" s="3" t="s">
        <v>5039</v>
      </c>
      <c r="E1682" s="3" t="s">
        <v>5039</v>
      </c>
      <c r="F1682" s="3" t="s">
        <v>5005</v>
      </c>
      <c r="G1682" s="3" t="s">
        <v>5040</v>
      </c>
      <c r="H1682" s="3"/>
      <c r="I1682" s="3" t="s">
        <v>4951</v>
      </c>
      <c r="J1682" s="3"/>
      <c r="K1682" s="3" t="s">
        <v>10021</v>
      </c>
      <c r="L1682" s="5" t="s">
        <v>15</v>
      </c>
      <c r="M1682" s="2" t="str">
        <f t="shared" si="181"/>
        <v>&gt;glyco-g1649_VanS-L%TTGAAAAGTAAGGCGGAAACTACAACTATAAAACAGATACTAATAAAATATTTAGTAACTATAGGTTTATCGATGCTTGCCTATTTAGTATTTCTTCTAACAATACTTATTATAATGAGAAATTTTGTATGGGACGGCACGGAGCCTATCTATCGTGTCTTGCACTTTTTTTATCGTCTTTTTAATTTTGAAGGGATATTGATTATCGGTGTGATACTTATCCTATTCGTTGTTACATTGTTTTTTGTTATGAAGATAATTGGCTATTTAAAACAAATCATCGAGGCGACGAAACAATTGCTTGAAAAACCAGAACAGCGTGTTAAGCTATCAAGTGGCCTGTTCGAATTACAAGAAGAAATGAACCAACTACGTGAAAAAAATAATGCTGACAATCGCGCAGCTAAAGAAGCGGAAAAGAGAAAAAACGATTTGATTGTTTATTTAGCTCATGATTTACGTACGCCATTAACTAGCGTAATTGGGTATTTAACGCTGTTAAAAGAAGAACCGGAAATATCGGTTCAAACTAGAGCTAAGTATACGAACATCGCTTTGAGTAAAGCTTTTCGCCTTGAAGAATTATTGAGTGAATTTTTTGATGTGACGAGATTTAATTTGACTAACTTAACAATAAATGAAGAACTAGTAGATTTAAGTGTGATGTTAGAGCAAATCAGCTACGAATTTTTACCTATTTTGGAAGAAAAAAAACTTTCTTGGAATCTACACGTCGAGAGTAATATAAAATCTCTTTTAGATCCAGGAAAAATGGAACGTGTTTTTGATAACTTGATGCGAAATGCTATTAATTATAGCTTTGAAGATACAATAATTGATTTAAGTTTAGAAAAAAAAGAATCTCAAGCTATTTTTAAAATTACAAATAGGACCTATACAATCCCAAAAGAAAAATTAGAAAAAATATTCGAACCGTTTTACCGAATGGACACATCTAGAAGTAGCAGTACAGGTGGAACTGGGCTTGGTCTACCGATTGTAAGGGAAATTATTGAAGCTTCCAAAGGAACTATAAACGTTAGTAGTAGCAATAATGAAATGACTTTTATAATCTATTTACCATACATAGATTAA</v>
      </c>
      <c r="O1682" s="26">
        <f t="shared" si="182"/>
        <v>1095</v>
      </c>
      <c r="P1682" s="26"/>
      <c r="Q1682" s="26">
        <f t="shared" si="183"/>
        <v>1</v>
      </c>
      <c r="R1682" s="26">
        <f t="shared" si="184"/>
        <v>1</v>
      </c>
      <c r="S1682" s="26">
        <f t="shared" si="185"/>
        <v>2</v>
      </c>
      <c r="T1682" s="26"/>
    </row>
    <row r="1683" spans="1:20" x14ac:dyDescent="0.25">
      <c r="A1683">
        <v>1961</v>
      </c>
      <c r="B1683" s="2" t="s">
        <v>10022</v>
      </c>
      <c r="C1683" s="3" t="s">
        <v>5030</v>
      </c>
      <c r="D1683" s="3" t="s">
        <v>5041</v>
      </c>
      <c r="E1683" s="3" t="s">
        <v>5041</v>
      </c>
      <c r="F1683" s="3" t="s">
        <v>4994</v>
      </c>
      <c r="G1683" s="3" t="s">
        <v>5042</v>
      </c>
      <c r="H1683" s="3"/>
      <c r="I1683" s="3" t="s">
        <v>4951</v>
      </c>
      <c r="J1683" s="3"/>
      <c r="K1683" s="3" t="s">
        <v>10023</v>
      </c>
      <c r="L1683" s="5" t="s">
        <v>15</v>
      </c>
      <c r="M1683" s="2" t="str">
        <f t="shared" si="181"/>
        <v>&gt;glyco-g1650_VanS-M%ATGGCTAAAATGAGAAGCAGTTTTCGCACCAAAATCATCTTGTTATTTGCTGTAAGCATGCTTCTGGCTGGTATGGTAACTTACTTACTTTTTAAAGGACTACAGCTTTATTATCATACTATGATTCATCGTGGTAACCCATTAGCCGAACTTCGCGATTTCATAGAGAGTATTGGAGACTTTAACTTCTTTTTCCTATTATTTATCTTACTGTCGCTGTCGGTTTTCTATATACTCACTAAGCCCTATTCTGCTTATTTCGATGAAATATCAACCGGAATTCAATACCTCGCACTTGGCGACTTTAAACGCCGGGTTAATATCCAATCAAATGATGAATTTGGGGATATTGCTCAAGCTATTAATCAGGCAAGTGAAAAATTAGAAGAAGCCATACAAAGAGGTGATTTTTCAGAAAACAGCAAAGAACAATTAGTTGTAAATTTGGCTCATGATTTGCGTACGCCGCTAACTTCTGTTTTAGGTTATTTAGATTTAGTTCTTAAGGATGAGAAGTTGACAAAAGAACAAGTCAGGCATTTTTTAACGATCGCCTTTACGAAATCACAGCGTTTAGAAAAACTGATTGATGAATTATTCGAAATCACGAGAATGAACTATGGCATGCTATCAATTGAAAAAAAGCCAATTAATTTAACTGATCTGCTTCTTCAATTGAAAGAAGAATTGTATCCGATTTTCGAGAAAAACGGTTTGACCGCTCGAATGAATACACTGCCTCATTTACCTGTTTCGGCTGATGGAGAGATGTTGGCTCGAGTGTTTGAAAATCTGTTGACCAATGCCAATCGTTACGGACATGACGGTCAGTTTGTAGATATTAATGGGTTTGTTGATGAAGAAGAAGTGGTTGTTCAAGTTGTGAATTATGGAGATAGCATTCCTCCGAACGAACTTCCGTATCTTTTTGATATGTTCTATACCGGTGATAAAGCACGAACCCATAAAGAGGATAGCACTGGTCTTGGACTATTTATTGCGAAGAATATTGTGGAACAGCATAATGGAACGGTTACGGCTGAAAGCAGTCTAATACGTACGGTATTTGAAGTTCGTTTACCGCTGGAAAGTGCTCCTATTGACCAAGTTTAA</v>
      </c>
      <c r="O1683" s="26">
        <f t="shared" si="182"/>
        <v>1113</v>
      </c>
      <c r="P1683" s="26"/>
      <c r="Q1683" s="26">
        <f t="shared" si="183"/>
        <v>1</v>
      </c>
      <c r="R1683" s="26">
        <f t="shared" si="184"/>
        <v>1</v>
      </c>
      <c r="S1683" s="26">
        <f t="shared" si="185"/>
        <v>1</v>
      </c>
      <c r="T1683" s="26"/>
    </row>
    <row r="1684" spans="1:20" x14ac:dyDescent="0.25">
      <c r="A1684">
        <v>1962</v>
      </c>
      <c r="B1684" s="2" t="s">
        <v>10024</v>
      </c>
      <c r="C1684" s="3" t="s">
        <v>5030</v>
      </c>
      <c r="D1684" s="3" t="s">
        <v>5043</v>
      </c>
      <c r="E1684" s="3" t="s">
        <v>5043</v>
      </c>
      <c r="F1684" s="3" t="s">
        <v>4956</v>
      </c>
      <c r="G1684" s="3" t="s">
        <v>5044</v>
      </c>
      <c r="H1684" s="3"/>
      <c r="I1684" s="3" t="s">
        <v>4951</v>
      </c>
      <c r="J1684" s="3"/>
      <c r="K1684" s="3" t="s">
        <v>10025</v>
      </c>
      <c r="L1684" s="5" t="s">
        <v>15</v>
      </c>
      <c r="M1684" s="2" t="str">
        <f t="shared" si="181"/>
        <v>&gt;glyco-g1651_VanS-Pt%TTGGCTATAAAATTGAAAAATAAGAATAAAAAAACCGATTATTCCAAACTAAAACGAAAACTCTACCAGTATATCGTTGTGATTGTTATGGCAGCAGTTGTATTCGTGTTGTTTTTGCGTTTATTTATCAAGGGGACACTTGGGGAGTGGATCGTACGTTTTTTGGAAAACAGTTATCACTTAGAGCGTCAGGACGCGATGAAAATATATCAGTATACTATACGGAACAATATAGAAATCTTTATTTATGTGGCGATTGCCATTAGTATTCTTATTCTATGCCGCGTCATGCTTTCAAAATTTGCAAAATACTTTGACGAGATAAATACCGGCATTGATATACTTATTCAGAACGAAGATAAACAAATTGAGCTTTCTGCGGAAATGGAGTTCATGGAACAGAAGCTCAACACATTAAAACGGACTCTGGAAAAGCGAGAGCAGGATGCAAAGCTGGCCGAACAAAGAAAAAATGACGTTGTTATGTACTTGGCGCACGATATTAAAACGCCCCTTACATCCGTTATCGGTTATCTGAGCCTGCTTGACGAGGCGCCAGACATGCCGGTAGAGCAAAAGGCAAAGTATGTGCATATCACGTTGGACAAAGCGTATCGCCTCGAACAGCTAATCGACGAGTTTTTTGAGATTACACGGTATAACCTCCAAACGATTACGCTCACGAAAAAGCACATAGACCTATACTATATGCTGGTGCAGATGACCGATGAATTTTATCCCCAGCTTGCCGCGAATGGAAAACAGGCGGTTATCCATGCTTCCGAGGATTTGACCGTATCCGGCGACCCCGATAAGCTGGCGAGGGTCTTTAACAACATTTTGAAAAACGCCGCTGCATACAGCGAGGACAACAGCGTCATTGACATTACGGCGGGCCTCTCCGGGGATGTGGTGTCCATCGTTTTCAAGAACGCCGGAAGCATCCCCAAAGATAAGCTCGCTGCCATATTTGAAAAGTTTTACAGGCTGGACGATGCCCGTTCTTCCGATACGGGCGGCGCGGGACTTGGATTGGCGATTGCAAAAGAAATCATTGTTCAGCATGGCGGGCAGATTTACGCGGAAAGCAATGATAACTACACGACGTTCACGGTAGAGCTTCCGGCCTTGCCAGACTTGGTTGATAAAAGGAGTTCCTAA</v>
      </c>
      <c r="O1684" s="26">
        <f t="shared" si="182"/>
        <v>1161</v>
      </c>
      <c r="P1684" s="26"/>
      <c r="Q1684" s="26">
        <f t="shared" si="183"/>
        <v>1</v>
      </c>
      <c r="R1684" s="26">
        <f t="shared" si="184"/>
        <v>1</v>
      </c>
      <c r="S1684" s="26">
        <f t="shared" si="185"/>
        <v>2</v>
      </c>
      <c r="T1684" s="26"/>
    </row>
    <row r="1685" spans="1:20" x14ac:dyDescent="0.25">
      <c r="A1685" s="26">
        <v>1963</v>
      </c>
      <c r="B1685" s="2" t="s">
        <v>10026</v>
      </c>
      <c r="C1685" s="3" t="s">
        <v>5030</v>
      </c>
      <c r="D1685" s="3" t="s">
        <v>5045</v>
      </c>
      <c r="E1685" s="3" t="s">
        <v>5045</v>
      </c>
      <c r="F1685" s="3" t="s">
        <v>4999</v>
      </c>
      <c r="G1685" s="3" t="s">
        <v>5046</v>
      </c>
      <c r="H1685" s="3"/>
      <c r="I1685" s="3" t="s">
        <v>4951</v>
      </c>
      <c r="J1685" s="3"/>
      <c r="K1685" s="3" t="s">
        <v>10027</v>
      </c>
      <c r="L1685" s="5" t="s">
        <v>15</v>
      </c>
      <c r="M1685" s="2" t="str">
        <f t="shared" si="181"/>
        <v>&gt;glyco-g1652_VanS-Pt2%TTGGCTATAAAATTGAAAAATAAGAATAAAAAAACCGATTATTCCAAACTAAAACGAAAACTCTACCAGTATATCGTTGTGATTGTTATGGCAGCAGTTGTATTCGTGTTGTTTTTGCGTTTATTTATCAAGGGGACACTTGGGGAGTGGATCGTACGTTTTTTGGAAAACAGTTATCACTTAGATCGCCTGGACGCGATGAAATTATATCAATATTCCATACGGAACAATATAGATATCTTTATTTATGTGGCGATTGTCATTAGTATTCTTATTCTATGTCGCGTCATGCTTTCAAAATTCGCAAAATACTTTGACGAGATAAATACCGGCATTGATGTACTTATTCAGAACGAAGATAAACAAATTGAGCTTTCTGCGGAAATGGATGTTATGGAACAAAAGCTCAACACATTAAAACGGACTCTGGAAAAGCGAGAGCAGGATGCAAAGCTGGCCGAACAAAGAAAAAATGACGTTGTTATGTACTTGGCGCACGATATTAAAACGCCCCTTACATCCATTATCGGTTATTTGAGCCTGCTTGACGAGGCTCCAGACATGCCGGTAGATCAAAAGGCAAAGTATGTGCATATCACGTTGGACAAAGCGTATCGACTCGAACAGCTAATCGACGAGTTTTTTGAGATTACACGGTATAACCTACAAACGATAACGCTAACAAAAACGCACATAGACCTATACTATATGCTGGTGCAGATGACCGATGAATTTTATCCTCAGCTTTCCGCACATGGAAAACAGGCGGTTATTCACGCCCCCGAGGATCTGACCGTGTCCGGCGACCCTGATAAACTCGCGAGAGTCTTTAACAACATTTTGGAAAACGCCGCTGCATACAGCGAGGACAACAGCGTCATTGACATTACGGCGGGCCTCTCCGGGGATGTGGTGTCCATCGTTTTCAAGAACGCCGGAAGCATCCCCAAAGATAAGCTCGCTGCCATATTTGAAAAGTTTTACAGGCTGGACGATGCTCGTTCTTCCGATACGGGCGGCGCGGGACTTGGATTGGCGATTGCAAAAGAAATCATTGTTCAGCATGGCGGGCAGATTTACGCGGAAAGCAATGATAACTACACTACGTTCACGGTAGAGCTTCCGGCCTTGCCAGACTTGGTTGATAAAAGGAGTTCCTAA</v>
      </c>
      <c r="O1685" s="26">
        <f t="shared" si="182"/>
        <v>1161</v>
      </c>
      <c r="P1685" s="26"/>
      <c r="Q1685" s="26">
        <f t="shared" si="183"/>
        <v>1</v>
      </c>
      <c r="R1685" s="26">
        <f t="shared" si="184"/>
        <v>1</v>
      </c>
      <c r="S1685" s="26">
        <f t="shared" si="185"/>
        <v>2</v>
      </c>
      <c r="T1685" s="26"/>
    </row>
    <row r="1686" spans="1:20" x14ac:dyDescent="0.25">
      <c r="A1686" s="26">
        <v>1964</v>
      </c>
      <c r="B1686" s="2" t="s">
        <v>10028</v>
      </c>
      <c r="C1686" s="3" t="s">
        <v>5047</v>
      </c>
      <c r="D1686" s="3" t="s">
        <v>5048</v>
      </c>
      <c r="E1686" s="3" t="s">
        <v>5048</v>
      </c>
      <c r="F1686" s="3" t="s">
        <v>4967</v>
      </c>
      <c r="G1686" s="3" t="s">
        <v>5049</v>
      </c>
      <c r="H1686" s="3"/>
      <c r="I1686" s="3" t="s">
        <v>4951</v>
      </c>
      <c r="J1686" s="3"/>
      <c r="K1686" s="3" t="s">
        <v>10029</v>
      </c>
      <c r="L1686" s="5" t="s">
        <v>15</v>
      </c>
      <c r="M1686" s="2" t="str">
        <f t="shared" si="181"/>
        <v>&gt;glyco-g1653_VanT-C%ATGAAAAATAAAGGAATCGATCAATTTCGTGTGATTGCAGCCATGATGGTGGTTGCGATCCATTGTCTTCCCCTTCACTATTTATGGCCAGAAGGCGATATCCTAATCACATTGACGATTTTTCGAGTAGCTGTTCCTTTCTTTTTTATGATCAGTGGTTACTATGTGTTTGCAGAACTTGCTGTGGCCAATAGTTATCCTTCGCGACAACGAGTATTCAACTTTATCAAAAAACAGCTAAAAGTCTATCTATTAGCCACACTAATGTTTTTACCATTAGCACTCTATAGTCAAACGATCGGCTTCGATCTACCAGTTGGAACATTAGTACAAGTACTTTTGGTCAATGGCATTCTTTATCATCTTTGGTACTTTCCGGCTTTGATTACTGGGAGCCTGCTCCTAACAAGTTTGCTGATACATGTCTCCTTCAAAAAAGTGTTCTGGCTTGCGGCTGGATTGTACCTGATTGGATTAGGTGGTGATAGTTGGTTTGGACTGATCCAACAGACACCAATCGAACCATTCTATACTGCTGTGTTCCACCTATTAGATGGTACCCGCAACGGTATTTTCTTTACACCATTGTTTTTGTGCTTAGGTGTGCTGGTCAGAAAACAATCAGAGAAAAGAAGTTTATCCAAAACAGCTCTCTTCTTTTTGATCAGTCTTATCGGATTGCTTATTGAGAGTGCGTACTTGCATGGGTTTTCTATACCTAAACATGACAGTATGTATCTCTTCTTGCCTGTTGTACTCTTTTTCTTATTTCCGCTGATCTTGCGCTGGCATCCCCACAGGACTTGGAAGCATCCAGGACAGCTATCTTTGTGGCTTTACCTTTTACATCCTTATACAATTGCCGGCACACACTTTTTGAGCCAAAAAATCAGCATTCTGCAAAACAATCTAATCAACTATTTGGTTGTTTTGATCTTGACGATTGGATTCATTTGCCTCTTTTTAAGACAAAAACACTCATGGTTTAGACACAAACAAACAACGCCCGTTAAAAGGGCCGTAAAAGAATTCTCAAAGACAGCCCTTTTGCATAATCTACAGGAGATCCAGCGGATCATCTCACCGAAAACAAAAGTGATGGCAGTCGTTAAAGCCGATGCCTACGGCTGTGGTGCCAAGGAAGTTGCTCCTGTTTTAGAACAAGCCGGAATTGATTTTTTTGCGGTGGCTACGATTGATGAAGGTATTCGATTGCGGAAAAATGCTGTCAAAAGCCCCATCTTGGTCTTGGGATATACCTCTCCAAAACGCATAAAAGAACTTCGTCGCTACTCATTGACCCAATCGATCATCAGCGAAGGTCATGCTGTAGCATTGTCACAAAGAAAAGTAGCGATTGACTGTCATTTAGCCATCGATACTGGGATGCATCGGTTAGGTGTAACACCGACTATCGATTCGATTCTTTCGATTTTCGATTTGCCCTTCTTGACGATCAGTGGTGTTTATTCTCATCTTGGTTCGGCAGATCGCTTAAATCCTGATAGTATGATTCGCACTCAGAAGCAGATTGCCTGCTTCGATCAGATTCTCCTAGAGTTGGATCAGAGACAGATTTCTTATGGTATCACACACTTACAAAGCAGTTATGGTATTTTGAATTATCCAGACTTAAACTATGATTATGTGCGTCCGGGGATTTTATTGACAGGATCCCTCAGTGATACGAACGAGCCTACAAAACAACGAGTAAGCTTACAGCCTATTCTGACCCTCAAAGCACAGTTGATCACTAAGCGAGTCGTTGCCAAAGGGGAAGCGATCGGTTATGGGCAAACCGCCGTCGCGAATCAAGAAACAACTGTTGGTGTTGTGAGCATCGGCTATTGTGACGGACTGCCCCGTTCTCTATCAAATCAAGAGTTTTGTCTTTCCTATCGCGGTCAGTCCTTGCCGCAGATCGGCTTGATCTGCATGGACATGCTTTTGATAGACTTGAGCCATTGTCCTACGATCCCAATTGAAAGTGAAATTGAAATTCTGACAGATTGGAGCGATACTGCCGAGCAAGTACAAACTATAACCAATGAGTTGATTTGTCGGATCGGTCCACGAGTCAGTGCTAGGATCAAATAG</v>
      </c>
      <c r="O1686" s="26">
        <f t="shared" si="182"/>
        <v>2097</v>
      </c>
      <c r="P1686" s="26"/>
      <c r="Q1686" s="26">
        <f t="shared" si="183"/>
        <v>1</v>
      </c>
      <c r="R1686" s="26">
        <f t="shared" si="184"/>
        <v>1</v>
      </c>
      <c r="S1686" s="26">
        <f t="shared" si="185"/>
        <v>2</v>
      </c>
      <c r="T1686" s="26"/>
    </row>
    <row r="1687" spans="1:20" x14ac:dyDescent="0.25">
      <c r="A1687" s="26">
        <v>1965</v>
      </c>
      <c r="B1687" s="2" t="s">
        <v>10030</v>
      </c>
      <c r="C1687" s="3" t="s">
        <v>5047</v>
      </c>
      <c r="D1687" s="3" t="s">
        <v>5050</v>
      </c>
      <c r="E1687" s="3" t="s">
        <v>5050</v>
      </c>
      <c r="F1687" s="3" t="s">
        <v>4979</v>
      </c>
      <c r="G1687" s="3" t="s">
        <v>5051</v>
      </c>
      <c r="H1687" s="3"/>
      <c r="I1687" s="3" t="s">
        <v>4951</v>
      </c>
      <c r="J1687" s="3"/>
      <c r="K1687" s="3" t="s">
        <v>10031</v>
      </c>
      <c r="L1687" s="5" t="s">
        <v>15</v>
      </c>
      <c r="M1687" s="2" t="str">
        <f t="shared" si="181"/>
        <v>&gt;glyco-g1654_VanT-G%ATGACTAAAAACGAAAGCTATTCTGGCATTGATTATTTTAGATTTATTGCAGCCTTATTGATTGTTGCTATTCATACTTCGCCTCTCTCTTCTTTTAGTGAAACAGGCAACTTTATATTTACACGCATTGTAGCCCGTGTAGCCGTTCCGTTCTTTTTTATGACATCTGGATTTTTTCTGATTTCCAGATATACCTGTAATGCCGAAAAGCTGGGAGCTTTTATAAAAAAGACAACCTTAATTTACGGGGTTGCAATACTCTTATACATACCTATCAATGTTTATAACGGTTATTTCAAAATGGACAACCTTTTGCCAAATATCATAAAAGATATTGTATTTGATGGTACTTTATATCACTTGTGGTATCTTCCTGCATCTATTATCGGAGCTGCGATTGCTTGGTATCTGGTAAAGAAAGTTCATTATCGCAAAGCCTTTTTGATAGCTTCTATACTCTATATCATAGGCTTATTTGGAGATAGTTATTATGGAATTGTGAAAAGCGTTTCCTGCTTAAATGTTTTTTACAATCTAATCTTCCAATTAACAGATTACACAAGAAACGGAATATTTTTTGCCCCAATCTTTTTTGTGCTTGGTGGATATATCTCTGATAGTCAAAACAGACTATCGTTAAAAAGAAGTATAGTAGGATTTATAGTTTGTTTTGCCCTTATGTTTGGAGAAGCCCTTACTTTACATCATTTTGATATACAGAAACATGACAGTATGTATGTGCTTTTACTTCCGAGTGTGTATTGCTTATTTAATCTTCTTCTGCACTTTAGAGGAAAACGCCGCACAGGATTACGGACAATATCATTGATTATCTATATCATTCATCCGTTTATGATTGTTGTAATACGATTGTTTGCCAAATTACTGCATCTGCAAAGCCTGCTTGTTGAAAACAGCCTTGTTCATTATATTGCGGTCTGCTTTGCATCGGTAGTATTAGCAGTGGTTATAACAGCGTTATTGAGCAGTCTGAAACCGAAAAAGGCAAAACATACCGCCGATACGGATAGAGCGTATCTGGAAATCAACCTAAATAATTTAGAGCATAATGTAAACACTTTGCAAAAAGCAATGTCACCTAAATGTGAATTGATGGCGGTTGTAAAAGCGGAAGCCTATGGTCACGGTATGTATGAAGTGACGACATATCTTGAGCAGATAGGAGTTTCTTCATTTGCGGTAGCTACCATTGATGAAGGTATCCGATTGAGAAAATATGGCATCTCTAGCGAAATCCTAATTTTAGGCTATACATCGCCTTCAAGGGCAAAAGAACTTTGTAAGTATGAGCTGACACAAACCTTGATAGATTATAGGTATTCGTTGCTTTTGAATAAACAGGGATATGACATTAAAGCACATATTAAAATTGACACAGGTATGCATAGACTTGGATTTAGCACAGAAGATAAGGATAAAATCCTTGCAGCTTTTTCTTTGAAGCACATCAAAGTTGCGGGAATTTTTACACATTTGTGTGCGGCTGACAGCCTTGAAGAAAATGATGTTGCATTTACAAACAAGCAAATAGGCAGTTTCTATAAAGTGCTTGATTGGCTGAAAAGCAGCGGTTTGAATATACCTAAAGTACATATCCAAAGTAGTTATGGATTATTGAATTATCCAGAGCTTGAATGTGATTATATCAGAGTGGGTGTTGCTCTGTATGGTGTTTTAAGCTCTACTAATGACAAAACAAAATTAGAACTTGATTTAAGACCTGTACTTTCTTTGAAAGCAAAAGTTGTTTTAATTCGGAAGATAAAGCAGGGCGAAAGTGTTGGTTATAGCAGGGCTTTTACTGCAACCCGAGATAGTTTAATTGCCATATTACCAATTGGATATGCAGATGGTTTTCCAAGAAATCTGTCTTGTGGAAATAGTTATGTGCTGATTGGTGGACGACAAGCCCCTATTGTCGGAAAAATCTGTATGGATCAACTTGCAGTTGATGTAACAGATATTCCCAATGTTAAGACTGGAAGTATTGCAACGCTGATTGGTAAAGATGGAAAGGAAGAAATTACAGCACCGATGGTAGCTGAAAGTGCAGAAAGCATAACCAATGAATTGTTAAGCCGTATGGGACACAGATTAAATATTATTCGTAGAGCGTAA</v>
      </c>
      <c r="O1687" s="26">
        <f t="shared" si="182"/>
        <v>2139</v>
      </c>
      <c r="P1687" s="26"/>
      <c r="Q1687" s="26">
        <f t="shared" si="183"/>
        <v>1</v>
      </c>
      <c r="R1687" s="26">
        <f t="shared" si="184"/>
        <v>1</v>
      </c>
      <c r="S1687" s="26">
        <f t="shared" si="185"/>
        <v>2</v>
      </c>
      <c r="T1687" s="26"/>
    </row>
    <row r="1688" spans="1:20" x14ac:dyDescent="0.25">
      <c r="A1688" s="26">
        <v>1966</v>
      </c>
      <c r="B1688" s="2" t="s">
        <v>10032</v>
      </c>
      <c r="C1688" s="3" t="s">
        <v>5047</v>
      </c>
      <c r="D1688" s="3" t="s">
        <v>5052</v>
      </c>
      <c r="E1688" s="3" t="s">
        <v>5052</v>
      </c>
      <c r="F1688" s="3" t="s">
        <v>5005</v>
      </c>
      <c r="G1688" s="3" t="s">
        <v>5053</v>
      </c>
      <c r="H1688" s="3"/>
      <c r="I1688" s="3" t="s">
        <v>4951</v>
      </c>
      <c r="J1688" s="3"/>
      <c r="K1688" s="3" t="s">
        <v>10033</v>
      </c>
      <c r="L1688" s="5" t="s">
        <v>15</v>
      </c>
      <c r="M1688" s="2" t="str">
        <f t="shared" si="181"/>
        <v>&gt;glyco-g1655_VanTm-L%ATGAAAAAACAAAATACGGGTGTAAATAATTTCCGTTTAATCGCTGCTGCCATGGTAGTAGCGATTCATTGCTTTCCATTTCAAACAATCAGTAAAGAACTAGATACATTGGTTACGCTAACTGTCTTTCGTATTGCCGTTCCTTTTTTCTTCATGGTTTCTGGGTACTACCTACTAGGTCCAATTCCAAGTTCAGCCACAAATACTTATCAAATTAATAACTATATAAAGAAACAGCTTAAAGTTTATACTTTCGCTATAGTTCTGTATCTACCTTTAGCGTTTTATAGTCAATCTATCACTTTGGATATGTCAATTATTAGTTTTATAAAACAACTACTTTTTAACGGTTTTTTTTACCATCTTTGGTTTTTCCCTGCATGGGTATTAGGATTATTAATTGTTCAATTTTTATTAAAAAGAATGAATATACAGACTGTATTGTTTATAACATTTGTGGCTTATTTAATAGGACTAGGAGGGGATAGTTGGTGGGGAATAGTTAAACAAGTTCCCTTTTTTTTCAGATTTTACAATGCTATATTTCAATTATTTGGTTATACACGAAATGGTCTATTTTATGCGCCGTTATTCTTTGCACTGGGAGCATATCTATACAAGATGAATATTAAAAACTTTAATTCCGCAAGAAATAACTATCTTTTACTGCTTTTTAGTATAGAAATGATTTTAGAAAGTTATTTCTTACATCTCTTTAACATTCCTAAACATGACAGTATGTATTTGTTTTTACCGTTTGTAATGACTTTGGTGTTTATCAAAATATACAATTGGTCACCAAAAAATAATTTATTGAACAGCTCTCAGCTATCTCTAGGAGTATATCTTATACATCCATATATCATCGCAGTAATTCACTCTATCTCAATTTACGTTTCTATTTTTACTAATAGCATAATTAATTATTTAAGTGTGCTATTGATAAGTTACCTAACTATAAGACTAATACTAAAAAGGAAGGAATGGTAG</v>
      </c>
      <c r="O1688" s="26">
        <f t="shared" si="182"/>
        <v>990</v>
      </c>
      <c r="P1688" s="26"/>
      <c r="Q1688" s="26">
        <f t="shared" si="183"/>
        <v>1</v>
      </c>
      <c r="R1688" s="26">
        <f t="shared" si="184"/>
        <v>1</v>
      </c>
      <c r="S1688" s="26">
        <f t="shared" si="185"/>
        <v>2</v>
      </c>
      <c r="T1688" s="26"/>
    </row>
    <row r="1689" spans="1:20" x14ac:dyDescent="0.25">
      <c r="A1689" s="26">
        <v>1967</v>
      </c>
      <c r="B1689" s="2" t="s">
        <v>10034</v>
      </c>
      <c r="C1689" s="3" t="s">
        <v>5047</v>
      </c>
      <c r="D1689" s="3" t="s">
        <v>5054</v>
      </c>
      <c r="E1689" s="3" t="s">
        <v>5054</v>
      </c>
      <c r="F1689" s="3" t="s">
        <v>5005</v>
      </c>
      <c r="G1689" s="3" t="s">
        <v>5055</v>
      </c>
      <c r="H1689" s="3"/>
      <c r="I1689" s="3" t="s">
        <v>4951</v>
      </c>
      <c r="J1689" s="3"/>
      <c r="K1689" s="3" t="s">
        <v>10035</v>
      </c>
      <c r="L1689" s="5" t="s">
        <v>15</v>
      </c>
      <c r="M1689" s="2" t="str">
        <f t="shared" si="181"/>
        <v>&gt;glyco-g1656_VanTr-L%ATGGTAGAAAACAAAATGAGAGCCTACAAAGAATTCTATGTAGAATCATTGTTGCATAATGTACAAGTTATCAAAAAAAACATACCCAAGTCTACTAAAATAATGGCAGTAGTGAAAGCAAATGCCTATGGAATAAATGCAGTGAATGTAGCTATTATCTTAGAATATATAGGAATTGACTTTTTTGCAGTTGCTACTATAGATGAAGCTATTGCTTTAAGAAAAAATGGCATTACAAGTAATATTTTAATTTTAGGATACACTACACCAACCAAGGTAGATGATCTTATCCATTACGAACTTACCCAAACAATAGTAAGCAAAGAACACGCGTATTTTCTTAATAAAACAGGAAAGAAGATAATGTGTCATTTAAAAGTCGACACAGGGATGCATCGGTTAGGTGTTGAACCTACGTTAGAAGAAATCTGTCCTATTTTTAACTACCCTTTTTTAAAGATAAAGGGTGTTTATTCTCACTTGGGCTCAGCAGACGATTTATCTGAGGAAGGCAAACAACGAACTATAAAACAAATTAGCCGATACAATACCATTATTGCAGAATTAAAACGAAAACGTGTTGACGTAGGGCTAACCCATCTCCAAAGTAGTTATGGTATACTTAATTATTCTGAGTTAGCGTATGACTATGTTCGTCCTGGAATTATTTTATATGGGCTTTTAAGTAATAATGACCACAACGTCAAATTGCATTTGGATCTCCAGCCTGTAGTAGCGGTTAAAGCTCAGTTAATTTCAAAAAAAAAGATAGCTCCTGGTGAATATATTGGCTACGGTACAGATACACAATTAACTTCTTCCAAAACTATAGGGGTATTAAGCATTGGGTATGCTGACGGAATCCCTAGAAATTTATCAAATGGAGAATATTGTGTCGTGTTTGAAGATAAGCAAATCCCTCAAATTGGACGTATTTGTATGGACATGATGTTAGTAGATTTGTCAAATTGTTCAGATATCCCTTTAGGTGTAATGGTTGATGTATTACCTAATATTGAAGAAATATCTCAAATCCAAAGCACCATAACGAATGAAATAATAAGTTGTTTGGGTAGTCGCTTGGGGATGGAAGTAAAGTAA</v>
      </c>
      <c r="O1689" s="26">
        <f t="shared" si="182"/>
        <v>1101</v>
      </c>
      <c r="P1689" s="26"/>
      <c r="Q1689" s="26">
        <f t="shared" si="183"/>
        <v>1</v>
      </c>
      <c r="R1689" s="26">
        <f t="shared" si="184"/>
        <v>1</v>
      </c>
      <c r="S1689" s="26">
        <f t="shared" si="185"/>
        <v>2</v>
      </c>
      <c r="T1689" s="26"/>
    </row>
    <row r="1690" spans="1:20" x14ac:dyDescent="0.25">
      <c r="A1690" s="26">
        <v>1968</v>
      </c>
      <c r="B1690" s="2" t="s">
        <v>10036</v>
      </c>
      <c r="C1690" s="3" t="s">
        <v>5056</v>
      </c>
      <c r="D1690" s="3" t="s">
        <v>5057</v>
      </c>
      <c r="E1690" s="3" t="s">
        <v>5057</v>
      </c>
      <c r="F1690" s="3" t="s">
        <v>4979</v>
      </c>
      <c r="G1690" s="3" t="s">
        <v>5058</v>
      </c>
      <c r="H1690" s="3"/>
      <c r="I1690" s="3" t="s">
        <v>4951</v>
      </c>
      <c r="J1690" s="3"/>
      <c r="K1690" s="3" t="s">
        <v>10037</v>
      </c>
      <c r="L1690" s="5" t="s">
        <v>15</v>
      </c>
      <c r="M1690" s="2" t="str">
        <f t="shared" ref="M1690:M1753" si="186">"&gt;"&amp;K1690&amp;IF(J1690="yes","_Chr","")&amp;"%"&amp;G1690</f>
        <v>&gt;glyco-g1657_VanU-G%ATGCGTGTTAGTTATAATAAGCTCTGGAAGCTTTTAATTGATAGGGACATGAAAAAAGGCGAGCTTCGTGAGGCTGTTGGAGTAAGTAAAAGCACATTTGCGAAATTGGGCAAGAATGAGAATGTTTCTTTGACTGTTTTGTTAGCAATATGTGAGTATTTGAATTGTGATTTTGGCGATATTATAGAAGCGTTGCCAGAAACCCCCGATAAGGAGCGTGACAGTTGA</v>
      </c>
      <c r="O1690" s="26">
        <f t="shared" ref="O1690:O1753" si="187">LEN(G1690)</f>
        <v>228</v>
      </c>
      <c r="P1690" s="26"/>
      <c r="Q1690" s="26">
        <f t="shared" si="183"/>
        <v>1</v>
      </c>
      <c r="R1690" s="26">
        <f t="shared" si="184"/>
        <v>1</v>
      </c>
      <c r="S1690" s="26">
        <f t="shared" si="185"/>
        <v>2</v>
      </c>
      <c r="T1690" s="26"/>
    </row>
    <row r="1691" spans="1:20" x14ac:dyDescent="0.25">
      <c r="A1691" s="26">
        <v>1969</v>
      </c>
      <c r="B1691" s="2" t="s">
        <v>10038</v>
      </c>
      <c r="C1691" s="3" t="s">
        <v>5059</v>
      </c>
      <c r="D1691" s="3" t="s">
        <v>5060</v>
      </c>
      <c r="E1691" s="3" t="s">
        <v>5060</v>
      </c>
      <c r="F1691" s="3" t="s">
        <v>4960</v>
      </c>
      <c r="G1691" s="3" t="s">
        <v>5061</v>
      </c>
      <c r="H1691" s="3"/>
      <c r="I1691" s="3" t="s">
        <v>4951</v>
      </c>
      <c r="J1691" s="3"/>
      <c r="K1691" s="3" t="s">
        <v>10039</v>
      </c>
      <c r="L1691" s="5" t="s">
        <v>15</v>
      </c>
      <c r="M1691" s="2" t="str">
        <f t="shared" si="186"/>
        <v>&gt;glyco-g1658_VanW-B%ATGGACAGAAAAAGATTGACACAGCGTTTCCCGTTCCTGCTTCCAATGAGACGGGCGCAGAGAAAAATGTGCTTTTATGCGGGAATGAGATTTGACGGCTGTCGCTATGCGCAGACGATAGGGGAAAAATCGCTTTCCCATTTGCTCTTTGAAACGGATTGCGCATTATACAACCACAATACCGGATTTGACATGATATACCAGGAAAACAAGGTGTTCAACTTAAAGCTGGCAGCAAAGACCTTAAACGGCTTATTGATAAGACCGGGGGAAACCTTTTCTTTCTGGTGGCTGGTTCGCCATGCGGACAAAGATACCCCCTATAAAGACGGCCTTACGGTGGCCAATGGTAAGCTCACCACCATGTCGGGCGGCGGTATGTGCCAGATGAGCAATTTACTATTTTGGGTGTTCCTGCATACGCCATTGACAATTATCCAGCGCAGCGGTCACGTAGTAAAGGAGTTTCCAGAGCCAAACAGTGACGAGATCAAAGGGGTGGATGCAACCATCTCAGAGGGCTGGATTGATTTAAAAGTGCGAAACGATACCGACTGCACCTACCAAATATGGGTGACCCTAGATGATGAGAAAATCATCGGTCAGGTGTTCGCCGACAAACAGCCTCAAGCATTATACAAAATTGCAAACGGCAGTATTCAGTATGTCCGTGAAAGTGGCGGGATTTATGAATATGCCAAGGTTGAACGGATGCAAGTTGCCTTAGGTACCGGGGAAATAATAGATTGCAAGCTGCTTTATACAAACAAATGCAAAATCTGCTATCCCCTCCCGGAAAGTGTGGATATTCAGGAGGCGAACCAATGA</v>
      </c>
      <c r="O1691" s="26">
        <f t="shared" si="187"/>
        <v>828</v>
      </c>
      <c r="P1691" s="26"/>
      <c r="Q1691" s="26">
        <f t="shared" si="183"/>
        <v>1</v>
      </c>
      <c r="R1691" s="26">
        <f t="shared" si="184"/>
        <v>1</v>
      </c>
      <c r="S1691" s="26">
        <f t="shared" si="185"/>
        <v>2</v>
      </c>
      <c r="T1691" s="26"/>
    </row>
    <row r="1692" spans="1:20" x14ac:dyDescent="0.25">
      <c r="A1692" s="26">
        <v>1970</v>
      </c>
      <c r="B1692" s="2" t="s">
        <v>10040</v>
      </c>
      <c r="C1692" s="3" t="s">
        <v>5059</v>
      </c>
      <c r="D1692" s="3" t="s">
        <v>5062</v>
      </c>
      <c r="E1692" s="3" t="s">
        <v>5062</v>
      </c>
      <c r="F1692" s="3" t="s">
        <v>5063</v>
      </c>
      <c r="G1692" s="3" t="s">
        <v>5064</v>
      </c>
      <c r="H1692" s="3"/>
      <c r="I1692" s="3" t="s">
        <v>4951</v>
      </c>
      <c r="J1692" s="3"/>
      <c r="K1692" s="3" t="s">
        <v>10041</v>
      </c>
      <c r="L1692" s="5" t="s">
        <v>15</v>
      </c>
      <c r="M1692" s="2" t="str">
        <f t="shared" si="186"/>
        <v>&gt;glyco-g1659_VanW-G%GTGATTGAGGTGTATAAATTAACACAAAGAAAAAGACTAACGCAGTTGTTTCCTTTTTTGCTACCTCTCCGCAAATGGCAAAGAAAAAAATATTTTTATTTCAAAATGAAATTTGACGGCAATAGATACGCAAAAAAGACATCTGAGAAATTGTTACCAAACACAGTATTTGAAACATCATCACTTATGCTAAATGAAAATAGTGGATTTGATATGAAGTACCAAATCAATAAGGTACACAACCTAAAACTTGCCGCAAAAACAATCAATAAAGTGATTATTGAGCCGAAAGAAACATTTTCATTTTGGCAGCTTGTACGATGGGCAGACCGTCACGAGAAATATAAGGACGGATTAAATCTTGTTAATGGAAAGATTGTAGGCTCTTATGGCGGAGGTTTGTGTCAATTGAGTAATATGCTATTTTGGCTTTTTTTACACACGCCGCTTGTTATTGTCGAGCGACACGGACACGCAGTTGAGTCTTTCCCATCAACAACCGAAGATTTGCCCTGCGGTACTGATGCTACGATTAACGAAGGTTGGTTAGACCTAAAACTCCGTAACGACACGGACAATACTTTCCAGATTGAGATTAGTTTTGATGACAACTTTATGTATGGTCGAATTTTGTCGCAAAGCTCCGTAAATATTGAATATACGGTTTTTAATTCGTCTGTTTCCTATTTCAAGCGAGAGGAAAAAGTATATCAAATAGCTTCTGTTTGTCGTACAGAAAAAGACAAAATGACTGGTAGTCAGACGGAAAAAGAATTGTATGTCAACCAATGTAAAATAGCCTATAAGCTACCCGATGATGTAAAAATTGAAGAAAGAGGTGTGTAA</v>
      </c>
      <c r="O1692" s="26">
        <f t="shared" si="187"/>
        <v>846</v>
      </c>
      <c r="P1692" s="26"/>
      <c r="Q1692" s="26">
        <f t="shared" si="183"/>
        <v>1</v>
      </c>
      <c r="R1692" s="26">
        <f t="shared" si="184"/>
        <v>1</v>
      </c>
      <c r="S1692" s="26">
        <f t="shared" si="185"/>
        <v>2</v>
      </c>
      <c r="T1692" s="26"/>
    </row>
    <row r="1693" spans="1:20" x14ac:dyDescent="0.25">
      <c r="A1693" s="26">
        <v>1971</v>
      </c>
      <c r="B1693" s="2" t="s">
        <v>10042</v>
      </c>
      <c r="C1693" s="3" t="s">
        <v>5065</v>
      </c>
      <c r="D1693" s="3" t="s">
        <v>5066</v>
      </c>
      <c r="E1693" s="3" t="s">
        <v>5066</v>
      </c>
      <c r="F1693" s="3" t="s">
        <v>4949</v>
      </c>
      <c r="G1693" s="3" t="s">
        <v>5067</v>
      </c>
      <c r="H1693" s="3"/>
      <c r="I1693" s="3" t="s">
        <v>4951</v>
      </c>
      <c r="J1693" s="3"/>
      <c r="K1693" s="3" t="s">
        <v>10043</v>
      </c>
      <c r="L1693" s="5" t="s">
        <v>15</v>
      </c>
      <c r="M1693" s="2" t="str">
        <f t="shared" si="186"/>
        <v>&gt;glyco-g1660_VanX-A%ATGGAAATAGGATTTACTTTTTTAGATGAAATAGTACACGGTGTTCGTTGGGACGCTAAATATGCCACTTGGGATAATTTCACCGGAAAACCGGTTGACGGTTATGAAGTAAATCGCATTGTAGGGACATACGAGTTGGCTGAATCGCTTTTGAAGGCAAAAGAACTGGCTGCTACCCAAGGGTACGGATTGCTTCTATGGGACGGTTACCGTCCTAAGCGTGCTGTAAACTGTTTTATGCAATGGGCTGCACAGCCGGAAAATAACCTGACAAAGGAAAGTTATTATCCCAATATTGACCGAACTGAGATGATTTCAAAAGGATACGTGGCTTCAAAATCAAGCCATAGCCGCGGCAGTGCCATTGATCTTACGCTTTATCGATTAGACACGGGTGAGCTTGTACCAATGGGGAGCCGATTTGATTTTATGGATGAACGCTCTCATCATGCGGCAAATGGAATATCATGCAATGAAGCGCAAAATCGCAGACGTTTGCGCTCCATCATGGAAAACAGTGGGTTTGAAGCATATAGCCTCGAATGGTGGCACTATGTATTAAGAGACGAACCATACCCCAATAGCTATTTTGATTTCCCCGTTAAATAA</v>
      </c>
      <c r="O1693" s="26">
        <f t="shared" si="187"/>
        <v>609</v>
      </c>
      <c r="P1693" s="26"/>
      <c r="Q1693" s="26">
        <f t="shared" si="183"/>
        <v>1</v>
      </c>
      <c r="R1693" s="26">
        <f t="shared" si="184"/>
        <v>1</v>
      </c>
      <c r="S1693" s="26">
        <f t="shared" si="185"/>
        <v>2</v>
      </c>
      <c r="T1693" s="26"/>
    </row>
    <row r="1694" spans="1:20" x14ac:dyDescent="0.25">
      <c r="A1694" s="26">
        <v>1972</v>
      </c>
      <c r="B1694" s="2" t="s">
        <v>10044</v>
      </c>
      <c r="C1694" s="3" t="s">
        <v>5065</v>
      </c>
      <c r="D1694" s="3" t="s">
        <v>5068</v>
      </c>
      <c r="E1694" s="3" t="s">
        <v>5068</v>
      </c>
      <c r="F1694" s="3" t="s">
        <v>4985</v>
      </c>
      <c r="G1694" s="3" t="s">
        <v>5069</v>
      </c>
      <c r="H1694" s="3"/>
      <c r="I1694" s="3" t="s">
        <v>4951</v>
      </c>
      <c r="J1694" s="3"/>
      <c r="K1694" s="3" t="s">
        <v>10045</v>
      </c>
      <c r="L1694" s="5" t="s">
        <v>15</v>
      </c>
      <c r="M1694" s="2" t="str">
        <f t="shared" si="186"/>
        <v>&gt;glyco-g1661_VanX-Ao1%ATGAGGGATGATTTCGTCTTCGTCGACGAGGTCGTCTCCGGAATCCGCTGGGACGCCAAGTACGCCACGTGGGACAACTTCACCGGCAAGCCGGTGGACGGCTACCTGGTGAACCGCGTCGTCGGAACACGTGCGTTCTGCGCGGCGCTGGAAAAGGCGCGGGACAAGGCCGCGGAACTCGGCTTCGGGCTGCTTCTCTGGGACGTGTACCGCCCGCAGCGCGCGGTGGACCGCTTCATGCGCTGGGCGGAAGAGCCCGAAGACGGCCGGAAGAAGGCCAGGCACTACCCGAACATCGAGCGGCCCCAGATGTTCGAACAGGGCTACGTGGCCACCAAGTCCGGGCACAGCCGGGGCAGCACGGTGGACCTGACGCTCTACCGCCTGGACACCGGTGAGCTCGCCGACATGGGCGGTGACCACGACCTGATGGACGTCGTCTCGCACCACGGTGCCGACGGGGTGCCGGAAGAGGCCGCGAAGAACCGCGCGCACCTGTGCGCGATCATGGAAGGTTCCGGCTTCAGCTCCTACGAGTGCGAGTGGTGGCACTACAACCTGAAGGACGAGCCTTACCCGGACACTTATTTGGATTTTCCCATCGAGTAG</v>
      </c>
      <c r="O1694" s="26">
        <f t="shared" si="187"/>
        <v>609</v>
      </c>
      <c r="P1694" s="26"/>
      <c r="Q1694" s="26">
        <f t="shared" si="183"/>
        <v>1</v>
      </c>
      <c r="R1694" s="26">
        <f t="shared" si="184"/>
        <v>1</v>
      </c>
      <c r="S1694" s="26">
        <f t="shared" si="185"/>
        <v>2</v>
      </c>
      <c r="T1694" s="26"/>
    </row>
    <row r="1695" spans="1:20" x14ac:dyDescent="0.25">
      <c r="A1695" s="26">
        <v>1973</v>
      </c>
      <c r="B1695" s="2" t="s">
        <v>10046</v>
      </c>
      <c r="C1695" s="3" t="s">
        <v>5065</v>
      </c>
      <c r="D1695" s="3" t="s">
        <v>5070</v>
      </c>
      <c r="E1695" s="3" t="s">
        <v>5070</v>
      </c>
      <c r="F1695" s="3" t="s">
        <v>4953</v>
      </c>
      <c r="G1695" s="3" t="s">
        <v>5071</v>
      </c>
      <c r="H1695" s="3"/>
      <c r="I1695" s="3" t="s">
        <v>4951</v>
      </c>
      <c r="J1695" s="3"/>
      <c r="K1695" s="3" t="s">
        <v>10047</v>
      </c>
      <c r="L1695" s="5" t="s">
        <v>15</v>
      </c>
      <c r="M1695" s="2" t="str">
        <f t="shared" si="186"/>
        <v>&gt;glyco-g1662_VanX-Ao2%ATGAGGGATGATTTCGTCTTCGTCGACGAGGTCGTCTCCGGAATCCGCTGGGACGCCAAGTACGCCACGTGGGACAACTTCACCGGCAAGCCGGTGGACGGCTACCTGGTGAACCGCGTCGTCGGCACACGTGCGTTCTGCGCGGCGCTGGAAAAGGCGCGGGACAAGGCCGCGGAACTCGGCTTCGGGCTGCTTCTTTGGGACGTGTACCGCCCGCAGCGCGCGGTGGACCGCTTCATGCGCTGGGCGGAAGAGCCCGAAGACGGCCGGAAGAAGGCCAGGCACTACCCGAACATCGAGCGGCCCCAGATGTTCGAACAGGGCTACGTGGCCACCAAGTCCGGGCACAGCCGGGGCAGCACGGTGGACCTGACGCTCTACCGCCTGGACACCGGTGAGCTCGCCGACATGGGCGGTGACCACGACCTGATGGACGTCGTCTCGCACCACGGTGCCGACGGGGTGCCGGAAGAGGCCGCGAAGAACCGCGCGCACCTGTGCGCGATCATGGAAGGTTCCGGCTTCAGCTCCTACGAGTGCGAGTGGTGGCACTACAACCTGAAGGACGAGCCTTACCCGGACACCTATTTCGATTTTCCCATCGAGTAG</v>
      </c>
      <c r="O1695" s="26">
        <f t="shared" si="187"/>
        <v>609</v>
      </c>
      <c r="P1695" s="26"/>
      <c r="Q1695" s="26">
        <f t="shared" si="183"/>
        <v>1</v>
      </c>
      <c r="R1695" s="26">
        <f t="shared" si="184"/>
        <v>1</v>
      </c>
      <c r="S1695" s="26">
        <f t="shared" si="185"/>
        <v>2</v>
      </c>
      <c r="T1695" s="26"/>
    </row>
    <row r="1696" spans="1:20" x14ac:dyDescent="0.25">
      <c r="A1696" s="26">
        <v>1974</v>
      </c>
      <c r="B1696" s="2" t="s">
        <v>10048</v>
      </c>
      <c r="C1696" s="3" t="s">
        <v>5065</v>
      </c>
      <c r="D1696" s="3" t="s">
        <v>5072</v>
      </c>
      <c r="E1696" s="3" t="s">
        <v>5072</v>
      </c>
      <c r="F1696" s="3" t="s">
        <v>4960</v>
      </c>
      <c r="G1696" s="3" t="s">
        <v>5073</v>
      </c>
      <c r="H1696" s="3"/>
      <c r="I1696" s="3" t="s">
        <v>4951</v>
      </c>
      <c r="J1696" s="3"/>
      <c r="K1696" s="3" t="s">
        <v>10049</v>
      </c>
      <c r="L1696" s="5" t="s">
        <v>15</v>
      </c>
      <c r="M1696" s="2" t="str">
        <f t="shared" si="186"/>
        <v>&gt;glyco-g1663_VanX-B%ATGGAAAATGGTTTTTTGTTTTTAGATGAAATGTTGCATTGCGTCCGTTGGGATGCCAAGTACGCCACATGGGATAACTTCACAGGAAAACCGGTGGATGGGTATGAGGTGAATCGCATCATCGGCACAAAGGCCGTGGCGTTTGCTCTGCGCGAGGCACAAATCCATGCGGCACGCCTTGGCTATGGCTTGCTTTTATGGGATGGATATCGGCCAAAATCTGCGGTGGACTGTTTCCTGCGTTGGGCGGCGCAGCCGGAGGACAACCTCACAAAAGAAAAATATTACCCCAATATTGAGCGAGCCGAGTTGATTACAAAGGGCTATGTGGCCTCACAATCCAGCCATAGCCGTGGAAGCACAATTGATCTTACGCTCTACCACTTGGATACAGGGGAACTTGTTTCAATGGGAAGCAACTTCGATTTTATGGACGAACGGTCGCACCATACAGCAAAAGGGATAGGGAATGCAGAGGCACAAAATCGAAGATGCTTGCGTAAAATCATGGAAAGCAGCGGATTTCAGTCCTATCGCTTTGAATGGTGGCACTATAAGTTGATTGATGAGCCATACCCCGATACCTATTTTAATTTTGCCGTTTCATAA</v>
      </c>
      <c r="O1696" s="26">
        <f t="shared" si="187"/>
        <v>609</v>
      </c>
      <c r="P1696" s="26"/>
      <c r="Q1696" s="26">
        <f t="shared" si="183"/>
        <v>1</v>
      </c>
      <c r="R1696" s="26">
        <f t="shared" si="184"/>
        <v>1</v>
      </c>
      <c r="S1696" s="26">
        <f t="shared" si="185"/>
        <v>2</v>
      </c>
      <c r="T1696" s="26"/>
    </row>
    <row r="1697" spans="1:20" x14ac:dyDescent="0.25">
      <c r="A1697">
        <v>1975</v>
      </c>
      <c r="B1697" s="2" t="s">
        <v>10050</v>
      </c>
      <c r="C1697" s="3" t="s">
        <v>5065</v>
      </c>
      <c r="D1697" s="3" t="s">
        <v>5074</v>
      </c>
      <c r="E1697" s="3" t="s">
        <v>5074</v>
      </c>
      <c r="F1697" s="3" t="s">
        <v>4971</v>
      </c>
      <c r="G1697" s="3" t="s">
        <v>5075</v>
      </c>
      <c r="H1697" s="3"/>
      <c r="I1697" s="3" t="s">
        <v>4951</v>
      </c>
      <c r="J1697" s="3"/>
      <c r="K1697" s="3" t="s">
        <v>10051</v>
      </c>
      <c r="L1697" s="5" t="s">
        <v>15</v>
      </c>
      <c r="M1697" s="2" t="str">
        <f t="shared" si="186"/>
        <v>&gt;glyco-g1664_VanX-D%ATGGAAAAGAACTTTGTCTTTTTGGATGAAATGCTGCCGGGCATCCGGTGGGATGCCAAATATGCCACATGGGACAATTTCACCGGGAAACCGGTAGACGGATACGAGGTAAACCGCATTGTGGGAACGAAAGAGCTTGGTGCCGCTTTACGTAAGGCACAGAAGGCGGCGGAGAAACTGGGATACGGTCTGCTCTTATGGGACGGCTACCGTCCCCAGTGTGCAGTGGACTGCTTTTTGACTTGGGCTTCCCTGCCGGAGAACAATCTGACGAAAAAGCGTTACTACCCAAATATCAAAAGGAACGAGATGATCACGAAAGGGTATGTGGCTTCTCAGTCCAGCCACAGTCGCGGGAGCGCGATTGATCTCACGATTTTTCGTTTGGACACGGGTATGCTTGTGCCAATGGGCGGAGATTTCGACTTTATGGATGTACGGTCGCATCATGCCGCCAGTGGTCTGAGCGAAGAGGAGGCCGGAAACCGTGAGCGCCTGCGTGATATCATGGAGCGCAGCGGATTTGAAGCCTACCGATATGAATGGTGGCATTATGTCTTGGCAGACGAGCCATACCCGGATACATATTTTGATTTTTGCATTGCCTAG</v>
      </c>
      <c r="O1697" s="26">
        <f t="shared" si="187"/>
        <v>609</v>
      </c>
      <c r="P1697" s="26"/>
      <c r="Q1697" s="26">
        <f t="shared" si="183"/>
        <v>1</v>
      </c>
      <c r="R1697" s="26">
        <f t="shared" si="184"/>
        <v>1</v>
      </c>
      <c r="S1697" s="26">
        <f t="shared" si="185"/>
        <v>2</v>
      </c>
      <c r="T1697" s="26"/>
    </row>
    <row r="1698" spans="1:20" x14ac:dyDescent="0.25">
      <c r="A1698">
        <v>1976</v>
      </c>
      <c r="B1698" s="2" t="s">
        <v>10052</v>
      </c>
      <c r="C1698" s="3" t="s">
        <v>5065</v>
      </c>
      <c r="D1698" s="3" t="s">
        <v>5076</v>
      </c>
      <c r="E1698" s="3" t="s">
        <v>5076</v>
      </c>
      <c r="F1698" s="3" t="s">
        <v>4994</v>
      </c>
      <c r="G1698" s="3" t="s">
        <v>5077</v>
      </c>
      <c r="H1698" s="3"/>
      <c r="I1698" s="3" t="s">
        <v>4951</v>
      </c>
      <c r="J1698" s="3"/>
      <c r="K1698" s="3" t="s">
        <v>10053</v>
      </c>
      <c r="L1698" s="5" t="s">
        <v>15</v>
      </c>
      <c r="M1698" s="2" t="str">
        <f t="shared" si="186"/>
        <v>&gt;glyco-g1665_VanX-M%ATGGAAAAAGGATTTACCTTTTTAGATGAAATATTAAACGATGTTCGTTGGGACGCTAAATATGCTACGTGGGACAACTTCACTGGAAAACCAATTGATGGATATGAAGTAAATCGAATTATAGGAACATATGAGTTAGCCGATGCGCTATTGAAGGTTCAAGAATTAGCTTTTAACCAAGGTTATGGATTGCTTTTATGGGACGGTTACCGTCCCCAACAAGCTGTAAATTGTTTTTTGCAATGGGCGGCACAGCCGGAAGATAATCGAACAAAGGCAAAATATTATCCCAATATTGACCGAACTGAGATGGTTTCAAAAGGATACGTGGCTTCAAAATCAAGTCATAGCCGCGGAAGTGCAATTGATCTTACACTTTATCGATTAGACACGGACGAACTTGTTCCGATGGGGAGCGGATTTGATTTTATGGATGAGCGCTCTCATCATGAGGCAAAAGGAATTACGAGCAATGAAGCGCAAAACCGTAGATTTTTGCGTTCCATTATGGAAAACAGTGGGTTTGAAGCGTATAGTTTCGAATGGTGGCACTATGTATTGATAAACGAACCTTATCCCTATAGCTGCTTTGATTTTCCTGTCAAATAA</v>
      </c>
      <c r="O1698" s="26">
        <f t="shared" si="187"/>
        <v>609</v>
      </c>
      <c r="P1698" s="26"/>
      <c r="Q1698" s="26">
        <f t="shared" si="183"/>
        <v>1</v>
      </c>
      <c r="R1698" s="26">
        <f t="shared" si="184"/>
        <v>1</v>
      </c>
      <c r="S1698" s="26">
        <f t="shared" si="185"/>
        <v>2</v>
      </c>
      <c r="T1698" s="26"/>
    </row>
    <row r="1699" spans="1:20" x14ac:dyDescent="0.25">
      <c r="A1699">
        <v>1977</v>
      </c>
      <c r="B1699" s="2" t="s">
        <v>10054</v>
      </c>
      <c r="C1699" s="3" t="s">
        <v>5065</v>
      </c>
      <c r="D1699" s="3" t="s">
        <v>5078</v>
      </c>
      <c r="E1699" s="3" t="s">
        <v>5078</v>
      </c>
      <c r="F1699" s="3" t="s">
        <v>4956</v>
      </c>
      <c r="G1699" s="3" t="s">
        <v>5079</v>
      </c>
      <c r="H1699" s="3"/>
      <c r="I1699" s="3" t="s">
        <v>4951</v>
      </c>
      <c r="J1699" s="3"/>
      <c r="K1699" s="3" t="s">
        <v>10055</v>
      </c>
      <c r="L1699" s="5" t="s">
        <v>15</v>
      </c>
      <c r="M1699" s="2" t="str">
        <f t="shared" si="186"/>
        <v>&gt;glyco-g1666_VanX-Pt%ATGAAAATAGGATTTACTTTTTTAGATGAAATATTACACGGTGTTCGTTGGGACGCTAAATATGCCACATGGGACAATTTCACCGGAAAGCCGGTTGACGGATATGAAGTAAATCGCATTGTAGGAACATACGAGTTGGCCGACGCGCTTTTGAAGGTAAAAGAACTGGCTGCTACTCAAGGGTACGGATTGCTTCTATGGGACGGTTACCGTCCCCAACGCGCTGTAAACTGTTTTTTGCAATGGGCTGCACAGCCGGAAGATGACCTGACAAAGGAAAGATATTATCCCAATATTGACCGAACCGAGATGGTTTCAAAAGGATACGTGGCTTCAAAATCAAGCCATAGCCGCGGAAGTGCAATTGATCTTACGCTTTATCGATTAGACACGGGTGAGCTGGTACCAATGGGGAGCGGATTTGATTTTATGGATGAACGCTCTCATCATGCGGCAAAAGGAATTTCAGGCAATGAAGCGCAAAATCGCAGACGTTTGCGTTCCATCATGGAAGACAGTGGGTTTGAAGCATATAGCTTCGAATGGTGGCACTATGTATTAAGAAACGAACCATACCCCAACAGCTATTTTGATTTCCCCGTTAAATAA</v>
      </c>
      <c r="O1699" s="26">
        <f t="shared" si="187"/>
        <v>609</v>
      </c>
      <c r="P1699" s="26"/>
      <c r="Q1699" s="26">
        <f t="shared" si="183"/>
        <v>1</v>
      </c>
      <c r="R1699" s="26">
        <f t="shared" si="184"/>
        <v>1</v>
      </c>
      <c r="S1699" s="26">
        <f t="shared" si="185"/>
        <v>2</v>
      </c>
      <c r="T1699" s="26"/>
    </row>
    <row r="1700" spans="1:20" x14ac:dyDescent="0.25">
      <c r="A1700">
        <v>1978</v>
      </c>
      <c r="B1700" s="2" t="s">
        <v>10056</v>
      </c>
      <c r="C1700" s="3" t="s">
        <v>5065</v>
      </c>
      <c r="D1700" s="3" t="s">
        <v>5080</v>
      </c>
      <c r="E1700" s="3" t="s">
        <v>5080</v>
      </c>
      <c r="F1700" s="3" t="s">
        <v>4999</v>
      </c>
      <c r="G1700" s="3" t="s">
        <v>5081</v>
      </c>
      <c r="H1700" s="3"/>
      <c r="I1700" s="3" t="s">
        <v>4951</v>
      </c>
      <c r="J1700" s="3"/>
      <c r="K1700" s="3" t="s">
        <v>10057</v>
      </c>
      <c r="L1700" s="5" t="s">
        <v>15</v>
      </c>
      <c r="M1700" s="2" t="str">
        <f t="shared" si="186"/>
        <v>&gt;glyco-g1667_VanX-Pt2%ATGAAAAAAGGATTTACTTTTTTAGATGAAATATTACACGGTGTTCGTTGGGACGCTAAATATGCTACATGGGACAATTTCACCGGAAAGCCGGTTGACGGATATGAAGTAAATCGCATTGCAGGAACATACGAGTTGGCCGACGCGCTTTTGAAGGTAAAAGAACTGGCTGCTGCTCAAGGGTACGGATTGCTTCTATGGGACGGTTACCGTCCCCAACGCGCTGTAAATTGTTTTGTGCAATGGGCTGCACAGCCGGAAGATGGCCTGACAAAGGAAAGATATTATCCCAATATTGACCGAACCGAGATGGTTTCAAAAGGATACGTGGCTTCAAAATCAAGCCATAGCCGCGGAAGTGCGATTGATCTTACGCTTTATCGATTAGACACGGGTGAGCTTGTACCAATGGGGAGCGGGTTTGATTTTATGGATGAACGCTCTCATCATGCGGCAAAAGGAATTTCAGGCAATGAAGCGCAAAATCGCAGATGTTTGCGTTCCATCATGGAAAACAGCGGGTTTGAAGCATATAGCTTCGAATGGTGGCACTATGTATTAAGAAACGAACCATACCCCAATAGCTATTTTGATTTCCCCGTCAAATAA</v>
      </c>
      <c r="O1700" s="26">
        <f t="shared" si="187"/>
        <v>609</v>
      </c>
      <c r="P1700" s="26"/>
      <c r="Q1700" s="26">
        <f t="shared" si="183"/>
        <v>1</v>
      </c>
      <c r="R1700" s="26">
        <f t="shared" si="184"/>
        <v>1</v>
      </c>
      <c r="S1700" s="26">
        <f t="shared" si="185"/>
        <v>2</v>
      </c>
      <c r="T1700" s="26"/>
    </row>
    <row r="1701" spans="1:20" x14ac:dyDescent="0.25">
      <c r="A1701">
        <v>1979</v>
      </c>
      <c r="B1701" s="2" t="s">
        <v>10058</v>
      </c>
      <c r="C1701" s="3" t="s">
        <v>5065</v>
      </c>
      <c r="D1701" s="3" t="s">
        <v>5082</v>
      </c>
      <c r="E1701" s="3" t="s">
        <v>5082</v>
      </c>
      <c r="F1701" s="3" t="s">
        <v>4963</v>
      </c>
      <c r="G1701" s="3" t="s">
        <v>5083</v>
      </c>
      <c r="H1701" s="3"/>
      <c r="I1701" s="3" t="s">
        <v>4951</v>
      </c>
      <c r="J1701" s="3"/>
      <c r="K1701" s="3" t="s">
        <v>10059</v>
      </c>
      <c r="L1701" s="5" t="s">
        <v>15</v>
      </c>
      <c r="M1701" s="2" t="str">
        <f t="shared" si="186"/>
        <v>&gt;glyco-g1668_VanX-Sc%ATGACCGGGGACTTCGCCTTCGTGGACGAGCTGGTGTCCGGAATCCGGTGGGACGCCAAGTACGCCACCTGGGACAACTTCACCGGCAAACCCGTGGACGGATACCTGGCGAACCGGATCGTCGGCACCAAGGCCCTGTGCGCGGCTCTGGGAAGGGCGCAAGAACGGGCCGAAGACCTCGGCTTCGGGCTGCTCCTGTGGGACGGCTACCGCCCGCAGCGCGCCGTGGACTGCTTCCTCCGCTGGTCACAACAGCCGGAGGACGGCCGGACGAAGGCCCGGCACTACCCGAACATCGGCAGGGCCGAGATGTTCGACAGGGGGTACGTGGCCGCCAGGTCGGGCCACAGCCGAGGTGCCACCGTCGACTTGACGCTGTACCACCTGACCACCGGTGAACTCGCGGCCATGGGCGGCGGCCACGACCTCATGGACCCGATATCGCATCACGACGCCCGAGACGTCCCGCGGGCCGAGGCGGCGAACCGACGGCATCTGCGCTCGATCATGGCCGCCTGCGGTTTCGCCTCATACGCCTGCGAGTGGTGGCACTACACGCTGAAGGAGGAGCCGCACCCGGACACCTACTTCGACTTTCCCATCGCGTAG</v>
      </c>
      <c r="O1701" s="26">
        <f t="shared" si="187"/>
        <v>609</v>
      </c>
      <c r="P1701" s="26"/>
      <c r="Q1701" s="26">
        <f t="shared" si="183"/>
        <v>1</v>
      </c>
      <c r="R1701" s="26">
        <f t="shared" si="184"/>
        <v>1</v>
      </c>
      <c r="S1701" s="26">
        <f t="shared" si="185"/>
        <v>2</v>
      </c>
      <c r="T1701" s="26"/>
    </row>
    <row r="1702" spans="1:20" x14ac:dyDescent="0.25">
      <c r="A1702">
        <v>1980</v>
      </c>
      <c r="B1702" s="2" t="s">
        <v>10060</v>
      </c>
      <c r="C1702" s="3" t="s">
        <v>5065</v>
      </c>
      <c r="D1702" s="3" t="s">
        <v>5084</v>
      </c>
      <c r="E1702" s="3" t="s">
        <v>5084</v>
      </c>
      <c r="F1702" s="3" t="s">
        <v>5016</v>
      </c>
      <c r="G1702" s="3" t="s">
        <v>5085</v>
      </c>
      <c r="H1702" s="3"/>
      <c r="I1702" s="3" t="s">
        <v>4951</v>
      </c>
      <c r="J1702" s="3"/>
      <c r="K1702" s="3" t="s">
        <v>10061</v>
      </c>
      <c r="L1702" s="5" t="s">
        <v>15</v>
      </c>
      <c r="M1702" s="2" t="str">
        <f t="shared" si="186"/>
        <v>&gt;glyco-g1669_VanXY-C%ATGAACACATTACAATTGATCAATAAAAACCATCCATTGAAAAAAAATCAAGAGCCCCCGCACTTAGTGCTAGCTCCTTTTAGCGATCACGATGTTTACCTGCAGCCAGAAGTGGCAAAACAATGGGAACGACTCGTACGAGCAACCGGACTAGAAAAGGACATTCGTCTGGTAGATGGGTATCGTACGGAAAAAGAACAGCGACGCTTGTGGGAGTATTCTCTAAAAGAAAACGGGTTAGCTTATACCAAACAATTCGTTGCTTTGCCAGGTTGCAGTGAACATCAAATCGGTCTGGCCATTGATGTAGGACTAAAGAAACAAGAAGATGATGATCTTATCTGCCCTCATTTTCGAGATAGTGCTGCTGCTGATTTATTTATGCAGCAGATGATGAATTATGGCTTTATTCTACGCTATCCGGAAGATAAACAAGAGATCACCGGTATCAGTTATGAACCTTGGCATTTTCGTTATGTCGGGCTTCCCCATAGCCAAGTCATCACTGCCCAAAAATGGACTCTGGAAGAATACCATGATTACTTGGCTCAGACAGTGAGGCAGTTCGCATGA</v>
      </c>
      <c r="O1702" s="26">
        <f t="shared" si="187"/>
        <v>573</v>
      </c>
      <c r="P1702" s="26"/>
      <c r="Q1702" s="26">
        <f t="shared" si="183"/>
        <v>1</v>
      </c>
      <c r="R1702" s="26">
        <f t="shared" si="184"/>
        <v>1</v>
      </c>
      <c r="S1702" s="26">
        <f t="shared" si="185"/>
        <v>2</v>
      </c>
      <c r="T1702" s="26"/>
    </row>
    <row r="1703" spans="1:20" x14ac:dyDescent="0.25">
      <c r="A1703">
        <v>1981</v>
      </c>
      <c r="B1703" s="2" t="s">
        <v>10062</v>
      </c>
      <c r="C1703" s="3" t="s">
        <v>5065</v>
      </c>
      <c r="D1703" s="3" t="s">
        <v>5086</v>
      </c>
      <c r="E1703" s="3" t="s">
        <v>5086</v>
      </c>
      <c r="F1703" s="3" t="s">
        <v>4979</v>
      </c>
      <c r="G1703" s="3" t="s">
        <v>5087</v>
      </c>
      <c r="H1703" s="3"/>
      <c r="I1703" s="3" t="s">
        <v>4951</v>
      </c>
      <c r="J1703" s="3"/>
      <c r="K1703" s="3" t="s">
        <v>10063</v>
      </c>
      <c r="L1703" s="5" t="s">
        <v>15</v>
      </c>
      <c r="M1703" s="2" t="str">
        <f t="shared" si="186"/>
        <v>&gt;glyco-g1670_VanXY-G%ATGATGAAAACGATTGAGCTTGAAAAGGAAGAAATTTATTGTGGAAATTTGCTGCTCGTCAACAAAAATTATCCGCTACGAGATAACAATGTAAAGGGTTTAGTTCCTGCTGATATACGCTTTCCAAATATTCTTATGAAGCGTGATGTGGCAAATGTTTTGCAGCTTATTTTTGAAAAAATCTCGGCAGGTAACTCTATCGTTCCTGTAAGCGGTTATCGCTCATTAGAAGAACAGACAGCCATATATGACGGCTCTCTCAAAGATAATGGAGAGGATTTTACAAGAAAATATGTTGCTCTGCCCAATCATAGTGAACATCAAACAGGTCTTGCCATTGATTTAGGACTGAATAAAAAGGATATAGACTTTATCCGTCCCGATTTTCCCTATGACGGTATTTGCGATGAATTTAGGAGAGCTGCCCCAGACTATGGCTTTACCCAGCGTTATGCAAGGGATAAAGAAGAAATAACAGGGATTTCACACGAGCCGTGGCATTTTCGATATGTAGGATACCCACACTCAAAAATTATGCAGGAAAATGGTTTTTCACTTGAAGAATACACACAATTTATAAAAGCCTATCTGGAAGATAACAAATATCTTTTTGAGCAGGCTCACAGAGCTGAGATTGAAATATATTATGTTCCTGCAAAAGACGACAAAACGCTGATAAAAATACCAGAAAATTGTGTTTATCAGATTTCTGGTAATAACATAGACGGTTTTGTTGTGACCATATGGAGGAAAACAGATGACTAA</v>
      </c>
      <c r="O1703" s="26">
        <f t="shared" si="187"/>
        <v>765</v>
      </c>
      <c r="P1703" s="26"/>
      <c r="Q1703" s="26">
        <f t="shared" si="183"/>
        <v>1</v>
      </c>
      <c r="R1703" s="26">
        <f t="shared" si="184"/>
        <v>1</v>
      </c>
      <c r="S1703" s="26">
        <f t="shared" si="185"/>
        <v>2</v>
      </c>
      <c r="T1703" s="26"/>
    </row>
    <row r="1704" spans="1:20" x14ac:dyDescent="0.25">
      <c r="A1704" s="26">
        <v>1982</v>
      </c>
      <c r="B1704" s="2" t="s">
        <v>10064</v>
      </c>
      <c r="C1704" s="3" t="s">
        <v>5065</v>
      </c>
      <c r="D1704" s="3" t="s">
        <v>5088</v>
      </c>
      <c r="E1704" s="3" t="s">
        <v>5088</v>
      </c>
      <c r="F1704" s="3" t="s">
        <v>5005</v>
      </c>
      <c r="G1704" s="3" t="s">
        <v>5089</v>
      </c>
      <c r="H1704" s="3"/>
      <c r="I1704" s="3" t="s">
        <v>4951</v>
      </c>
      <c r="J1704" s="3"/>
      <c r="K1704" s="3" t="s">
        <v>10065</v>
      </c>
      <c r="L1704" s="5" t="s">
        <v>15</v>
      </c>
      <c r="M1704" s="2" t="str">
        <f t="shared" si="186"/>
        <v>&gt;glyco-g1671_VanXY-L%ATGGATAACGATTACAAGTATTATTTACAATTAGTCAATAAGCAATATCCTTGGCAGATAAACAATGGTTCTAAAAAAATGGTAAGGGTGCCTTATACAGATAAAGAAATTTATTTAGATGCAGTTGTTGTTGAACATTTGATTCAGTTGATCGAAACTATTCAATTACAAGAGAAAATAGAAATAGTTGATGGTTACCGTACGATAGACGAACAAAAAGAATTATGGGAATTTTCTTTAAAAGATAGAGGGAAACGATATACTCATGATTATGTTGCCTATCCTGGGTGTAGTGAGCATCATACTGGACTTGCATTAGATATTGGTCTTAAAAAAACAGCACATGATATCATAGCACCAAAATTTAATGGAGAAGAGGCAAAAAAATTTTTAGAGCATATGAAAGATTACGGATTTATTTTAAGGTACCCTCCAAACAAAAAAAAGGTAACAGGGATTGCGTATGAACCGTGGCATTTTAGGTATGTTGGAGTTCCTCACAGCCAAATCATTACTCAGCAAGCTTGGACGCTGGAAGAATATATCGCTTTTTTACACACAGTAGGAGAAAAAGTTTCATGA</v>
      </c>
      <c r="O1704" s="26">
        <f t="shared" si="187"/>
        <v>582</v>
      </c>
      <c r="P1704" s="26"/>
      <c r="Q1704" s="26">
        <f t="shared" si="183"/>
        <v>1</v>
      </c>
      <c r="R1704" s="26">
        <f t="shared" si="184"/>
        <v>1</v>
      </c>
      <c r="S1704" s="26">
        <f t="shared" si="185"/>
        <v>2</v>
      </c>
      <c r="T1704" s="26"/>
    </row>
    <row r="1705" spans="1:20" x14ac:dyDescent="0.25">
      <c r="A1705">
        <v>1983</v>
      </c>
      <c r="B1705" s="2" t="s">
        <v>10066</v>
      </c>
      <c r="C1705" s="3" t="s">
        <v>5090</v>
      </c>
      <c r="D1705" s="3" t="s">
        <v>5091</v>
      </c>
      <c r="E1705" s="3" t="s">
        <v>5091</v>
      </c>
      <c r="F1705" s="3" t="s">
        <v>4949</v>
      </c>
      <c r="G1705" s="3" t="s">
        <v>5092</v>
      </c>
      <c r="H1705" s="3"/>
      <c r="I1705" s="3" t="s">
        <v>4951</v>
      </c>
      <c r="J1705" s="3"/>
      <c r="K1705" s="3" t="s">
        <v>10067</v>
      </c>
      <c r="L1705" s="5" t="s">
        <v>15</v>
      </c>
      <c r="M1705" s="2" t="str">
        <f t="shared" si="186"/>
        <v>&gt;glyco-g1672_VanY-A%TTGTTATTGTTATTCTTAATATACTTAGGTTATGACTACGTTAATGAAGCACTGTTTTCTCAGGAAAAAGTCGAATTTCAAAATTATGATCAAAATCCCAAAGAACATTTAGAAAATAGTGGGACTTCTGAAAATACCCAAGAGAAAACAATTACAGAAGAACAGGTTTATCAAGGAAATCTGCTATTAATCAATAGTAAATATCCTGTTCGCCAAGAAAGTGTGAAGTCAGATATCGTGAATTTATCTAAACATGACGAATTAATAAATGGATACGGGTTGCTTGATAGTAATATTTATATGTCAAAAGAAATAGCACAAAAATTTTCAGAGATGGTCAATGATGCTGTAAAGGGTGGCGTTAGTCATTTTATTATTAATAGTGGCTATCGAGACTTTGATGAGCAAAGTGTGCTTTACCAAGAAATGGGGGCTGAGTATGCCTTACCAGCAGGTTATAGTGAGCATAATTCAGGTTTATCACTAGATGTAGGATCAAGCTTGACGAAAATGGAACGAGCCCCTGAAGGAAAGTGGATAGAAGAAAATGCTTGGAAATACGGGTTCATTTTACGTTATCCAGAGGACAAAACAGAGTTAACAGGAATTCAATATGAACCATGGCATATTCGCTATGTTGGTTTACCACATAGTGCGATTATGAAAGAAAAGAATTTCGTTCTCGAGGAATATATGGATTACCTAAAAGAAGAAAAAACCATTTCTGTTAGTGTAAATGGGGAAAAATATGAGATCTTTTATTATCCTGTTACTAAAAATACCACCATTCATGTGCCGACTAATCTTCGTTATGAGATATCAGGAAACAATATAGACGGTGTAATTGTGACAGTGTTTCCCGGATCAACACATACTAATTCAAGGAGGTAA</v>
      </c>
      <c r="O1705" s="26">
        <f t="shared" si="187"/>
        <v>891</v>
      </c>
      <c r="P1705" s="26"/>
      <c r="Q1705" s="26">
        <f t="shared" si="183"/>
        <v>1</v>
      </c>
      <c r="R1705" s="26">
        <f t="shared" si="184"/>
        <v>1</v>
      </c>
      <c r="S1705" s="26">
        <f t="shared" si="185"/>
        <v>2</v>
      </c>
      <c r="T1705" s="26"/>
    </row>
    <row r="1706" spans="1:20" x14ac:dyDescent="0.25">
      <c r="A1706">
        <v>1984</v>
      </c>
      <c r="B1706" s="2" t="s">
        <v>10068</v>
      </c>
      <c r="C1706" s="3" t="s">
        <v>5090</v>
      </c>
      <c r="D1706" s="3" t="s">
        <v>5093</v>
      </c>
      <c r="E1706" s="3" t="s">
        <v>5093</v>
      </c>
      <c r="F1706" s="3" t="s">
        <v>4960</v>
      </c>
      <c r="G1706" s="3" t="s">
        <v>5094</v>
      </c>
      <c r="H1706" s="3"/>
      <c r="I1706" s="3" t="s">
        <v>4951</v>
      </c>
      <c r="J1706" s="3"/>
      <c r="K1706" s="3" t="s">
        <v>10069</v>
      </c>
      <c r="L1706" s="5" t="s">
        <v>15</v>
      </c>
      <c r="M1706" s="2" t="str">
        <f t="shared" si="186"/>
        <v>&gt;glyco-g1673_VanY-B%ATGGAAAAAAGCAACTATCATTCCAATGCGGATCATCACAAACGGCATATGAAACAATCCGTGGAAAAGCGGGCTTTTCTATGTGCGTTCATTATTTCGTTCACAGTCTGCACGCTGTTTTTGGGGTGGAGACTGGCTTCCGTATTGGAGGCAACACAGATACCGCCCATCCCTGCAACTCATACAGGCAGCAGCACTGACGTAGTGGAGAATTTGGAGGAAAACGCTCTTGCCACCGCCAAAGAACAGGGAGATGAACAGGAATGGAGCCTGATTTTAGTGAACAGGCAGAACCCCATCCCCGCACAGTACGATGTGGAGCTTGAGCAACTATCAAATGGTGAGCGGATAGATATTCGGATTTCTCCCTATCTTCAAGATTTGTTTGATGCCGCAAGAACTGATGGAGTTTACCCGATTGTCGCATCCGGATACCGAACAACAGAAAAACAGCAAGAAATTATGGATGAAAAAATTGCCGAATATAAGGCGAAAGGCTACACCTCTGCACAGGCTAAAGCGGAAGCAGAAACTTGGGTGGCCGTGCCGGGAACGAGCGAGCATCAGCTTGGTCTTGCTGTGGATATCAATGCGGACGGAATTCATTCAACAGGCAACGAGGTTTATAGATGGCTGGATGAAAACAGCTATCGTTTTGGTTTTATTCGTCGCTACCCACCAGACAAGACAGAGATAACCGGTGTGAGCAACGAGCCGTGGCATTACCGATATGTTGGCATCGAAGCTGCCACAGAGATGTACAACCAAGGGGTTTGCCTTGAGGAATATTTAAAACCAGAAAAATGA</v>
      </c>
      <c r="O1706" s="26">
        <f t="shared" si="187"/>
        <v>807</v>
      </c>
      <c r="P1706" s="26"/>
      <c r="Q1706" s="26">
        <f t="shared" si="183"/>
        <v>1</v>
      </c>
      <c r="R1706" s="26">
        <f t="shared" si="184"/>
        <v>1</v>
      </c>
      <c r="S1706" s="26">
        <f t="shared" si="185"/>
        <v>2</v>
      </c>
      <c r="T1706" s="26"/>
    </row>
    <row r="1707" spans="1:20" x14ac:dyDescent="0.25">
      <c r="A1707" s="26">
        <v>1985</v>
      </c>
      <c r="B1707" s="2" t="s">
        <v>10070</v>
      </c>
      <c r="C1707" s="3" t="s">
        <v>5090</v>
      </c>
      <c r="D1707" s="3" t="s">
        <v>5095</v>
      </c>
      <c r="E1707" s="3" t="s">
        <v>5095</v>
      </c>
      <c r="F1707" s="3" t="s">
        <v>4971</v>
      </c>
      <c r="G1707" s="3" t="s">
        <v>5096</v>
      </c>
      <c r="H1707" s="3"/>
      <c r="I1707" s="3" t="s">
        <v>4951</v>
      </c>
      <c r="J1707" s="3"/>
      <c r="K1707" s="3" t="s">
        <v>10071</v>
      </c>
      <c r="L1707" s="5" t="s">
        <v>15</v>
      </c>
      <c r="M1707" s="2" t="str">
        <f t="shared" si="186"/>
        <v>&gt;glyco-g1674_VanY-D%GTGGAACGTCAAAATAACAATGAAAACCAGTATGGAAGGAATCGCAGAAAAGACAAAAGAAAAAAATTGTTTTTTTACAGAGCAGCATGTGCCATGCTCGGTCTGCTCATAGTCTGTGTAATTTTTGGAGCTGTGTATTTTCTCAGAGAGAGTAAAGATCCGGTTCTTCCATCCAAAGAAAATACAAAGACAGGCAAGGACTATTCATTTTTGGCCGACGGTCAGAGTGAGGATGAGTCTCCGATTTCGGAGCCAGCCATATCCAACCGGGCGAATGCGATTGACCTGAACATCATAGCAGCAAATGCCATTGTGATGAATAAAGACACCGATGCGTTATTGTATCAAAAAAACGGCACGGACAGAATTGCGCCGGCCAGTACAGCAAAGATGATTACGGCGTTGACCGTGCTTGAATATTGTTCTCCGGAGGAGGAGATGAGAGTCGGTGCAGAGATTGAAATGATCCATAGTGATTCGTCAACCGCATGGCTTATGAAAGGCGATACCCTGACTGTCAGGCAGCTCCTGATTGCCCTGATGCTTCCGTCCGGCAATGATGCAGCTTATACCCTTGCAGTCAATACCGGAAAGGTTATTGCAGGCGATAACAGCCTGTCCAATCAGCAGGCCATTCAGATATTCATGGATAAGGTAAATGAGAAGGCCAGGGCAATTGGTGTTACAGACTCGAATTTTGTGGTTCCGGATGGGTATGATGCCGAGGGGCAGTATACCACGGCCTATGATCTTGCCATCATTGCAAAGGCATGTTTGGAGGATCCCATTATTTCAGAAATTGTGGCGAGCAATACGTCGTATGAAAAATGGCCGAACGGCAGGGAGGTCACTTACAACAATTCCAATGAGCTTCTTGATCCGAACAGTCCCTATTACCGTCCGGAGGTCATCGGACTGAAAACAGGGACCAGCAGCCTTGGCGGCGCCTGTGTGGTCTCTGCGGCAGTGATTGACGGAGAAACCTATATTTGCGTAGTCATGGGCTCTACGAAAGAAAGCAGGTTTCAGGACAGCGTTGCCATTTTGGATAAAATCAAGGCCCAGTGA</v>
      </c>
      <c r="O1707" s="26">
        <f t="shared" si="187"/>
        <v>1068</v>
      </c>
      <c r="P1707" s="26"/>
      <c r="Q1707" s="26">
        <f t="shared" si="183"/>
        <v>1</v>
      </c>
      <c r="R1707" s="26">
        <f t="shared" si="184"/>
        <v>1</v>
      </c>
      <c r="S1707" s="26">
        <f t="shared" si="185"/>
        <v>2</v>
      </c>
      <c r="T1707" s="26"/>
    </row>
    <row r="1708" spans="1:20" x14ac:dyDescent="0.25">
      <c r="A1708">
        <v>1986</v>
      </c>
      <c r="B1708" s="2" t="s">
        <v>10072</v>
      </c>
      <c r="C1708" s="3" t="s">
        <v>5090</v>
      </c>
      <c r="D1708" s="3" t="s">
        <v>5097</v>
      </c>
      <c r="E1708" s="3" t="s">
        <v>5097</v>
      </c>
      <c r="F1708" s="3" t="s">
        <v>4994</v>
      </c>
      <c r="G1708" s="3" t="s">
        <v>5098</v>
      </c>
      <c r="H1708" s="3"/>
      <c r="I1708" s="3" t="s">
        <v>4951</v>
      </c>
      <c r="J1708" s="3"/>
      <c r="K1708" s="3" t="s">
        <v>10073</v>
      </c>
      <c r="L1708" s="5" t="s">
        <v>15</v>
      </c>
      <c r="M1708" s="2" t="str">
        <f t="shared" si="186"/>
        <v>&gt;glyco-g1675_VanY-M%ATGGTCTTTCAAGGAAACTTACTCTTGGTTAATAACGAATATCCGGTTCTCGAAGAGAGTATAAAAACAGACGTTGTAAATTTATTTAAACATGATGAATTGACAAAAGGATATGAATTGCTCAATAGGGAAATTTATTTATCGGAGAAAGTTGCCCGTGAATTTTCAGAGATGGTAGATGCGGCTGAAAAAGAAGGAGTTCGCCATTTTTCAATCAATAGTGGGTTTCGAAACTTTGATGAGCAAAATGCCCTTTATCAAGAAATGGGGTCTGACTACGCCTTGCCTGCAGGTTATAGCGAACATAATTTAGGTTTAGCACTTGATATCGGATCTACTCAAATGGAAATGAGTGAGGCACCGGAAGGAAAGTGGCTAGAAGATAATGCGTGGGAATACGGCTTTATTTTACGCTATCCAATGGACAAAACGGCCATCACAGGTATTCAGTATGAACCTTGGCATTTTCGCTATGTGGGATTACCGCACAGTGCAATTATAGAGGAAAAGAATTTTGCTTTAGAAGAATATTTGGATTTCCTAAAAGAACAAAAATCCATTTCAGGTACTATACATGGCGAAAATTATGAGATTTCTTATTATCCTATTACCGAAAAAACAGACATTGAAATGCCTGCCAATCTTCATTATGAAATATCAGGAAACAATATGGATGGTGTGATTGTGACAGTGTATCGCTAA</v>
      </c>
      <c r="O1708" s="26">
        <f t="shared" si="187"/>
        <v>702</v>
      </c>
      <c r="P1708" s="26"/>
      <c r="Q1708" s="26">
        <f t="shared" si="183"/>
        <v>1</v>
      </c>
      <c r="R1708" s="26">
        <f t="shared" si="184"/>
        <v>1</v>
      </c>
      <c r="S1708" s="26">
        <f t="shared" si="185"/>
        <v>2</v>
      </c>
      <c r="T1708" s="26"/>
    </row>
    <row r="1709" spans="1:20" x14ac:dyDescent="0.25">
      <c r="A1709">
        <v>1987</v>
      </c>
      <c r="B1709" s="2" t="s">
        <v>10074</v>
      </c>
      <c r="C1709" s="3" t="s">
        <v>5090</v>
      </c>
      <c r="D1709" s="3" t="s">
        <v>5099</v>
      </c>
      <c r="E1709" s="3" t="s">
        <v>5099</v>
      </c>
      <c r="F1709" s="3" t="s">
        <v>4956</v>
      </c>
      <c r="G1709" s="3" t="s">
        <v>5100</v>
      </c>
      <c r="H1709" s="3"/>
      <c r="I1709" s="3" t="s">
        <v>4951</v>
      </c>
      <c r="J1709" s="3"/>
      <c r="K1709" s="3" t="s">
        <v>10075</v>
      </c>
      <c r="L1709" s="5" t="s">
        <v>15</v>
      </c>
      <c r="M1709" s="2" t="str">
        <f t="shared" si="186"/>
        <v>&gt;glyco-g1676_VanY-Pt%ATGAAGAAGTGGGGTTTTTTATTGTTATTGTGCTTAGGTTTTGTCTTCATTAATAAAGCACTGTTTTTTCAGGAAAAAGTAGAAATTCAAAATTATGATCAAAATCCCAAAGATCATTTAGATAATAGAGGGACTTCTGAAAGTACGCAAACGAAGACGATTACAAATGAACAGATTTATCAAGGAAATCTGCTATTATTCAACAGTAAATATCCTGTTCGCCAAGAAAGTGTGAAGTCAGATATCGTAAATTTATCTAAACATAACGAATTGATAAATGGGTACGGGTTGCTTGATACGAATATTTATATGTCAAAAGGAATAGCACAAAAATTTTCAGAGATGGTCAATGATGCTGTAAAGGAAGGGGTTAGTCATTTTATTATTAATAGTGGCTATCGTGACTTTGATGAGCAAAGTGTGCTTTACCAAGAAATGGGGGCTGATTATGCCTTGCCAGCAGGTTATAGTGAACATAATTCAGGCTTATCACTTGATGTAGGATCAAGCTTAACGAAAATGGAGCGAGCACCTGAAGGAAAGTGGCTGAAAGAAAATGCTTGGAAATACGGCTTTATATTACGCTATCCAAAGGATAAAACTGATGTTACTGGAATTCAATATGAACCATGGCATATCCGTTATGTTGGTTTCCCTCACAGCGCGATTATGAAAGAAAAGAATTTCGCTCTAGAAGAATATATGGATTTTTTGAAGGAACAGAAGTCCATTACGACTACAATAGACCACCAAGTCTATAAAATCTTTTACTATCCTATCTCCCAAAATACAACGATCCATGTGCCTGCGAATGGCCAGTATGAAATTTCAGGCAACAATATGGATGGCGTGATTGTGACAGTGTATTCTGGTAAGCGAGACTAA</v>
      </c>
      <c r="O1709" s="26">
        <f t="shared" si="187"/>
        <v>885</v>
      </c>
      <c r="P1709" s="26"/>
      <c r="Q1709" s="26">
        <f t="shared" si="183"/>
        <v>1</v>
      </c>
      <c r="R1709" s="26">
        <f t="shared" si="184"/>
        <v>1</v>
      </c>
      <c r="S1709" s="26">
        <f t="shared" si="185"/>
        <v>2</v>
      </c>
      <c r="T1709" s="26"/>
    </row>
    <row r="1710" spans="1:20" x14ac:dyDescent="0.25">
      <c r="A1710">
        <v>1988</v>
      </c>
      <c r="B1710" s="2" t="s">
        <v>10076</v>
      </c>
      <c r="C1710" s="3" t="s">
        <v>5090</v>
      </c>
      <c r="D1710" s="3" t="s">
        <v>5101</v>
      </c>
      <c r="E1710" s="3" t="s">
        <v>5101</v>
      </c>
      <c r="F1710" s="3" t="s">
        <v>4999</v>
      </c>
      <c r="G1710" s="3" t="s">
        <v>5102</v>
      </c>
      <c r="H1710" s="3"/>
      <c r="I1710" s="3" t="s">
        <v>4951</v>
      </c>
      <c r="J1710" s="3"/>
      <c r="K1710" s="3" t="s">
        <v>10077</v>
      </c>
      <c r="L1710" s="5" t="s">
        <v>15</v>
      </c>
      <c r="M1710" s="2" t="str">
        <f t="shared" si="186"/>
        <v>&gt;glyco-g1677_VanY-Pt2%ATGAAGAAGTGGGGGTTTTTATTTTTATTGTGCTTAGGTTTTGTCTTCATTAATAAAGCACTGTTTTTTCAGGAAAAAGTAGCAGTAGAAATTGAAAATTATGATCAAAATCCCAAAGATCATTTAGATAATAGAGGAACTTCGGAAAGTACCCAAACGAAAACGATTACAAATGAACAGATTTATCAAGGAAATCTGCTATTATTCAACAGTAAATATCCTGTTCGCCAAGAAAGTGTGAAGTCAGATATCGTCAATTTATCTAAACATAACGAATTGATAAATGGGTACGGGTTGCTTGATACGAATATTTATATGTCAAAAGGAATAGCACAAAAATTTTCAGAGATGGTCAATGATGCTTTAAAGGAAGGGGTTAGTCATTTTATTATTAATAGTGGCTATCGTGACTTTGATGAGCAAAGTGTGCTTTACCAAGAAATGGGGGCTGATTATGCCTTGCCAGCAGGTTATAGTGAACATAATTCAGGCTTATCACTTGATGTAGGATCAAGCTTAACGAAAATGGAGCGAGCACCTGAAGGAAAGTGGCTGAAAGAAAATGCTTGGAAATACGGCTTTATATTACGCTATCCAAAGGATAAGACTGATGTTACTGGAATTCAATATGAACCATGGCATATCCGTTATGTTGGTTTCCCTCACAGCGCGATTATGAAAGAAAAGAATTTCGCTCTAGAAGAATATATGGATTTTTTGAAGGAACAGAAGTCCATTACCACTACAATAGACCACCAAGTCTATAAAATTTTTTACTATCCTATCTCCCAAAATACAACGATCCATGTGCCTGCGAATGGCCAGTATGAAATTTCAGGCAACAATATGGATGGCGTGATTGTGACAGTGTATTCTGGTAAGCGAGACTAA</v>
      </c>
      <c r="O1710" s="26">
        <f t="shared" si="187"/>
        <v>891</v>
      </c>
      <c r="P1710" s="26"/>
      <c r="Q1710" s="26">
        <f t="shared" si="183"/>
        <v>1</v>
      </c>
      <c r="R1710" s="26">
        <f t="shared" si="184"/>
        <v>1</v>
      </c>
      <c r="S1710" s="26">
        <f t="shared" si="185"/>
        <v>2</v>
      </c>
      <c r="T1710" s="26"/>
    </row>
    <row r="1711" spans="1:20" x14ac:dyDescent="0.25">
      <c r="A1711">
        <v>1989</v>
      </c>
      <c r="B1711" s="2" t="s">
        <v>10078</v>
      </c>
      <c r="C1711" s="3" t="s">
        <v>5103</v>
      </c>
      <c r="D1711" s="3" t="s">
        <v>5104</v>
      </c>
      <c r="E1711" s="3" t="s">
        <v>5104</v>
      </c>
      <c r="F1711" s="3" t="s">
        <v>4949</v>
      </c>
      <c r="G1711" s="3" t="s">
        <v>5105</v>
      </c>
      <c r="H1711" s="3"/>
      <c r="I1711" s="3" t="s">
        <v>4951</v>
      </c>
      <c r="J1711" s="3"/>
      <c r="K1711" s="3" t="s">
        <v>10079</v>
      </c>
      <c r="L1711" s="5" t="s">
        <v>15</v>
      </c>
      <c r="M1711" s="2" t="str">
        <f t="shared" si="186"/>
        <v>&gt;glyco-g1678_VanZ-A%TTGGGAAAAATATTATCTAGAGGATTGCTAGCTTTATATTTAGTGACACTAATCTGGTTAGTGTTATTCAAATTACAATACAATATTTTATCAGTATTTAATTATCATCAAAGAAGTCTTAACTTGACTCCATTTACTGCTACTGGGAATTTCAGAGAGATGATAGATAATGTTATAATCTTTATTCCATTTGGCTTGCTTTTGAATGTCAATTTTAAAGAAATCGGATTTTTACCTAAGTTTGCTTTTGTACTGGTTTTAAGTCTTACTTTTGAAATAATTCAATTTATCTTCGCTATTGGAGCGACAGACATAACAGATGTAATTACAAATACTGTTGGAGGCTTTCTTGGACTGAAATTATATGGTTTAAGCAATAAGCATATGAATCAAAAAAAATTAGACAGAGTTATTATTTTTGTAGGTATACTTTTGCTCGTATTATTGCTCGTTTACCGTACCCATTTAAGAATAAATTACGTGTAA</v>
      </c>
      <c r="O1711" s="26">
        <f t="shared" si="187"/>
        <v>486</v>
      </c>
      <c r="P1711" s="26"/>
      <c r="Q1711" s="26">
        <f t="shared" si="183"/>
        <v>1</v>
      </c>
      <c r="R1711" s="26">
        <f t="shared" si="184"/>
        <v>1</v>
      </c>
      <c r="S1711" s="26">
        <f t="shared" si="185"/>
        <v>2</v>
      </c>
      <c r="T1711" s="26"/>
    </row>
    <row r="1712" spans="1:20" x14ac:dyDescent="0.25">
      <c r="A1712">
        <v>1990</v>
      </c>
      <c r="B1712" s="2" t="s">
        <v>10080</v>
      </c>
      <c r="C1712" s="3" t="s">
        <v>5103</v>
      </c>
      <c r="D1712" s="3" t="s">
        <v>5106</v>
      </c>
      <c r="E1712" s="3" t="s">
        <v>5106</v>
      </c>
      <c r="F1712" s="3" t="s">
        <v>4956</v>
      </c>
      <c r="G1712" s="3" t="s">
        <v>5107</v>
      </c>
      <c r="H1712" s="3"/>
      <c r="I1712" s="3" t="s">
        <v>4951</v>
      </c>
      <c r="J1712" s="3"/>
      <c r="K1712" s="3" t="s">
        <v>10645</v>
      </c>
      <c r="L1712" s="5" t="s">
        <v>15</v>
      </c>
      <c r="M1712" s="2" t="str">
        <f t="shared" si="186"/>
        <v>&gt;glyco-g1679_VanZ-Pt-partial%TTGGGTTGTTCAGGATTTTTTTCCTCCTATATGTACGCATTATTCAAAATCATCGTGCTCAAGTTTGGCCCGACAGTCGTCGAGTTTCTATGGGTACGGCTAATGCGAAACTCGACCAACCCGGAATGTATTGCCGCCCGGCTGCATGCCGGCAATCTGATCCCTTTGAAGGAAATTTCCAGGGCGAGTGATTCGATGTCGGGGCACAGCCTTTTGAACTTGTTTGGAAATGTTGGGATCTTCGTCCCTTTAGGCATTTTCCTCGGTGTTCTGGCGAAATCCGGCAAACTGACGTTGGCAGGGTCGAGTCTCGTGTTAGAATGTACACAAGTTTTATTTTCGATCGGAAAATTCGACGTCGACGACCTCATTTTGAATTCCACCGGAGGCTCAATCGGTTTTGTCGTTTATGCACTGTGCGCTAGGCTGA</v>
      </c>
      <c r="O1712" s="26">
        <f t="shared" si="187"/>
        <v>430</v>
      </c>
      <c r="P1712" s="26"/>
      <c r="Q1712" s="26">
        <f t="shared" si="183"/>
        <v>1</v>
      </c>
      <c r="R1712" s="26">
        <f t="shared" si="184"/>
        <v>1</v>
      </c>
      <c r="S1712" s="26">
        <f t="shared" si="185"/>
        <v>2</v>
      </c>
      <c r="T1712" s="26"/>
    </row>
    <row r="1713" spans="1:20" x14ac:dyDescent="0.25">
      <c r="A1713">
        <v>1992</v>
      </c>
      <c r="B1713" s="2" t="s">
        <v>10083</v>
      </c>
      <c r="C1713" s="3" t="s">
        <v>5113</v>
      </c>
      <c r="D1713" s="3" t="s">
        <v>5114</v>
      </c>
      <c r="E1713" s="3" t="s">
        <v>5115</v>
      </c>
      <c r="F1713" s="3" t="s">
        <v>5116</v>
      </c>
      <c r="G1713" s="3" t="s">
        <v>5117</v>
      </c>
      <c r="H1713" s="3"/>
      <c r="I1713" s="3" t="s">
        <v>5112</v>
      </c>
      <c r="J1713" s="3"/>
      <c r="K1713" s="3" t="s">
        <v>10084</v>
      </c>
      <c r="L1713" s="5" t="s">
        <v>15</v>
      </c>
      <c r="M1713" s="2" t="str">
        <f t="shared" si="186"/>
        <v>&gt;macro-g1680_ereA%ATGACATGGAGAACGACCAGAACACTTTTACAGCCTCAAAAGCTGGACTTCAATGAGTTTGAGATTCTTACTTCCGTAATTGAGGGCGCCCGAATTGTCGGCATTGGCGAGGGCGCTCATTTTGTCGCGGAGTTTTCACTGGCTAGAGCTAGTCTTATCCGCTATTTGGTCGAAAGGCATGAGTTTAATGCGATTGGTTTGGAATGTGGGGCGATTCAGGCATCCCGGTTATCTGAATGGCTCAACTCAACAGCCGGTGCTCATGAACTTGAGCGATTTTCGGATACCCTGACCTTTTCTGTGTATGGCTCAGTGCTGATCTGGCTGAAATCATATCTCCGCGAATCAGGAAGAAAACTGCAGTTAGTCGGAATCGACTTACCCAACACCCTGAACCCAAGGGACGACCTAGCGCAATTGGCCGAAATTATCCAGCTCATCGATCACCTCATGAAACCGCACGTTGATATGTTGACTCACTTGTTGGCGTCCATTGATGGCCAGTCGGCGGTTATTTCATCGGCAAAATGGGGGGAGCTAGAAACGGCTCGGCAGGAGAAAGCTATCTCAGGGGTAACCAGATTGAAGCTCCGCTTGGCGTCGCTTGCCCCCGTCCTGAAAAAACACGTCAACAGCGATTTGTTCCGAAAAGCCTCTGATCGAATAGAGTCGATAGAGTATACGTTGGAAACCTTGCGTATAATGAAAACTTTCTTCGATGGTACCTCTCTTGAGGGAGATACTTCCGTACGTGACTCGTATATGGCGGGCGTAGTAGATGGAATGGTTCGAGCGAATCCGGATGTGAAGATAATTCTGCTGGCGCACAACAATCATCTACAAAAAACTCCAGTCTCCTTTTCAGGCGAGCTTACGGCTGTTCCCATGGGGCAGCACCTCGCAGAGAGGGTGAATTACCGTGCGATTGCATTCACCCATCTTGGACCCACCGTGCCGGAAATGCATTTCCCATCGCCAAAAAGTCCTCTTGGATTCTCTGTTGTGACCACGCCTGCCGATGCAATCCGTGAGGATAGTATGGAACAGTATGTCATCGACGCCTGTGGTACGGAGAATTCATGTCTGACATTGACAGATGCCCCCATGGAAGCAAAGCGAATGCGGTCTCAAAGCGCCTCTGTAGAAACGAAATTGAGCGAGGCATTTGATGCCATCGTCTGTGTTACAAGCGCCGGCAAGGACAGCCTGGTTGCCCTATAG</v>
      </c>
      <c r="O1713" s="26">
        <f t="shared" si="187"/>
        <v>1221</v>
      </c>
      <c r="P1713" s="26"/>
      <c r="Q1713" s="26">
        <f t="shared" si="183"/>
        <v>1</v>
      </c>
      <c r="R1713" s="26">
        <f t="shared" si="184"/>
        <v>1</v>
      </c>
      <c r="S1713" s="26">
        <f t="shared" si="185"/>
        <v>2</v>
      </c>
      <c r="T1713" s="26"/>
    </row>
    <row r="1714" spans="1:20" x14ac:dyDescent="0.25">
      <c r="A1714">
        <v>1993</v>
      </c>
      <c r="B1714" s="2" t="s">
        <v>10085</v>
      </c>
      <c r="C1714" s="3" t="s">
        <v>5113</v>
      </c>
      <c r="D1714" s="3" t="s">
        <v>5118</v>
      </c>
      <c r="E1714" s="3" t="s">
        <v>5119</v>
      </c>
      <c r="F1714" s="3" t="s">
        <v>5120</v>
      </c>
      <c r="G1714" s="3" t="s">
        <v>5121</v>
      </c>
      <c r="H1714" s="3"/>
      <c r="I1714" s="3" t="s">
        <v>5112</v>
      </c>
      <c r="J1714" s="3"/>
      <c r="K1714" s="3" t="s">
        <v>10086</v>
      </c>
      <c r="L1714" s="5" t="s">
        <v>15</v>
      </c>
      <c r="M1714" s="2" t="str">
        <f t="shared" si="186"/>
        <v>&gt;macro-g1681_ereB%ATGAGGTTCGAAGAATGGGTCAAAGATAAGCATATTCCTTTCAAACTGAATCACCCTGATGATAATTACGATGATTTTAAGCCATTAAGAAAAATAATTGGAGATACCCGAGTTGTAGCATTAGGTGAAAATTCTCATTTCATAAAAGAATTCTTTTTGTTACGACATACGCTTTTGCGTTTTTTTATCGAAGATCTAGGTTTTACTACGTTTGCTTTTGAATTTGGTTTTGCTGAGGGTCAAATCATCAATAACTGGATACATGGACAAGGAACTGACGATGAAATAGGCAGATTCTTAAAACACTTCTATTATCCAGAAGAGCTCAAAACCACATTTCTATGGCTAAGGGAGTACAATAAAGCAGCAAAAGAAAAAATCACATTTCTTGGCATTGATATACCCAGAAATGGAGGTTCATACTTACCAAATATGGAGATAGTGCATGACTTTTTTAGAACAGCGGATAAAGAAGCACTACACATTATCGATGATGCATTTAATATTGCAAAAAAGATTGATTACTTCTCCACATCACAGGCAGCCTTAAATTTACATGAGCTAACAGATTCTGAGAAATGCCGTTTAACTAGCCAATTAGCTCGAGTAAAAGTTCGCCTTGAAGCTATGGCTCCAATTCACATTGAAAAATATGGGATTGATAAATATGAGACAATTCTGCATTATGCCAACGGTATGATATACTTGGACTATAACATTCAAGCTATGTCGGGCTTTATTTCAGGAGGCGGAATGCAGGGCGATATGGGTGCAAAAGACAAATACATGGCAGATTCTGTGCTGTGGCATTTAAAAAACCCACAAAGTGAGCAGAAAGTGATAGTAGTAGCACATAATGCACATATTCAAAAAACACCCATTCTGTATGATGGATTTCTAAGTTGCCTACCAATGGGCCAAAGACTTAAAAATGCCATTGGTGATGATTATATGTCTTTAGGTATTACTTCTTATAGTGGGCATACTGCAGCCCTCTATCCGGAAGTTGATACAAAATATGGTTTTCGAGTTGATAACTTCCAACTGCAGGAACCAAATGAAGGTTCTGTCGAGAAAGCTATTTCTGGTTGTGGAGTTACTAATTCTTTTGTCTTTTTTAGAAATATTCCTGAAGATTTACAATCCATCCCGAACATGATTCGATTTGATTCTATTTACATGAAAGCAGAACTCGAGAAAGCTTTCGATGGAATATTTCAAATTGAAAAGTCATCTGTATCTGAGGTCGTTTATGAATAA</v>
      </c>
      <c r="O1714" s="26">
        <f t="shared" si="187"/>
        <v>1260</v>
      </c>
      <c r="P1714" s="26"/>
      <c r="Q1714" s="26">
        <f t="shared" si="183"/>
        <v>1</v>
      </c>
      <c r="R1714" s="26">
        <f t="shared" si="184"/>
        <v>1</v>
      </c>
      <c r="S1714" s="26">
        <f t="shared" si="185"/>
        <v>2</v>
      </c>
      <c r="T1714" s="26"/>
    </row>
    <row r="1715" spans="1:20" x14ac:dyDescent="0.25">
      <c r="A1715">
        <v>1994</v>
      </c>
      <c r="B1715" s="2" t="s">
        <v>10087</v>
      </c>
      <c r="C1715" s="3" t="s">
        <v>5113</v>
      </c>
      <c r="D1715" s="3" t="s">
        <v>5122</v>
      </c>
      <c r="E1715" s="3" t="s">
        <v>5123</v>
      </c>
      <c r="F1715" s="3" t="s">
        <v>5124</v>
      </c>
      <c r="G1715" s="3" t="s">
        <v>5125</v>
      </c>
      <c r="H1715" s="3"/>
      <c r="I1715" s="3" t="s">
        <v>5112</v>
      </c>
      <c r="J1715" s="3"/>
      <c r="K1715" s="3" t="s">
        <v>10088</v>
      </c>
      <c r="L1715" s="5" t="s">
        <v>15</v>
      </c>
      <c r="M1715" s="2" t="str">
        <f t="shared" si="186"/>
        <v>&gt;macro-g1682_ereC%ATGACAGCAATGAGCGCAAAGGCTAAAAAAATGACATGGAGAACTACCAGAACACTTTTACAGCCTCAAAAGCTGGACTTCAATGAGTTTGAGATTCTTACTCCCCTGGTTGAGGGCGCCCGAATTGTCGGCCTTGGCGAGGGCGCTCACTTTGTCGCGGAGTTTTCACTGGCTAGAGCTAGTCTTATTCGCTATTTGGTCGAGAGGCATGATTTTAATGCGATTGGTTTGGAATGTGGGGCGATTCAGGCATCCCGGCTATCTGAATACCTCAACTCAACAGCCGGTGCTCATGAACTTGAGCGATTTTCGGATCCACTGACCTTTTCTTTGTATGGCTCAGTGCTGATTTGGATTAAATCATATCTACGCGAATCAGGAAGAAAACTGCAGTTAGTCGGAATCGATTTACCCAACACCTTGAATCCAAGGGACGACCTGGCACAATTGGCCGAAATTATCAAGGTCATCGATCACCTCATTAAACCGCATGTTGATGAGCTGACTCACTTGTTGGCATCCATTGATGGTCAGTCGGCGGTTATTTCATCGGCAAAATGGGGGGAGATGGAAACGGCTCAGCAGGAGAAAGCTATCTCAGGGGTAACCAGATTGAAGCTACGTTTGGCATCTCTTGCCCCTGTCCTGAAAAAACATGTCAACAGCGATTTGTTCCGAAAAGCCTCTGATCGAATAGAGTCGATAGAGTATACGTTGGAAACCTTGCGTATAATGAGAACTTTCTTCGATGGTACCTCTCTTGAGGGAGATACTTCCGTACGTGACTCGTATATGGCGGGCGTAGTGGATAGAATGGTTCGAGCAAATCCGGATGTGAAGATAATTCTGCTGGCGCACAACAATCATTTACAAAAAACTCCAGTCTCCTTTTCGGGCGAGCTTACGGCTGTTCCCATGGGGCAGCACCTCGCAGAGAGGGAGGAGGAGGATTACCGTGCGATTGCATTCACCCATCTTGGATCCACCGTGCCGGAAATGCAATTCCCATCGCCCGGCAGTCCTCTTGGATTCTCTGTTGTGACCACGCCTGCCGATGCAATCCGTGAGGATAGTATGGAACAGTATATCATCGATGCCTGTGGTACGGAGGATTCATGTCTGACATTGACAGATGCCCCCATGAAAGCAAAGCGAATGCGGTCCCAAAGCGCCTCTGTAGAAACGAATTTGAGCGAGGCATTTGATGCCATCGTCTGCGTCCCAAGCGCCGGCAAGGACGGCCTGGTTGACCTATAG</v>
      </c>
      <c r="O1715" s="26">
        <f t="shared" si="187"/>
        <v>1257</v>
      </c>
      <c r="P1715" s="26"/>
      <c r="Q1715" s="26">
        <f t="shared" si="183"/>
        <v>1</v>
      </c>
      <c r="R1715" s="26">
        <f t="shared" si="184"/>
        <v>1</v>
      </c>
      <c r="S1715" s="26">
        <f t="shared" si="185"/>
        <v>1</v>
      </c>
      <c r="T1715" s="26"/>
    </row>
    <row r="1716" spans="1:20" x14ac:dyDescent="0.25">
      <c r="A1716">
        <v>1995</v>
      </c>
      <c r="B1716" s="2" t="s">
        <v>10089</v>
      </c>
      <c r="C1716" s="3" t="s">
        <v>5126</v>
      </c>
      <c r="D1716" s="3" t="s">
        <v>5127</v>
      </c>
      <c r="E1716" s="3" t="s">
        <v>5128</v>
      </c>
      <c r="F1716" s="3" t="s">
        <v>5129</v>
      </c>
      <c r="G1716" s="3" t="s">
        <v>5130</v>
      </c>
      <c r="H1716" s="3"/>
      <c r="I1716" s="3" t="s">
        <v>5112</v>
      </c>
      <c r="J1716" s="3"/>
      <c r="K1716" s="3" t="s">
        <v>10090</v>
      </c>
      <c r="L1716" s="5" t="s">
        <v>15</v>
      </c>
      <c r="M1716" s="2" t="str">
        <f t="shared" si="186"/>
        <v>&gt;macro-g1683_erm30%ATGGCAATGCGCGACTCCATACCGAGGCGAGCGGACCGCGACACCCTTCGCCGCGAATTAGGCCAGAACTTCCTTCAGGACGACAGAGCCGTGCGCAATCTCGTCACGCATGTCGAGGGGGACGGTAGGAACGTTCTCGAAATCGGCCCCGGAAAGGGCGCGATAACCGAGGAGTTGGTGCGCTCCTTCGACACCGTGACGGTCGTGGAGATGGACCCGCACTGGGCCGCGCATGTGCGGCGGAAATTCGAAGGGGAGAGGGTCACCGTATTCCAGGGTGATTTCCTCGACTTCCGCATTCCGCGCGATATCGACACCGTCGTCGGAAACGTTCCCTTCGGCATCACGACCCAGATTCTCCGGAGTCTCCTGGAATCGACGAACTGGCAGTCGGCGGCCCTGATAGTGCAGTGGGAGGTCGCCCGCAAACGCGCCGGTCGCAGCGGCGGATCGCTCCTCACGACCTCCTGGGCCCCCTGGTACGAGTTCGCGGTCCACGACCGCGTCCGCGCCTCGTCGTTCCGTCCGATGCCCCGCGTCGACGGCGGCGTCCTGACGATCAGGCGACGCCCCCAGCCCCTGCTGCCCGAGAGCGCGAGCCGCGCCTTCCAGAACTTCGCCGAAGCCGTCTTCACCGGCCCCGGACGGGGCCTCGCGGAGATCCTCCGGCGCCACATCCCCAAGCGGACCTACCGTTCCCTCGCCGACCGCCACGGAATTCCGGACGGCGGACTGCCGAAGGACCTCACGCTCACCCAATGGATCGCCCTTTTCCAGGCCTCCCAGCCGAGTTACGCGCCGGGGGCGCCCGGCACGCGCATGCCGGGCCAGGGCGGTGGCGCCGGCGGCAGGGACTATGACTCGGAGACGAGCAGGGCCGCCGTGCCCGGGAGCCGCAGATACGGCCCCACGCGCGGCGGCGAACCCTGCGCACCCCGCGCACAGGTCCGGCAGACCAAGGGCCGCCAGGGCGCGCGAGGCTCGTCGTACGGACGCCGCACGGGCCGTTAG</v>
      </c>
      <c r="O1716" s="26">
        <f t="shared" si="187"/>
        <v>1011</v>
      </c>
      <c r="P1716" s="26"/>
      <c r="Q1716" s="26">
        <f t="shared" si="183"/>
        <v>1</v>
      </c>
      <c r="R1716" s="26">
        <f t="shared" si="184"/>
        <v>1</v>
      </c>
      <c r="S1716" s="26">
        <f t="shared" si="185"/>
        <v>2</v>
      </c>
      <c r="T1716" s="26"/>
    </row>
    <row r="1717" spans="1:20" x14ac:dyDescent="0.25">
      <c r="A1717">
        <v>1996</v>
      </c>
      <c r="B1717" s="2" t="s">
        <v>10091</v>
      </c>
      <c r="C1717" s="3" t="s">
        <v>5126</v>
      </c>
      <c r="D1717" s="3" t="s">
        <v>5131</v>
      </c>
      <c r="E1717" s="3" t="s">
        <v>5132</v>
      </c>
      <c r="F1717" s="3" t="s">
        <v>5129</v>
      </c>
      <c r="G1717" s="3" t="s">
        <v>5133</v>
      </c>
      <c r="H1717" s="3"/>
      <c r="I1717" s="3" t="s">
        <v>5112</v>
      </c>
      <c r="J1717" s="3"/>
      <c r="K1717" s="3" t="s">
        <v>10092</v>
      </c>
      <c r="L1717" s="5" t="s">
        <v>15</v>
      </c>
      <c r="M1717" s="2" t="str">
        <f t="shared" si="186"/>
        <v>&gt;macro-g1684_erm31%ATGGCATTTTCCCCGCAGGGCGGCCGACACGAGCTCGGTCAGAACTTCCTCGTCGACCGGTCAGTGATCGACGAGATCGACGGCCTGGTGGCCAGGACCAAGGGTCCGATACTGGAGATCGGTCCGGGTGACGGCGCCCTGACCCTGCCGCTGAGCAGGCACGGCAGGCCGATCACCGCCGTCGAGCTCGACGGCCGGCGCGCGCAGCGCCTCGGTGCCCGCACCCCCGGTCATGTGACCGTGGTGCACCACGACTTCCTGCAGTACCCGCTGCCGCGCAACCCGCATGTGGTCGTCGGCAACGTCCCCTTCCATCTGACGACGGCGATCATGCGGCGGCTGCTCGACGCCCAGCACTGGCACACCGCCGTCCTCCTCGTCCAGTGGGAGGTCGCCCGGCGCCGGGCCGGCGTCGGCGGGTCGACGCTGCTGACGGCCGGCTGGGCGCCCTGGTACGAGTTCGACCTGCACTCCCGGGTCCCCGCGCGGGCCTTCCGTCCGATGCCGGGCGTGGACGGAGGAGTACTGGCCATCCGGCGGCGGTCCGCGCCGCTCGTGGGCCAGGTGAAGACGTACCAGGACTTCGTACGCCAGGTGTTCACCGGCAAGGGGAACGGGCTGAAGGAGATCCTGCGGCGGACCGGGCGGATCTCGCAGCGGGACCTGGCGACCTGGCTGCGGAGGAACGAGATCTCGCCGCACGCGCTGCCCAAGGACCTGAAGCCCGGGCAGTGGGCGTCGCTGTGGGAGCTGACCGGCGGCACGGCCGACGGATCCTTCGACGGTACGGCGGGCGGTGGCGCGGCCGGATCGCACGGGGCGGCTCGGGTCGGGGCCGGTCACCCGGGCGGCCGGGTGTCCGCGAGCCGGCGGGGCGTGCCGCAGGCGCGGCGCGGCCGGGGGCATGCGGTACGGAGCTCCACGGGGACCGAGCCGAGGTGGGGCAGGGGGCGGGCGGAGAGCGCGTGA</v>
      </c>
      <c r="O1717" s="26">
        <f t="shared" si="187"/>
        <v>969</v>
      </c>
      <c r="P1717" s="26"/>
      <c r="Q1717" s="26">
        <f t="shared" si="183"/>
        <v>1</v>
      </c>
      <c r="R1717" s="26">
        <f t="shared" si="184"/>
        <v>1</v>
      </c>
      <c r="S1717" s="26">
        <f t="shared" si="185"/>
        <v>2</v>
      </c>
      <c r="T1717" s="26"/>
    </row>
    <row r="1718" spans="1:20" x14ac:dyDescent="0.25">
      <c r="A1718">
        <v>1997</v>
      </c>
      <c r="B1718" s="2" t="s">
        <v>10093</v>
      </c>
      <c r="C1718" s="3" t="s">
        <v>5126</v>
      </c>
      <c r="D1718" s="3" t="s">
        <v>5134</v>
      </c>
      <c r="E1718" s="3" t="s">
        <v>5135</v>
      </c>
      <c r="F1718" s="3" t="s">
        <v>5136</v>
      </c>
      <c r="G1718" s="3" t="s">
        <v>5137</v>
      </c>
      <c r="H1718" s="3"/>
      <c r="I1718" s="3" t="s">
        <v>5112</v>
      </c>
      <c r="J1718" s="3"/>
      <c r="K1718" s="3" t="s">
        <v>10094</v>
      </c>
      <c r="L1718" s="5" t="s">
        <v>15</v>
      </c>
      <c r="M1718" s="2" t="str">
        <f t="shared" si="186"/>
        <v>&gt;macro-g1685_erm32%ATGCGGAAGAACGTCGTGCGATATCTGCGCTGTCCGCACTGCGCAGCCCCTCTGCGGTCATCCGACCGCACCCTCCGCTGCGAAAACGGGCACACCTTCGACGTCGCCCGGCAGGGCTATGTGAATCTGCTCAGACGCCCGACGAAGCTCGCCGCCGACACCACCGACATGGTCGCCGCCCGGGCCGCGCTGCTGGACAGCGGGCATTACGCGCCGCTGACCGAGCGGCTGGCCGGGACGGCCCGGCGCGCGGCGGGCGCCGGGGCACCGGACTGCGTCGTGGACATCGGCGGGGGCACCGGTCACCATCTCGCCCGTGTCCTGGAGGAGTTCGAGGACGCCGAGGGACTCCTGCTGGACATGTCCAAGCCGGCCGTGCGCAGGGCCGCCCGCGCCCATCCCCGGGCCAGCTCCGCCGTCGCCGACGTATGGGACACACTTCCGCTGCGGGACGGGGCCGCCGCGATGGCCCTCAACGTCTTCGCCCCGCGCAACCCGCCGGAGATCCGCAGGATCCTCCGCCCCGGCGGCACCCTGCTGGTCGTCACGCCCCAGCAGGACCACCTCGCCGAACTCGTGGACGCGCTGGGGCTGTTGCGCGTACGGGACCACAAGGAGGGCCGGCTGGCCGAACAGCTCGCGCCGCACTTCGAGGCCGTCGGGCAGGAGCGGCTGCGGACCACTCTCCGCCTCGATCACGACGCGCTCGGCCGGGTGGTCGCCATGGGGCCCAGTTCCTGGCACCAGGACCCGGATGAACTGGCGCGGCGGATCGCGGAGTTGCCCGGCATCCACGAGGTCACGCTCTCGGTCACCTTCACCGTCTGCCGCCCTCTGCCCTGA</v>
      </c>
      <c r="O1718" s="26">
        <f t="shared" si="187"/>
        <v>843</v>
      </c>
      <c r="P1718" s="26"/>
      <c r="Q1718" s="26">
        <f t="shared" si="183"/>
        <v>1</v>
      </c>
      <c r="R1718" s="26">
        <f t="shared" si="184"/>
        <v>1</v>
      </c>
      <c r="S1718" s="26">
        <f t="shared" si="185"/>
        <v>2</v>
      </c>
      <c r="T1718" s="26"/>
    </row>
    <row r="1719" spans="1:20" x14ac:dyDescent="0.25">
      <c r="A1719">
        <v>1998</v>
      </c>
      <c r="B1719" s="2" t="s">
        <v>10095</v>
      </c>
      <c r="C1719" s="3" t="s">
        <v>5126</v>
      </c>
      <c r="D1719" s="3" t="s">
        <v>5138</v>
      </c>
      <c r="E1719" s="3" t="s">
        <v>5139</v>
      </c>
      <c r="F1719" s="3" t="s">
        <v>5140</v>
      </c>
      <c r="G1719" s="3" t="s">
        <v>5141</v>
      </c>
      <c r="H1719" s="3"/>
      <c r="I1719" s="3" t="s">
        <v>5112</v>
      </c>
      <c r="J1719" s="3"/>
      <c r="K1719" s="3" t="s">
        <v>10096</v>
      </c>
      <c r="L1719" s="5" t="s">
        <v>15</v>
      </c>
      <c r="M1719" s="2" t="str">
        <f t="shared" si="186"/>
        <v>&gt;macro-g1686_erm33%ATGAACAAAAAAAATATAAAAGACAGTCAAAACTTTATTACTTCGAAACGTAATATAGATAAAATAATGACAAATATAAGCTTAAATGAACATGATAATATCTTTGAAATTGGCTCAGGAAAAGGGCATTTTACCCTTGAATTAGTACAAAGGTGTAATTTCGTAACTGCTATTGAAATAGACCATAAATTATGCAAGACTACAGAAAATAAACTTGTTGATCACGATAATTTTCAAGTTTTAAACAAGGATATATTGCAGTTTAAATTTCCTAAAAACCAATCCTATAATATATTTGGTAATATTCCTTATAACATCAGTACGGATATTGTCAAAAGAATTACCTTTGAAAGTCAGGCTAAATATAGCTATCTTATCGTTGAGAAGGGATTTGCGAAAAGATTGCAAAATCTGCAACGAGCTTTGGGTTTACTATTAATGGTGGAGATGGATATAAAAATGCTCAAAAAAGTACCACCACTATATTTTCATCCTAAGCCAAGTGTAGACTCTGTATTGATTGTTCTTGAACGACATCAACCATTGATTTCAAAGAAGGACTACAAAAAGTATCGATCTTTTGTTTATAAGTGGGTAAACCGTGAATATCGTGTTCTTTTCACTAAAAACCAATTCCGACAGGCTTTGAAGCATGCAAATGTCACTAATATTAATAAACTATCGAAGGAACAATTTCTTTCTATTTTCAATAGTTACAAATTGTTTCACTAA</v>
      </c>
      <c r="O1719" s="26">
        <f t="shared" si="187"/>
        <v>732</v>
      </c>
      <c r="P1719" s="26"/>
      <c r="Q1719" s="26">
        <f t="shared" si="183"/>
        <v>1</v>
      </c>
      <c r="R1719" s="26">
        <f t="shared" si="184"/>
        <v>1</v>
      </c>
      <c r="S1719" s="26">
        <f t="shared" si="185"/>
        <v>2</v>
      </c>
      <c r="T1719" s="26"/>
    </row>
    <row r="1720" spans="1:20" x14ac:dyDescent="0.25">
      <c r="A1720">
        <v>1999</v>
      </c>
      <c r="B1720" s="2" t="s">
        <v>10097</v>
      </c>
      <c r="C1720" s="3" t="s">
        <v>5126</v>
      </c>
      <c r="D1720" s="3" t="s">
        <v>5142</v>
      </c>
      <c r="E1720" s="3" t="s">
        <v>5143</v>
      </c>
      <c r="F1720" s="3" t="s">
        <v>5144</v>
      </c>
      <c r="G1720" s="3" t="s">
        <v>5145</v>
      </c>
      <c r="H1720" s="3"/>
      <c r="I1720" s="3" t="s">
        <v>5112</v>
      </c>
      <c r="J1720" s="3"/>
      <c r="K1720" s="3" t="s">
        <v>10098</v>
      </c>
      <c r="L1720" s="5" t="s">
        <v>15</v>
      </c>
      <c r="M1720" s="2" t="str">
        <f t="shared" si="186"/>
        <v>&gt;macro-g1687_erm34%ATGACGAAAAAAATGAACAAGTATAATGGGAAAAAACTTAGCCGTGGAGAACCTCCCAATTTTAGCGGTCAGCATTTTATGCACAATAAACGGCTACTGAAGGAAATTGTTGATAAAGCTGACGTCTCTGTTCGTGATACGGTTTTAGAGCTGGGAGCAGGAAAAGGCGCGTTGACGACGATTTTAAGCGAACGCGCGGACCGGGTTCTAGCCGTCGAGTATGACCAAAAATGTATTGAAGCGCTGCAATGGAAACTAGTTGGGTCAAAAAACGTGTCCATTCTCCATCAAGATATTATGAAGGTGGCATTGCCAACGGAACCGTTTGTTGTTGTTTCCAACATCCCTTATTCGATCACAACGGCAATCATGAAAATGCTGTTAAACAATCCAAAAAACAAACTACAACGAGGGGCAATTGTAATGGAGAAAGGAGCAGCAAAGCGGTTTACAAGCGTTTCGCCGAAAGACGCTTATGTGATGGCTTGGCATATGTGGTTTGACATCCACTATGAAAGGGGAATTTCCAGAAGTTCATTTTCGCCGCCGCCGAAAGTCGATTCTGCCCTTGTCCGCATTGTCCGCAAACAGCATCCCCTTTTTCCATATAAAGAGGCGAAAGCGATGCATGACTTTTTATCGTACGCACTAAACAACCCTAGAGCACCCCTTGATCAGGTATTACGAGGAATTTTTACCGCCCCTCAAGCAAAAAAAGTGCGGCAGGCAATCGGCGTCAAACCTGAGACACCAGTGGCCATGCTTCATGCCAGGCAGTGGGCGATGGTTTGTGACGCGATGGTTCGGCATGTTCCAAAAGTGTATTGGCCAAGGCGAAAGAGATAA</v>
      </c>
      <c r="O1720" s="26">
        <f t="shared" si="187"/>
        <v>846</v>
      </c>
      <c r="P1720" s="26"/>
      <c r="Q1720" s="26">
        <f t="shared" si="183"/>
        <v>1</v>
      </c>
      <c r="R1720" s="26">
        <f t="shared" si="184"/>
        <v>1</v>
      </c>
      <c r="S1720" s="26">
        <f t="shared" si="185"/>
        <v>2</v>
      </c>
      <c r="T1720" s="26"/>
    </row>
    <row r="1721" spans="1:20" x14ac:dyDescent="0.25">
      <c r="A1721">
        <v>2000</v>
      </c>
      <c r="B1721" s="2" t="s">
        <v>10099</v>
      </c>
      <c r="C1721" s="3" t="s">
        <v>5126</v>
      </c>
      <c r="D1721" s="3" t="s">
        <v>5146</v>
      </c>
      <c r="E1721" s="3" t="s">
        <v>5147</v>
      </c>
      <c r="F1721" s="3" t="s">
        <v>5148</v>
      </c>
      <c r="G1721" s="3" t="s">
        <v>5149</v>
      </c>
      <c r="H1721" s="3"/>
      <c r="I1721" s="3" t="s">
        <v>5112</v>
      </c>
      <c r="J1721" s="3"/>
      <c r="K1721" s="3" t="s">
        <v>10100</v>
      </c>
      <c r="L1721" s="5" t="s">
        <v>15</v>
      </c>
      <c r="M1721" s="2" t="str">
        <f t="shared" si="186"/>
        <v>&gt;macro-g1688_erm35%ATGACAAAAAAGAAATTGCCCGTTCGTTTTACGGGTCAGCACTTTACTATTGACAAAGTGCTTATTAAAGATGCAATAAAAGAATCAAATATAAATCAACACGATACAGTTTTAGATATTGGAGCTGGTAAGGGTTTTCTAACTGTTCATCTCTTAAAAAATGTCGATAAAGTTATTGCCATTGAAAACGATGTTGCATTAAGTCAACATTTGCGCAAAAAATTCATTCACGCTCAAAACGTTCAAGTGGTTAGTTGTGATTATAGAAATTTTGTGGTTCCGAAAGTTCCATTTAAAGTAGTTTCAAATATTCCTTTTGGTATTACATCTGATATTTTTAGTAGTCTGATGTTTGAAAATGTCGAATATTTTCTATGCGGTTCAATTATCCTTCAGTCAGAACCGGCAAAAAAATTGTTTTCAAGTAAGGTTTATAACCCATTGACAGTACTTTATCATACCTATTATGATTTGAAATTCCTGTATGAGATAAATCCTGAAAGTTTTTTGCCACCACCAACTGTCAAATCAGCACTTTTGAGAATTGAAAGAAAACAGATTTCATTAGATATTGGGCTTAAGGTTAAGTACTTAAATTTTGTTTCGTATATGTTACAAAAACCTGATTTAACAGTCAAAACAGCTATGAAGTCTATTTTTAGAAAAAAACAAGTTAGGTCAATTTCAGAAAAATTTGGAGTTGACCTTAACTCCAAAATTGTCTGTTTGACTCCAAATCAATGGAAGAATTGTTTTTTAGAAATGCTCGAAGTTGTTCCTGAAAAGTTTCATCCGTCATAA</v>
      </c>
      <c r="O1721" s="26">
        <f t="shared" si="187"/>
        <v>801</v>
      </c>
      <c r="P1721" s="26"/>
      <c r="Q1721" s="26">
        <f t="shared" si="183"/>
        <v>1</v>
      </c>
      <c r="R1721" s="26">
        <f t="shared" si="184"/>
        <v>1</v>
      </c>
      <c r="S1721" s="26">
        <f t="shared" si="185"/>
        <v>2</v>
      </c>
      <c r="T1721" s="26"/>
    </row>
    <row r="1722" spans="1:20" x14ac:dyDescent="0.25">
      <c r="A1722">
        <v>2001</v>
      </c>
      <c r="B1722" s="2" t="s">
        <v>10101</v>
      </c>
      <c r="C1722" s="3" t="s">
        <v>5126</v>
      </c>
      <c r="D1722" s="3" t="s">
        <v>5150</v>
      </c>
      <c r="E1722" s="3" t="s">
        <v>5151</v>
      </c>
      <c r="F1722" s="3" t="s">
        <v>5152</v>
      </c>
      <c r="G1722" s="3" t="s">
        <v>5153</v>
      </c>
      <c r="H1722" s="3"/>
      <c r="I1722" s="3" t="s">
        <v>5112</v>
      </c>
      <c r="J1722" s="3"/>
      <c r="K1722" s="3" t="s">
        <v>10102</v>
      </c>
      <c r="L1722" s="5" t="s">
        <v>15</v>
      </c>
      <c r="M1722" s="2" t="str">
        <f t="shared" si="186"/>
        <v>&gt;macro-g1689_erm36%ATGCCCACTTACCGTGGCGGCCGACATGAGCACGGCCAGAACTTCCTCACTGACCACACCACGATCGACCGGCTCTCACGGCTGGTAGGCGACTCGACCGGTCCGATCGTCGAGATCGGCCCGGGCCAGGGCAGGCTCACAAGAGAGCTGCAGAAGCTCGGCCGGTCCCTGACTGCTGTCGAGATCGACAGCCGGCTGGCGGACCGACTTGCATCGGCCAGTCAGTTCCGCGAGCAGAAACACGTAACCGTCGTCAACGCAGACTTCCTTCACTGGCCGCTACCGACCACTCCGTATGTGGTGGTCGGCAACGTTCCGTTCCACCTGACCACAGCCATCCTGCGCAGACTGCTGCACGATGGAGCATGGACCCAGGTGGTCCTGCTCGTGCAGTGGGAAGTGGCCCGCCGGCGTGCCGGCATCGGTGGTAGCAGCATGATGACCGCGCAGTGGTGGCCTTGGATCGACTTCAGCTTGCACGGGCGCGTGCCCCGGTCGGCGTTCAAGCCAGCCCCGAGCGTGGACGGTGGCCTCTTGGAGATGACTCGTCGTCCGGACCCATTGCTCAGCCCAGACGCGAGAGAGTCCTACCGACAGTTCGTCCATGACGTTTTCACCAGTAGGGGCAGGGGTATCGGCGAGATCCTGGCTAACGTATCCAGCTCACTCGGAAAGCGGGGAGCGCTCCAGTTGTTGAAGAGCGAGGGGATTCGCTCCTCGTCCCTGCCCAAAGATCTCTCAGCGGAGCAGTGGGCTCGCCTCTTTACCAGCGCGTCGCCTACGAAGAGTGCCAAAACCGGAAGGAACGCACACCCCGCCCACTCCGCACGGCGGCAAGGTCGATGA</v>
      </c>
      <c r="O1722" s="26">
        <f t="shared" si="187"/>
        <v>846</v>
      </c>
      <c r="P1722" s="26"/>
      <c r="Q1722" s="26">
        <f t="shared" si="183"/>
        <v>1</v>
      </c>
      <c r="R1722" s="26">
        <f t="shared" si="184"/>
        <v>1</v>
      </c>
      <c r="S1722" s="26">
        <f t="shared" si="185"/>
        <v>2</v>
      </c>
      <c r="T1722" s="26"/>
    </row>
    <row r="1723" spans="1:20" x14ac:dyDescent="0.25">
      <c r="A1723">
        <v>2002</v>
      </c>
      <c r="B1723" s="2" t="s">
        <v>10103</v>
      </c>
      <c r="C1723" s="3" t="s">
        <v>5126</v>
      </c>
      <c r="D1723" s="3" t="s">
        <v>5154</v>
      </c>
      <c r="E1723" s="3" t="s">
        <v>5155</v>
      </c>
      <c r="F1723" s="3" t="s">
        <v>5156</v>
      </c>
      <c r="G1723" s="3" t="s">
        <v>5157</v>
      </c>
      <c r="H1723" s="3"/>
      <c r="I1723" s="3" t="s">
        <v>5112</v>
      </c>
      <c r="J1723" s="3"/>
      <c r="K1723" s="3" t="s">
        <v>10104</v>
      </c>
      <c r="L1723" s="5" t="s">
        <v>15</v>
      </c>
      <c r="M1723" s="2" t="str">
        <f t="shared" si="186"/>
        <v>&gt;macro-g1690_erm37%GTGTCCGCCCTCGGACGGTCGCGACGGGCATGGGGCTGGCACCGGCTCCATGACGAATGGGCAGCGCGGGTAGTCAGCGCGGCCGCAGTGCGGCCCGGTGAGCTCGTGTTTGACATCGGCGCCGGCGAAGGGGCACTGACGGCGCATCTAGTGCGAGCGGGGGCGCGGGTGGTCGCCGTGGAGTTGCACCCGCGACGAGTCGGTGTCCTCCGCGAGCGATTCCCTGGCATTACCGTGGTGCACGCGGACGCCGCCTCGATCCGGTTGCCCGGCCGGCCGTTCCGGGTTGTGGCGAACCCGCCGTACGGGATTTCGTCCCGCCTGCTGCGGACGCTGCTGGCACCCAACAGCGGGCTTGTCGCGGCCGATCTCGTGCTGCAGCGAGCCCTCGTATGTAAATTCGCTTCTCGCAACGCGCGAAGGTTCACCCTGACCGTCGGCCTCATGCTGCCACGGCGCGCGTTCCTGCCACCGCCGCATGTGGATTCCGCGGTGCTCGTCGTCCGCCGCCGGAAGTGCGGTGACTGGCAGGGGCGGTAA</v>
      </c>
      <c r="O1723" s="26">
        <f t="shared" si="187"/>
        <v>540</v>
      </c>
      <c r="P1723" s="26"/>
      <c r="Q1723" s="26">
        <f t="shared" si="183"/>
        <v>1</v>
      </c>
      <c r="R1723" s="26">
        <f t="shared" si="184"/>
        <v>1</v>
      </c>
      <c r="S1723" s="26">
        <f t="shared" si="185"/>
        <v>2</v>
      </c>
      <c r="T1723" s="26"/>
    </row>
    <row r="1724" spans="1:20" x14ac:dyDescent="0.25">
      <c r="A1724">
        <v>2003</v>
      </c>
      <c r="B1724" s="2" t="s">
        <v>10105</v>
      </c>
      <c r="C1724" s="3" t="s">
        <v>5126</v>
      </c>
      <c r="D1724" s="3" t="s">
        <v>5158</v>
      </c>
      <c r="E1724" s="3" t="s">
        <v>5159</v>
      </c>
      <c r="F1724" s="3" t="s">
        <v>5160</v>
      </c>
      <c r="G1724" s="3" t="s">
        <v>5161</v>
      </c>
      <c r="H1724" s="3"/>
      <c r="I1724" s="3" t="s">
        <v>5112</v>
      </c>
      <c r="J1724" s="3"/>
      <c r="K1724" s="3" t="s">
        <v>10106</v>
      </c>
      <c r="L1724" s="5" t="s">
        <v>15</v>
      </c>
      <c r="M1724" s="2" t="str">
        <f t="shared" si="186"/>
        <v>&gt;macro-g1691_erm38%GTGTCCACACCACATCACGGCCGGCACGAGCTCGGCCAGAACTTCCTGTCCGATCGGCGCGTCATCGCCGATATCGTCGAAATCGTCTCGCGCACAAACGGTCCGATCATCGAGATCGGGGCGGGCGACGGCGCGCTGACCATACCCTTGCAACGACTCGCCCGCCCGCTCACCGCCGTCGAGGTCGACGCGCGGCGCGCGCGGCGGTTGGCGCAGCGCACCGCGAGATCCGCCCCGGGGCCTGCCTCGCGGCCCACCGAGGTCGTCGCCGCCGACTTCCTGCGCTACCCACTGCCCCGCTCACCCCACGTGGTCGTGGGCAACCTGCCGTTCCACCTCACCACCGCGATCCTGCGGCGACTGCTGCACGGTCCGGGCTGGACCACGGCCGTGCTGCTCATGCAGTGGGAGGTGGCCCGCCGACGCGCCGCGGTGGGCGGCGCCACCATGATGACCGCCCAGTGGTGGCCGTGGTTCGAATTCGGCCTTGCCCGAAAGGTTTCCGCGGCGAGCTTCACGCCGCGGCCCGCGGTCGACGCCGGACTGCTCACCATCACGCGCCGCAGCCGGCCGCTGGTCGACGTCGCGGACCGGGCGCGTTACCAGGCGCTGGTGCACCGCGTGTTCACCGGACGCGGACACGGCATGGCGCAGATCCTGCAACGGTTGCCCACGCCGGTGCCCCGCACTTGGTTGCGGGCCAACGGGATAGCACCGAACTCCCTGCCCCGCCAGTTGTCCGCGGCGCAGTGGGCGGCGCTGTTCGAGCAGACGCGTCTAACTGGTGCCCAACGGGTCGATCGTCCACGCGATGTACAGCACGGCCGCGCTCACCGTCGCCGTGGTGGCGAAGTCGATCGCCCGGCTACGCACCACAAGCAGACCGGCCCGGTCGTCGGTCAGCGCCAACCGCAGCGCGGCCGCGACGCCGACGCCGATCCCGATGACCAGCGCACCGCGCCGCCAGTAACCCGCCACCACCAGGGCGAACGCCGCGATGAAGATCAGGCCGACCACCAGGATCGGCCATTGACCGGCGAACACCTTGCGGGCGAATTCCTTTGGCGTCACGCCAGTTTCGACTCTTCGGCTTCGACGACGTTGGTCAGCAGGAAGGCGCGGGTCAACGGGCCCACGCCACCGGGGTTGGGCGACACGTGA</v>
      </c>
      <c r="O1724" s="26">
        <f t="shared" si="187"/>
        <v>1161</v>
      </c>
      <c r="P1724" s="26"/>
      <c r="Q1724" s="26">
        <f t="shared" si="183"/>
        <v>1</v>
      </c>
      <c r="R1724" s="26">
        <f t="shared" si="184"/>
        <v>1</v>
      </c>
      <c r="S1724" s="26">
        <f t="shared" si="185"/>
        <v>2</v>
      </c>
      <c r="T1724" s="26"/>
    </row>
    <row r="1725" spans="1:20" x14ac:dyDescent="0.25">
      <c r="A1725">
        <v>2004</v>
      </c>
      <c r="B1725" s="2" t="s">
        <v>10107</v>
      </c>
      <c r="C1725" s="3" t="s">
        <v>5126</v>
      </c>
      <c r="D1725" s="3" t="s">
        <v>5162</v>
      </c>
      <c r="E1725" s="3" t="s">
        <v>5163</v>
      </c>
      <c r="F1725" s="3" t="s">
        <v>5164</v>
      </c>
      <c r="G1725" s="3" t="s">
        <v>5165</v>
      </c>
      <c r="H1725" s="3"/>
      <c r="I1725" s="3" t="s">
        <v>5112</v>
      </c>
      <c r="J1725" s="3"/>
      <c r="K1725" s="3" t="s">
        <v>10108</v>
      </c>
      <c r="L1725" s="5" t="s">
        <v>15</v>
      </c>
      <c r="M1725" s="2" t="str">
        <f t="shared" si="186"/>
        <v>&gt;macro-g1692_erm39%GTGTCTTCAGTTCATCACGGCCGGCATGAGAACGGCCAGAATTTTCTGCGCGACCGTCGAGTGGTCGGCGACATCGTGAGGATGGTCTCGCACACAGCGGGTCCCATCGTCGAGATCGGGGCCGGAGACGGCGCCCTCACCCTGCCGTTACAGCGGCTGGGCCGACCGTTGACCGCCATCGAGATCGACCTCCACCGTGCCCGACGGCTCGCCGACCGAACCACTGCCGAGGTGATCGCAACCGACTTCCTGCGGTACCGGCTGCCGCGCACGCCGCACGTGGTGGTGGGCAACCTGCCGTTCCATCTGACCACCGCCATCCTCCGGCGCCTACTGCACGAGAACGGCTGGACCGATGCGATCCTGTTGGTGCAGTGGGAGGTGGCTCGACGGCGGGCCGGTGTCGGCGGCGCCACCATGATGACCGCCCAGTGGTGGCCGTGGTTCGAATTCGGCCTGGCGCGAAAGGTTTCGGCCGACGCGTTCCGGCCGCGGCCGAGTGTGGATGCCGGGCTGCTGACCATTCAGCGCCGAGCTGAGCCGCTACTCCCGTGGGCCGACCGTCGTGCGTATCAGGCGCTGGTCCACAGGGTTTTCACCGGGCGCGGGCGTGGTCTGGCCCAGATTCTGCGGCCCCACGTGCACCCACGGTGGCTGTCTGCCAACGGAATTCACCCGTCGGCTCTGCCCAGAGCGCTGACGGCTCGACAGTGGGTGGCGTTGTTCGATGCCGCCGGCTAG</v>
      </c>
      <c r="O1725" s="26">
        <f t="shared" si="187"/>
        <v>741</v>
      </c>
      <c r="P1725" s="26"/>
      <c r="Q1725" s="26">
        <f t="shared" ref="Q1725:Q1788" si="188">IF(OR(LEFT(G1725,3)="ATG",LEFT(G1725,3)="GTG",LEFT(G1725,3)="TTG"),1,"bad")</f>
        <v>1</v>
      </c>
      <c r="R1725" s="26">
        <f t="shared" si="184"/>
        <v>1</v>
      </c>
      <c r="S1725" s="26">
        <f t="shared" si="185"/>
        <v>2</v>
      </c>
      <c r="T1725" s="26"/>
    </row>
    <row r="1726" spans="1:20" x14ac:dyDescent="0.25">
      <c r="A1726">
        <v>2005</v>
      </c>
      <c r="B1726" s="2" t="s">
        <v>10109</v>
      </c>
      <c r="C1726" s="3" t="s">
        <v>5126</v>
      </c>
      <c r="D1726" s="3" t="s">
        <v>5166</v>
      </c>
      <c r="E1726" s="3" t="s">
        <v>5167</v>
      </c>
      <c r="F1726" s="3" t="s">
        <v>5168</v>
      </c>
      <c r="G1726" s="3" t="s">
        <v>5169</v>
      </c>
      <c r="H1726" s="3"/>
      <c r="I1726" s="3" t="s">
        <v>5112</v>
      </c>
      <c r="J1726" s="3"/>
      <c r="K1726" s="3" t="s">
        <v>10110</v>
      </c>
      <c r="L1726" s="5" t="s">
        <v>15</v>
      </c>
      <c r="M1726" s="2" t="str">
        <f t="shared" si="186"/>
        <v>&gt;macro-g1693_erm40%GTGTCATCCAAAAATCAAGGCCGGCATGAGCACGGCCAGAATTTTCTGTGCGACCGTCGCGTGGTCGCCGACATCGTCAAAATCGTCTCGCACACAACAGGTTCCATCGTCGAGATCGGCGCCGGAGACGGTGCGCTGACCGTCCCGATGCAGCGGCTCGGGCGGCCGTTGACGGCCATCGAGATCGACCGTCGACGAGCAGAGCGCCTGGCTCGCCGTACCACGGCGCATGTCGTCACCGCCGATTTCCTGCGCTACCGCCTGCCACCCACCGAGCACGTGGTGGTGGGCAACCTGCCGTTCCACCTGACCACCGCGATTTTGCGGCGGCTGCTGCACAGCCCGGCATGGACCGACGCGGTGCTGCTCATGCAGTGGGAGGTGGCGCGCCGCCGCGCCGCGGTCGGCGGCGCAACGATGATGACCGCGCAGTGGTGGCCGTGGTTCGAATTCGGCTTGGCCCGTAAGGTTTCCGCCGACGCGTTCCGTCCCCGCCCGAGCGTGGACGCCGGGTTGCTGACCATCACGCGGCGCCGGGAACCGCTGATCGACGGCGCCGACCGCCGGCGCTACCAGGCGCTGGTCCATGCAGTGTTCACCGGGCGCGGCCGCGGTGTGGCGCAGATTGTGGGTCCACGAGTCCCGCGGCACTGGTTGCGCCACAACGGCATCACACCGTCGGCGCTGCCGAGGGATCTCACGGCCGCGCAGTGGGCAGCTCTGTTCGAGGTGACGAGCGAGGCGAAGCGGTGCTAG</v>
      </c>
      <c r="O1726" s="26">
        <f t="shared" si="187"/>
        <v>756</v>
      </c>
      <c r="P1726" s="26"/>
      <c r="Q1726" s="26">
        <f t="shared" si="188"/>
        <v>1</v>
      </c>
      <c r="R1726" s="26">
        <f t="shared" si="184"/>
        <v>1</v>
      </c>
      <c r="S1726" s="26">
        <f t="shared" si="185"/>
        <v>2</v>
      </c>
      <c r="T1726" s="26"/>
    </row>
    <row r="1727" spans="1:20" x14ac:dyDescent="0.25">
      <c r="A1727">
        <v>2006</v>
      </c>
      <c r="B1727" s="2" t="s">
        <v>10111</v>
      </c>
      <c r="C1727" s="3" t="s">
        <v>5126</v>
      </c>
      <c r="D1727" s="3" t="s">
        <v>5170</v>
      </c>
      <c r="E1727" s="3" t="s">
        <v>5171</v>
      </c>
      <c r="F1727" s="3" t="s">
        <v>5172</v>
      </c>
      <c r="G1727" s="3" t="s">
        <v>5173</v>
      </c>
      <c r="H1727" s="3"/>
      <c r="I1727" s="3" t="s">
        <v>5112</v>
      </c>
      <c r="J1727" s="3"/>
      <c r="K1727" s="3" t="s">
        <v>10112</v>
      </c>
      <c r="L1727" s="5" t="s">
        <v>15</v>
      </c>
      <c r="M1727" s="2" t="str">
        <f t="shared" si="186"/>
        <v>&gt;macro-g1694_erm41%GTGTCCGGCCAACGGTCGCGACGCCAGTGGGGCTGGTATCCGCTCACTGATGACTGGGCGGCGCGGATCGTCGCCGAATCCGGTGTTCGCTCAGGGGAGTTCGTTGTGGATCTGGGCGCAGGACACGGCGCGCTGACGGCACATCTGGTTGCCGCTGGCGCCAGGGTGCTAGCCGTCGAGCTGCATCCGGGGCGGGCTCGACACCTTCGTTCACGGTTTGCCGAGGAAGATGTCCGGATAGCGGAAGCGGACCTGCTCGCCTTCCGGTGGCCGCGACGGCCATTTCGGGTGGTGGCGAGCCCGCCCTACCAAGTCACCAGCGCACTGATCCGGAGTCTCTTGACGCCGGAATCCCGGCTGCTGGCTGCCGACCTGGTGCTGCAGCGCGGGGCTGTGCACAAACATGCGAAGCGAGCACTTGTTCGCCATTGGACGCTACGGGCCGGAATCACATTGCCGCGAAGCGCTTTCCATCATCCACCGCAGGTGGATTCGTCGGTGCTGGTGATCAGGCGGCGCTGA</v>
      </c>
      <c r="O1727" s="26">
        <f t="shared" si="187"/>
        <v>522</v>
      </c>
      <c r="P1727" s="26"/>
      <c r="Q1727" s="26">
        <f t="shared" si="188"/>
        <v>1</v>
      </c>
      <c r="R1727" s="26">
        <f t="shared" si="184"/>
        <v>1</v>
      </c>
      <c r="S1727" s="26">
        <f t="shared" si="185"/>
        <v>2</v>
      </c>
      <c r="T1727" s="26"/>
    </row>
    <row r="1728" spans="1:20" x14ac:dyDescent="0.25">
      <c r="A1728">
        <v>2007</v>
      </c>
      <c r="B1728" s="2" t="s">
        <v>10113</v>
      </c>
      <c r="C1728" s="3" t="s">
        <v>5126</v>
      </c>
      <c r="D1728" s="3" t="s">
        <v>5174</v>
      </c>
      <c r="E1728" s="3" t="s">
        <v>5175</v>
      </c>
      <c r="F1728" s="3" t="s">
        <v>5176</v>
      </c>
      <c r="G1728" s="3" t="s">
        <v>5177</v>
      </c>
      <c r="H1728" s="3"/>
      <c r="I1728" s="3" t="s">
        <v>5112</v>
      </c>
      <c r="J1728" s="3"/>
      <c r="K1728" s="3" t="s">
        <v>10114</v>
      </c>
      <c r="L1728" s="5" t="s">
        <v>15</v>
      </c>
      <c r="M1728" s="2" t="str">
        <f t="shared" si="186"/>
        <v>&gt;macro-g1695_erm42%ATGAATAAAAACACTAAAATAAAAAACAAAAATTTCAACATTAAAGACTCACAGAATTTTTTGCATAATACTAAATTAGTCGAAGATTTGCTTTTTAAAAGCAATATAACTAAGGAGGATTTTGTTGTTGAGATTGGGCCTGGAAAAGGCATAATAACCAAGGCATTAAGCAAAATCTGCAAAGCCGTTAATGCTATTGAGTTCGATAGTGTATTGGCTGATAAGTTGAGCCATGAATTTAAAAGTTCAAATGTGTCTATTATTGAAGCCGATTTTTTAAAATACAATTTACCAGACCATAATTATAAAGTTTTTTCAAACATTCCATTTAACATAACGGCAAGTATTTTAAATAAATTGTTAGATAGTGAGAACCCACCCTTAGATACTTTTTTAATTATGCAATATGAACCTTTTTTAAAGTATGCGGGTGCACCATCTTACAAGGAGTCTTATAAATCTTTATTATATAAACCATTTTTCAAAACTAACATATTGCATAGCTTTAGCAAATTTGATTTTAAGCCAGCTCCAAACGCAAACATTATTTTGGGCCAATTTTCTTATAAAGACTTTACAGATATAAACCTTGAAGACAGGCATGCTTGGAAAGATTTTTTAGCCTTTGTCTTTTTAGAAAAGGGAGTTACATTTAAAGAAAAAACAAAACGAATTTTTAGTTATAAGCAACAAAAAATAATTTTAAAAGAAAGCCGAATTAATGATGATTCAAATATAAGTAATTGGAGTTATGAATTTTGGCTAAAAATGTTTAAACTCTATAATTCGAACATGGTAAGCAAGGATAAAAAAGTTTTAGTTAACAATTCGTATAAAAGAATGTTAGAACATGAGTCTAGTTTAGAAAAGATTCATAGAAATAGAAAGCAAAATAACAGAAAATAG</v>
      </c>
      <c r="O1728" s="26">
        <f t="shared" si="187"/>
        <v>906</v>
      </c>
      <c r="P1728" s="26"/>
      <c r="Q1728" s="26">
        <f t="shared" si="188"/>
        <v>1</v>
      </c>
      <c r="R1728" s="26">
        <f t="shared" si="184"/>
        <v>1</v>
      </c>
      <c r="S1728" s="26">
        <f t="shared" si="185"/>
        <v>2</v>
      </c>
      <c r="T1728" s="26"/>
    </row>
    <row r="1729" spans="1:20" x14ac:dyDescent="0.25">
      <c r="A1729">
        <v>2008</v>
      </c>
      <c r="B1729" s="2" t="s">
        <v>10115</v>
      </c>
      <c r="C1729" s="3" t="s">
        <v>5126</v>
      </c>
      <c r="D1729" s="3" t="s">
        <v>5178</v>
      </c>
      <c r="E1729" s="3" t="s">
        <v>5179</v>
      </c>
      <c r="F1729" s="3" t="s">
        <v>5180</v>
      </c>
      <c r="G1729" s="3" t="s">
        <v>5181</v>
      </c>
      <c r="H1729" s="3"/>
      <c r="I1729" s="3" t="s">
        <v>5112</v>
      </c>
      <c r="J1729" s="3"/>
      <c r="K1729" s="3" t="s">
        <v>10116</v>
      </c>
      <c r="L1729" s="5" t="s">
        <v>15</v>
      </c>
      <c r="M1729" s="2" t="str">
        <f t="shared" si="186"/>
        <v>&gt;macro-g1696_ermA%ATGAACCAGAAAAACCCTAAAGACACGCAAAATTTTATTACTTCTAAAAAGCATGTAAAAGAAATATTGAATCACACGAATATCAGTAAACAAGACAACGTAATAGAAATCGGATCAGGAAAAGGACATTTTACCAAAGAGCTAGTCAAAATGAGTCGATCAGTTACTGCTATAGAAATTGATGGAGGCTTATGTCAAGTGACTAAAGAAGCGGTAAACCCCTCTGAGAATATAAAAGTGATTCAAACGGATATTCTAAAATTTTCCTTCCCAAAACATATAAACTATAAGATATATGGTAATATTCCTTATAACATCAGTACGGATATTGTCAAAAGAATTACCTTTGAAAGTCAGGCTAAATATAGCTATCTTATCGTTGAGAAGGGATTTGCGAAAAGATTGCAAAATCTGCAACGAGCTTTGGGTTTACTATTAATGGTGGAGATGGATATAAAAATGCTCAAAAAAGTACCACCACTATATTTTCATCCTAAGCCAAGTGTAGACTCTGTATTGATTGTTCTTGAACGACATCAACCATTGATTTCAAAGAAGGACTACAAAAAGTATCGATCTTTTGTTTATAAGTGGGTAAACCGTGAATATCGTGTTCTTTTCACTAAAAACCAATTCCGACAGGCTTTGAAGCATGCAAATGTCACTAATATTAATAAACTATCGAAGGAACAATTTCTTTCTATTTTCAATAGTTACAAATTGTTTCACTAA</v>
      </c>
      <c r="O1729" s="26">
        <f t="shared" si="187"/>
        <v>732</v>
      </c>
      <c r="P1729" s="26"/>
      <c r="Q1729" s="26">
        <f t="shared" si="188"/>
        <v>1</v>
      </c>
      <c r="R1729" s="26">
        <f t="shared" ref="R1729:R1792" si="189">IF(OR(RIGHT(G1729,3)="TAG",RIGHT(G1729,3)="TAA",RIGHT(G1729,3)="TGA"),1,"bad")</f>
        <v>1</v>
      </c>
      <c r="S1729" s="26">
        <f t="shared" si="185"/>
        <v>2</v>
      </c>
      <c r="T1729" s="26"/>
    </row>
    <row r="1730" spans="1:20" x14ac:dyDescent="0.25">
      <c r="A1730">
        <v>2009</v>
      </c>
      <c r="B1730" s="2" t="s">
        <v>10117</v>
      </c>
      <c r="C1730" s="3" t="s">
        <v>5126</v>
      </c>
      <c r="D1730" s="3" t="s">
        <v>5182</v>
      </c>
      <c r="E1730" s="3" t="s">
        <v>5183</v>
      </c>
      <c r="F1730" s="3" t="s">
        <v>5184</v>
      </c>
      <c r="G1730" s="3" t="s">
        <v>5185</v>
      </c>
      <c r="H1730" s="3"/>
      <c r="I1730" s="3" t="s">
        <v>5112</v>
      </c>
      <c r="J1730" s="3"/>
      <c r="K1730" s="3" t="s">
        <v>10118</v>
      </c>
      <c r="L1730" s="5" t="s">
        <v>15</v>
      </c>
      <c r="M1730" s="2" t="str">
        <f t="shared" si="186"/>
        <v>&gt;macro-g1697_ermB%ATGAACAAAAATATAAAATATTCTCAAAACTTTTTAACGAGTGAAAAAGTACTCAACCAAATAATAAAACAATTGAATTTAAAAGAAACCGATACCGTTTACGAAATTGGAACAGGTAAAGGGCATTTAACGACGAAACTGGCTAAAATAAGTAAACAGGTAACGTCTATTGAATTAGACAGTCATCTATTCAACTTATCGTCAGAAAAATTAAAACTGAACATTCGTGTCACTTTAATTCACCAAGATATTCTACAGTTTCAATTCCCTAACAAACAGAGGTATAAAATTGTTGGGAA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</v>
      </c>
      <c r="O1730" s="26">
        <f t="shared" si="187"/>
        <v>738</v>
      </c>
      <c r="P1730" s="26"/>
      <c r="Q1730" s="26">
        <f t="shared" si="188"/>
        <v>1</v>
      </c>
      <c r="R1730" s="26">
        <f t="shared" si="189"/>
        <v>1</v>
      </c>
      <c r="S1730" s="26">
        <f t="shared" ref="S1730:S1793" si="190">IF(MID(G1730,10,3)="ATG",1,2)</f>
        <v>2</v>
      </c>
      <c r="T1730" s="26"/>
    </row>
    <row r="1731" spans="1:20" x14ac:dyDescent="0.25">
      <c r="A1731">
        <v>2010</v>
      </c>
      <c r="B1731" s="2" t="s">
        <v>10119</v>
      </c>
      <c r="C1731" s="3" t="s">
        <v>5126</v>
      </c>
      <c r="D1731" s="3" t="s">
        <v>5186</v>
      </c>
      <c r="E1731" s="3" t="s">
        <v>5187</v>
      </c>
      <c r="F1731" s="3" t="s">
        <v>5188</v>
      </c>
      <c r="G1731" s="3" t="s">
        <v>5189</v>
      </c>
      <c r="H1731" s="3"/>
      <c r="I1731" s="3" t="s">
        <v>5112</v>
      </c>
      <c r="J1731" s="3"/>
      <c r="K1731" s="3" t="s">
        <v>10120</v>
      </c>
      <c r="L1731" s="5" t="s">
        <v>15</v>
      </c>
      <c r="M1731" s="2" t="str">
        <f t="shared" si="186"/>
        <v>&gt;macro-g1698_ermC%ATGAACGAGAAAAATATAAAACACAGTCAAAACTTTATTACTTCAAAACATAATATAGATAAAATAATGACAAATATAAGATTAAATGAACATGATAATATCTTTGAAATCGGCTCAGGAAAAGGCCATTTTACCCTTGAATTAGTACAGAGGTGTAATTTCGTAACTGCCATTGAAATAGACCATAAATTATGCAAAACTACAGAAAATAAACTTGTTGATCACGATAATTTCCAAGTTTTAAACAAGGATATATTGCAGTTTAAATTTCCTAAAAACCAATCCTATAAAATATTTGGTAATATACCTTATAACATAAGTACAGATATAATACGCAAAATTGTTTTTGATAGTATAGCTGATGAGATTTATTTAATCGTGGAATACGGGTTTGCTAAAAGATTATTAAATACAAAACGCTCATTGGCATTACTTTTAATGGCAGAAGTTGATATTTCTATATTAAGTATGGTTCCAAGAGAATATTTTCATCCTAAACCTAAAGTGAATAGCTCACTTATCAGATTAAATAGAAAAAAATCAAGAATATCACACAAAGATAAACAGAAGTATAATTATTTCGTTATGAAATGGGTTAACAAAGAATACAAGAAAATATTTACAAAAAATCAATTTAACAATTCCTTAAAACATGCAGGAATTGACGATTTAAACAATATTAGCTTTGAACAATTCTTATCTCTTTTCAATAGCTATAAATTATTTAATAAGTAA</v>
      </c>
      <c r="O1731" s="26">
        <f t="shared" si="187"/>
        <v>735</v>
      </c>
      <c r="P1731" s="26"/>
      <c r="Q1731" s="26">
        <f t="shared" si="188"/>
        <v>1</v>
      </c>
      <c r="R1731" s="26">
        <f t="shared" si="189"/>
        <v>1</v>
      </c>
      <c r="S1731" s="26">
        <f t="shared" si="190"/>
        <v>2</v>
      </c>
      <c r="T1731" s="26"/>
    </row>
    <row r="1732" spans="1:20" x14ac:dyDescent="0.25">
      <c r="A1732">
        <v>2011</v>
      </c>
      <c r="B1732" s="2" t="s">
        <v>10121</v>
      </c>
      <c r="C1732" s="3" t="s">
        <v>5126</v>
      </c>
      <c r="D1732" s="3" t="s">
        <v>5190</v>
      </c>
      <c r="E1732" s="3" t="s">
        <v>5191</v>
      </c>
      <c r="F1732" s="3" t="s">
        <v>5192</v>
      </c>
      <c r="G1732" s="3" t="s">
        <v>5193</v>
      </c>
      <c r="H1732" s="3"/>
      <c r="I1732" s="3" t="s">
        <v>5112</v>
      </c>
      <c r="J1732" s="3"/>
      <c r="K1732" s="3" t="s">
        <v>10122</v>
      </c>
      <c r="L1732" s="5" t="s">
        <v>15</v>
      </c>
      <c r="M1732" s="2" t="str">
        <f t="shared" si="186"/>
        <v>&gt;macro-g1699_ermD%ATGAAGAAAAAAAATCATAAGTACAGAGGAAAAAAGTTAAACCGCGGGGAATCTCCGAATTTTTCCGGACAGCATTTGATGCATAATAAAAAATTAATTGAAGAAATTGTGGATCGGGCAAATATTAGCATAGACGATACGGTTTTAGAGTTAGGAGCGGGAAAAGGGGCTTTGACAACTGTGCTAAGTCAAAAAGCCGGTAAGGTATTGGCAGTGGAAAACGATTCTAAATTCGTTGATATACTCACACGTAAAACGGCACAGCATTCAAATACGAAAATTATTCATCAAGATATCATGAAGATTCATTTACCAAAAGAAAAGTTTGTGGTGGTCTCTAATATTCCCTATGCCATCACAACCCCCATCATGAAAATGCTTTTGAACAATCCTGCAAGCGGATTTCAAAAAGGGATCATCGTAATGGAAAAAGGGGCTGCTAAACGTTTCACATCAAAATTCATTAAAAATTCCTATGTTTTAGCTTGGAGAATGTGGTTTGATATTGGCATTGTCAGAGAAATATCGAAAGAGCATTTTTCTCCCCCTCCAAAAGTGGACTCGGCAATGGTCAGAATAACACGAAAAAAAGACGCGCCTCTATCACATAAACATTATATTGCGTTTCGGGGACTTGCCGAATACGCGCTAAAGGAGCCGAATATCCCTCTCTGTGTTGCTTTACGCGGAATTTTTACCCCGCGTCAAATGAAACACTTGAGAAAAAGTCTAAAAATCAACAATGAAAAAACCGTTGGAACGCTCACCGAAAACCAATGGGCGGTCATTTTTAACACGATGACTCAGTATGTAATGCATCACAAATGGCCAAGAGCAAATAAGCGAAAACCCGGAGAAATATAA</v>
      </c>
      <c r="O1732" s="26">
        <f t="shared" si="187"/>
        <v>864</v>
      </c>
      <c r="P1732" s="26"/>
      <c r="Q1732" s="26">
        <f t="shared" si="188"/>
        <v>1</v>
      </c>
      <c r="R1732" s="26">
        <f t="shared" si="189"/>
        <v>1</v>
      </c>
      <c r="S1732" s="26">
        <f t="shared" si="190"/>
        <v>2</v>
      </c>
      <c r="T1732" s="26"/>
    </row>
    <row r="1733" spans="1:20" x14ac:dyDescent="0.25">
      <c r="A1733">
        <v>2012</v>
      </c>
      <c r="B1733" s="2" t="s">
        <v>10123</v>
      </c>
      <c r="C1733" s="3" t="s">
        <v>5126</v>
      </c>
      <c r="D1733" s="3" t="s">
        <v>5194</v>
      </c>
      <c r="E1733" s="3" t="s">
        <v>5195</v>
      </c>
      <c r="F1733" s="3" t="s">
        <v>5196</v>
      </c>
      <c r="G1733" s="3" t="s">
        <v>5197</v>
      </c>
      <c r="H1733" s="3"/>
      <c r="I1733" s="3" t="s">
        <v>5112</v>
      </c>
      <c r="J1733" s="3"/>
      <c r="K1733" s="3" t="s">
        <v>10124</v>
      </c>
      <c r="L1733" s="5" t="s">
        <v>15</v>
      </c>
      <c r="M1733" s="2" t="str">
        <f t="shared" si="186"/>
        <v>&gt;macro-g1700_ermE%GTGAGCAGTTCGGACGAGCAGCCGCGCCCGCGTCGCCGCAACCAGGATCGGCAGCACCCCAACCAGAACCGGCCGGTGCTGGGCCGTACCGAGCGGGACCGCAACCGGCGCCAGTTCGGGCAGAACTTCCTCCGCGACCGCAAGACCATCGCGCGCATCGCCGAGACAGCCGAGCTGCGGCCCGATCTGCCGGTGCTGGAAGCCGGCCCCGGCGAAGGGCTGCTCACCAGGGAACTCGCCGACCGCGCGCGTCAGGTGACGTCGTACGAGATCGACCCCCGGCTGGCGAAGTCGTTGCGGGAGAAGCTTTCCGGCCACCCGAACATCGAAGTCGTCAACGCCGACTTCCTCACCGCCGAACCGCCGCCCGAGCCGTTCGCCTTCGTCGGCGCGATCCCCTACGGCATCACCTCGGCGATCGTGGACTGGTGCCTGGAGGCGCCGACGATCGAGACGGCGACGATGGTCACGCAGCTGGAGTTCGCCCGGAAGCGGACCGGCGATTACGGCCGCTGGAGCCGCCTCACGGTGATGACCTGGCCGCTGTTCGAGTGGGAGTTCGTCGAGAAGGTCGACCGCCGGCTGTTCAAGCCGGTGCCCAAGGTCGACTCGGCGATCATGCGGCTGCGCAGGCGCGCCGAACCGCTGCTGGAAGGCGCGGCGCTCGAACGCTACGAGTCGATGGTCGAGCTGTGCTTCACCGGCGTCGGCGGCAACATCCAGGCGTCGCTTCTGCGCAAGTACCCGAGGCGCCGCGTCGAGGCGGCGCTCGACCACGCGGGGGTCGGGGGCGGCGCCGTGGTCGCCTACGTCCGGCCGGAGCAGTGGCTCCGGCTGTTCGAGCGGCTGGATCAGAAGAACGAACCGAGGGGTGGGCAGCCCCAGCGGGGCAGGCGAACCGGCGGACGGGACCACGGGGACCGGCGAACCGGCGGGCAGGATCGCGGCGATCGGCGAACCGGCGGCCGCGACCACAGGGACCGGCAAGCCAGCGGCCACGGCGATCGTCGCAGCAGCGGACGCAATCGCGACGACGGACGAACCGGCGAGCGCGAGCAGGGGGACCAAGGCGGGCGGCGGGGGCCGTCCGGGGGTGGACGGACCGGCGGACGTCCAGGGCGACGCGGCGGACCCGGGCAGCGGTAG</v>
      </c>
      <c r="O1733" s="26">
        <f t="shared" si="187"/>
        <v>1146</v>
      </c>
      <c r="P1733" s="26"/>
      <c r="Q1733" s="26">
        <f t="shared" si="188"/>
        <v>1</v>
      </c>
      <c r="R1733" s="26">
        <f t="shared" si="189"/>
        <v>1</v>
      </c>
      <c r="S1733" s="26">
        <f t="shared" si="190"/>
        <v>2</v>
      </c>
      <c r="T1733" s="26"/>
    </row>
    <row r="1734" spans="1:20" x14ac:dyDescent="0.25">
      <c r="A1734">
        <v>2013</v>
      </c>
      <c r="B1734" s="2" t="s">
        <v>10125</v>
      </c>
      <c r="C1734" s="3" t="s">
        <v>5126</v>
      </c>
      <c r="D1734" s="3" t="s">
        <v>5198</v>
      </c>
      <c r="E1734" s="3" t="s">
        <v>5199</v>
      </c>
      <c r="F1734" s="3" t="s">
        <v>5200</v>
      </c>
      <c r="G1734" s="3" t="s">
        <v>5201</v>
      </c>
      <c r="H1734" s="3"/>
      <c r="I1734" s="3" t="s">
        <v>5112</v>
      </c>
      <c r="J1734" s="3"/>
      <c r="K1734" s="3" t="s">
        <v>10126</v>
      </c>
      <c r="L1734" s="5" t="s">
        <v>15</v>
      </c>
      <c r="M1734" s="2" t="str">
        <f t="shared" si="186"/>
        <v>&gt;macro-g1701_ermF%ATGACAAAAAAGAAATTGCCCGTTCGTTTTACGGGTCAGCACTTTACTATTGATAAAGTGCTAATAAAAGATGCAATAAGACAAGCAAATATAAGTAATCAGGATACGGTTTTAGATATTGGGGCAGGCAAGGGGTTTCTTACTGTTCATTTATTAAAAATCGCCAACAATGTTGTTGCTATTGAAAACGACACAGCTTTGGTTGAACATTTACGAAAATTATTTTCTGATGCCCGAAATGTTCAAGTTGTCGGTTGTGATTTTAGGAATTTTGCAGTTCCGAAATTTCCTTTCAAAGTGGTGTCAAATATTCCTTATGGCATTACTTCCGATATTTTCAAAATCCTGATGTTTGAGAGTCTTGGAAATTTTCTGGGAGGTTCCATTGTCCTTCAATTAGAACCTACACAAAAGTTATTTTCGAGGAAGCTTTACAATCCATATACCGTTTTCTATCATACTTTTTTTGATTTGAAACTTGTCTATGAGGTAGGTCCTGAAAGTTTCTTGCCACCGCCAACTGTCAAATCAGCCCTGTTAAACATTAAAAGAAAACACTTATTTTTTGATTTTAAGTTTAAAGCCAAATACTTAGCATTTATTTCCTATCTGTTAGAGAAACCTGATTTATCTGTAAAAACAGCTTTAAAGTCGATTTTCAGGAAAAGTCAGGTCAGGTCAATTTCGGAAAAATTCGGTTTAAACCTTAATGCTCAAATTGTTTGTTTGTCTCCAAGTCAATGGTTAAACTGTTTTTTGGAAATGCTGGAAGTTGTCCCTGAAAAATTTCATCCTTCGTAG</v>
      </c>
      <c r="O1734" s="26">
        <f t="shared" si="187"/>
        <v>801</v>
      </c>
      <c r="P1734" s="26"/>
      <c r="Q1734" s="26">
        <f t="shared" si="188"/>
        <v>1</v>
      </c>
      <c r="R1734" s="26">
        <f t="shared" si="189"/>
        <v>1</v>
      </c>
      <c r="S1734" s="26">
        <f t="shared" si="190"/>
        <v>2</v>
      </c>
      <c r="T1734" s="26"/>
    </row>
    <row r="1735" spans="1:20" x14ac:dyDescent="0.25">
      <c r="A1735">
        <v>2014</v>
      </c>
      <c r="B1735" s="2" t="s">
        <v>10127</v>
      </c>
      <c r="C1735" s="3" t="s">
        <v>5126</v>
      </c>
      <c r="D1735" s="3" t="s">
        <v>5202</v>
      </c>
      <c r="E1735" s="3" t="s">
        <v>5203</v>
      </c>
      <c r="F1735" s="3" t="s">
        <v>5204</v>
      </c>
      <c r="G1735" s="3" t="s">
        <v>5205</v>
      </c>
      <c r="H1735" s="3"/>
      <c r="I1735" s="3" t="s">
        <v>5112</v>
      </c>
      <c r="J1735" s="3"/>
      <c r="K1735" s="3" t="s">
        <v>10128</v>
      </c>
      <c r="L1735" s="5" t="s">
        <v>15</v>
      </c>
      <c r="M1735" s="2" t="str">
        <f t="shared" si="186"/>
        <v>&gt;macro-g1702_ermG%ATGAACAAAGTAAATATAAAAGATAGTCAAAATTTTATTACTTCAAAATATCACATAGAAAAAATAATGAATTGCATAAGTTTAGATGAAAAAGATAACATCTTTGAAATAGGTGCAGGGAAAGGTCATTTTACTGCTGAATTGGTAAAGAGATGTAATTTTGTTACGGCGATAGAAATTGATTCTAAATTATGTGAGGTAACTCGTAATAAGCTCTTAAATTATCCTAACTATCAAATAGTAAATGATGATATACTGAAATTTACATTTCCTAGCCACAATCCATATAAAATATTTGGCAGCATACCTTACAACATAAGCACAAATATAATTCGAAAAATTGTTTTTGAAAGTTCAGCCACAATAAGTTATTTAATAGTGGAATATGGTTTTGCTAAAAGGTTATTAGATACAAACAGATCACTAGCATTGCTGTTAATGGCAGAGGTAGATATTTCTATATTAGCAAAAATTCCTAGGTATTATTTCCATCCAAAACCTAAAGTGGATAGCGCATTAATTGTATTAAAAAGAAAGCCAGCAAAAATGGCATTTAAAGAGAGAAAAAAATATGAAACTTTTGTAATGAAATGGGTTAACAAAGAGTATGAAAAACTGTTTACAAAAAATCAATTTAATAAAGCTTTAAAACATGCGAGAATATATGATATAAACAATATTAGTTTCGAACAATTTGTATCGCTATTTAATAGTTATAAAATATTTAACGGCTAA</v>
      </c>
      <c r="O1735" s="26">
        <f t="shared" si="187"/>
        <v>735</v>
      </c>
      <c r="P1735" s="26"/>
      <c r="Q1735" s="26">
        <f t="shared" si="188"/>
        <v>1</v>
      </c>
      <c r="R1735" s="26">
        <f t="shared" si="189"/>
        <v>1</v>
      </c>
      <c r="S1735" s="26">
        <f t="shared" si="190"/>
        <v>2</v>
      </c>
      <c r="T1735" s="26"/>
    </row>
    <row r="1736" spans="1:20" x14ac:dyDescent="0.25">
      <c r="A1736">
        <v>2015</v>
      </c>
      <c r="B1736" s="2" t="s">
        <v>10129</v>
      </c>
      <c r="C1736" s="3" t="s">
        <v>5126</v>
      </c>
      <c r="D1736" s="3" t="s">
        <v>5206</v>
      </c>
      <c r="E1736" s="3" t="s">
        <v>5207</v>
      </c>
      <c r="F1736" s="3" t="s">
        <v>5208</v>
      </c>
      <c r="G1736" s="3" t="s">
        <v>5209</v>
      </c>
      <c r="H1736" s="3"/>
      <c r="I1736" s="3" t="s">
        <v>5112</v>
      </c>
      <c r="J1736" s="3"/>
      <c r="K1736" s="3" t="s">
        <v>10130</v>
      </c>
      <c r="L1736" s="5" t="s">
        <v>15</v>
      </c>
      <c r="M1736" s="2" t="str">
        <f t="shared" si="186"/>
        <v>&gt;macro-g1703_ermH%ATGGCTGCGCTCCTGAAGCGCATACTTAGGAGACGCATGGCTGAAAAGAGGTCAGGACGCGGGCGCATGGCCGCAGCGCGTACAACCGGAGCTCAGTCGCGTAAAACGGCACAGCGGTCGGGCCGGAGTGAGGCTGACCGTAGAAGAAGAGTCCACGGGCAGAATTTCCTCGTCGACCGGGAAACAGTACAACGGTTTGTGCGTTTCGCCGATCCGGACCCCGGGGAGGTCGTTCTCGAGGTCGGTGCCGGTAATGGTGCGATCACGCGCGAGCTGGCGCGATTATGCCGACGAGTGGTGGCGTATGAGATCGACCGGCACTTCGCGGACCGATTACGTGAGGCGACCGCCGAGGATCCGCGGATCGAGGTCGTCGCCGGCGACTTCCTGAAGACCTCGCAGCCCAAGGTCCCGTTCTCCGTGGTCGGCAACATCCCGTTCGGCAACACCGCGGACATAGTGGACTGGTGCCTGAACGCGCGGCGGCTGCGTACGACCACCCTGGTCACCCAGCTCGAATACGCCCGCAAGCGCACCGGCGGCTATCGGCGCTGGTCACGGCTCACCGTGGCCACCTGGCCCGAGGTGGAGTGGCGGATGGGCGAGCGGATCAGCCGCCGCTGGTTCCGGCCCGTCCCCGCCGTCGACTCCGCGGTACTGCGACTGGAACGGCGACCGGTGCCGCTGATCCCACCCGGTCTGATGCACGACTTCCGGGACCTGGTGGAGACCGGGTTCACGGGAAAGGGCGGTTCGCTGGACGCCTCGCTGCGCCGGCGCTTCCCGGCCCGGCGGGTGGCCGCCGGGTTCCGCAGGGCCCGCCTGGAGCAGGGCGTGGTCGTCGCCTACGTCACCCCGGGCCAATGGATCACACTCTTCGAGGAACTCCACGGGCGCTGA</v>
      </c>
      <c r="O1736" s="26">
        <f t="shared" si="187"/>
        <v>900</v>
      </c>
      <c r="P1736" s="26"/>
      <c r="Q1736" s="26">
        <f t="shared" si="188"/>
        <v>1</v>
      </c>
      <c r="R1736" s="26">
        <f t="shared" si="189"/>
        <v>1</v>
      </c>
      <c r="S1736" s="26">
        <f t="shared" si="190"/>
        <v>2</v>
      </c>
      <c r="T1736" s="26"/>
    </row>
    <row r="1737" spans="1:20" x14ac:dyDescent="0.25">
      <c r="A1737">
        <v>2016</v>
      </c>
      <c r="B1737" s="2" t="s">
        <v>10131</v>
      </c>
      <c r="C1737" s="3" t="s">
        <v>5126</v>
      </c>
      <c r="D1737" s="3" t="s">
        <v>5210</v>
      </c>
      <c r="E1737" s="3" t="s">
        <v>5211</v>
      </c>
      <c r="F1737" s="3" t="s">
        <v>5212</v>
      </c>
      <c r="G1737" s="3" t="s">
        <v>5213</v>
      </c>
      <c r="H1737" s="3"/>
      <c r="I1737" s="3" t="s">
        <v>5112</v>
      </c>
      <c r="J1737" s="3"/>
      <c r="K1737" s="3" t="s">
        <v>10132</v>
      </c>
      <c r="L1737" s="5" t="s">
        <v>15</v>
      </c>
      <c r="M1737" s="2" t="str">
        <f t="shared" si="186"/>
        <v>&gt;macro-g1704_ermN%ATGCCGTCCCGGCCACGTACCGATTCGCCCCACCGGCACGAGGGGCCGGCCGGCCCGGCCCGTCTCGACCGGGACGAGGCCCGCCGTGTATGGGGCCAGAATTTCTTCCGCTCGGCGGGTTCGGCCCGCCGTTTCGCCCGGCAGTTGACCGGCGCGGAATCGGCCGGAAACGACTCGGTCACCGTCGAGGTGGGTCCCGGGGCCGGCCGTATCACCAAGGAGTTAGTGAGGGACGGTCATCCGATCGTCGCGGTGGAGGTGGACCCCCATTGGGCCGACCGCCTCGCCGAACTGGAACTGCCGAACCTCACCGTCGTCAACGACGACTTCACGACCTGGCCGCTGCCCGACGGGCCGCTGCGGTTCATCGGCAATCTGCCCTTCGGCACCGGCACCAGGATGCTCCGCCGCTGCCTCGCCCTCGGCCCGGACCGCTGCCGCGAAGGCGTGTTCCTTCTCCAGAAGCAGTACACGCGCAAGCGCACCGGTGCCTACGGCGGCAATCTCTTCAACGCCCAGTGGGAGCCCTGGTACACGTTCCGCCGCGGACTGGGCTTCCCCCGGCAGGAGTTCGCCCCGGTCCCGGGCTCCGACACCGAGACCCTGCTGGTGAGATCGCGCCCGCGCCCGCTGGCGCCCTGGTCCCGCCATGCCGCCTACCAGCGGTTCGTGGAGGACGTGTTCAACACCTCCCGGCTCACCATCGGTGAGGCCGCCCGCGCGCTGGACCGCCGGGCCGGCCCGGGCTGGCTCCGGGGCGCGCGGGTGCCTCCCGGGTTGCGGGTCAAGGACATCACGGCCGAGCAGTGGGCCGATCTCTTCCACGCGTGCACCCCGCCGCCCGCCCGGCGCATCTCGCCGCAGCGGAGGCGCTGA</v>
      </c>
      <c r="O1737" s="26">
        <f t="shared" si="187"/>
        <v>876</v>
      </c>
      <c r="P1737" s="26"/>
      <c r="Q1737" s="26">
        <f t="shared" si="188"/>
        <v>1</v>
      </c>
      <c r="R1737" s="26">
        <f t="shared" si="189"/>
        <v>1</v>
      </c>
      <c r="S1737" s="26">
        <f t="shared" si="190"/>
        <v>2</v>
      </c>
      <c r="T1737" s="26"/>
    </row>
    <row r="1738" spans="1:20" x14ac:dyDescent="0.25">
      <c r="A1738">
        <v>2017</v>
      </c>
      <c r="B1738" s="2" t="s">
        <v>10133</v>
      </c>
      <c r="C1738" s="3" t="s">
        <v>5126</v>
      </c>
      <c r="D1738" s="3" t="s">
        <v>5214</v>
      </c>
      <c r="E1738" s="3" t="s">
        <v>5215</v>
      </c>
      <c r="F1738" s="3" t="s">
        <v>5216</v>
      </c>
      <c r="G1738" s="3" t="s">
        <v>5217</v>
      </c>
      <c r="H1738" s="3"/>
      <c r="I1738" s="3" t="s">
        <v>5112</v>
      </c>
      <c r="J1738" s="3"/>
      <c r="K1738" s="3" t="s">
        <v>10134</v>
      </c>
      <c r="L1738" s="5" t="s">
        <v>15</v>
      </c>
      <c r="M1738" s="2" t="str">
        <f t="shared" si="186"/>
        <v>&gt;macro-g1705_ermO%ATGGCCCGCCCCACCCAGCGTGCCCGCACGCTCTCGCAGAACTTCCTCGCCGACCGCGCCACCGCCGAACGTGTGGCGCGCCTCGCCGTCCCCGACCGGGGGCGCCCGCCCCTCCTGCTCGAAGTGGGCGCGGGCAACGGCGCCCTCACCGAGCCGCTCGCCCGCCGCAGCCGCGAACTGCACGCCTACGAGATCGACCCCCGGCTCGTCCCCGGGCTCCGCGCCCGTTTCGCGCGCAGCCCCCACGTCCACGTCGTCGCCGGTGACTTCCTCACCGCCCGGCCCCCGCGCACCCCGTTCGCCGTCGCCGGGAACGTGCCCTTCTCGCGCACCGCCGACATCGTCGACTGGTGCCTGACCGCGCCCGGCCTCACCGACGCCACCCTCCTCACCCAGCTCGAGTACGCCCGCAAACGCACCGGCGACTACGGCCGCTGGACCCTGCTCACGGTCCTGACCTGGCCGCGCCACGAGTGGCGGCTGGTGGGCCGGGTGGGCCGCAGCCGCTTCTGCCCGGCGCCGCGCGTCGACGCCGGCATCCTCCGGATCGAACGCCGCCCCACTGCGCTGCTCACCGGCGCCGCCGCCCGCCGCGACTGGGCGGACCTGGTCGAGCTGGGCTTCTCCGGCGTCGGCGGCTCGCTGCACGCGTCCCTGCGCCGCGCCCACTCCCGGCGCCGGGTGGACGCGGCGTTCCGCGCCGCGCGGCTCGATCCCGGTGTCCTCGTCGGCGAGGTCGCCCCCGACCGGTGGCTGCGGCTGCACGAGGAGTTGACGGCATGA</v>
      </c>
      <c r="O1738" s="26">
        <f t="shared" si="187"/>
        <v>783</v>
      </c>
      <c r="P1738" s="26"/>
      <c r="Q1738" s="26">
        <f t="shared" si="188"/>
        <v>1</v>
      </c>
      <c r="R1738" s="26">
        <f t="shared" si="189"/>
        <v>1</v>
      </c>
      <c r="S1738" s="26">
        <f t="shared" si="190"/>
        <v>2</v>
      </c>
      <c r="T1738" s="26"/>
    </row>
    <row r="1739" spans="1:20" x14ac:dyDescent="0.25">
      <c r="A1739">
        <v>2018</v>
      </c>
      <c r="B1739" s="2" t="s">
        <v>10135</v>
      </c>
      <c r="C1739" s="3" t="s">
        <v>5126</v>
      </c>
      <c r="D1739" s="3" t="s">
        <v>5218</v>
      </c>
      <c r="E1739" s="3" t="s">
        <v>5219</v>
      </c>
      <c r="F1739" s="3" t="s">
        <v>5220</v>
      </c>
      <c r="G1739" s="3" t="s">
        <v>5221</v>
      </c>
      <c r="H1739" s="3"/>
      <c r="I1739" s="3" t="s">
        <v>5112</v>
      </c>
      <c r="J1739" s="3"/>
      <c r="K1739" s="3" t="s">
        <v>10136</v>
      </c>
      <c r="L1739" s="5" t="s">
        <v>15</v>
      </c>
      <c r="M1739" s="2" t="str">
        <f t="shared" si="186"/>
        <v>&gt;macro-g1706_ermQ%ATGAAAGCTAAAAGTAATAATTATAGAGGAAAAGTTGATATTAGTGTATCGCAAAATTTTATTACTAGTAAAAATACTATATATAAATTAATAAAAAAAACAAATATATCCAAAAATGATTTTGTTATTGAAATTGGACCAGGAAAAGGTCATATAACAGAAGCTTTATGTGAAAAAAGTTATTGGGTTACAGCTATAGAACTAGATAGAAGTTTATATGGAAATTTAATAAATAAATTTAAAAGTAAAAATAATGTTACTCTTATTAATAAAGATTTTTTAAATTGGAAATTACCTAAAAAAAGAGAATATAAGGTATTTTCTAATATTCCTTTTTATATAACAACAAAGATTATTAAGAAATTATTATTAGAAGAGTTAAATTCACCAACTGATATGTGGCTAGTTATGGAGAAAGGTTCCGCAAAAAGATTTATGGGAATACCTAGAGAGAGTAAATTATCATTACTTTTAAAAACTAAATTTGATATTAAGATAGTGCACTATTTTAATAGAGAAGACTTCCATCCCATGCCTAGTGTAGATTGCGTCTTAGTATATTTTAAAAGAAAATATAAATATGATATATCTAAAGATGAATGGAATGAATATACAAGTTTTATATCTAAGTCTATTAATAACTTAAGAGATGTATTTACAAAAAATCAAATTCATGCAGTAATTAAATACCTAGGTATAAATCTTAATAATATTAGTGAAGTTTCTTATAATGATTGGATACAGTTATTTAGATATAAACAAAAGATAGATTAG</v>
      </c>
      <c r="O1739" s="26">
        <f t="shared" si="187"/>
        <v>774</v>
      </c>
      <c r="P1739" s="26"/>
      <c r="Q1739" s="26">
        <f t="shared" si="188"/>
        <v>1</v>
      </c>
      <c r="R1739" s="26">
        <f t="shared" si="189"/>
        <v>1</v>
      </c>
      <c r="S1739" s="26">
        <f t="shared" si="190"/>
        <v>2</v>
      </c>
      <c r="T1739" s="26"/>
    </row>
    <row r="1740" spans="1:20" x14ac:dyDescent="0.25">
      <c r="A1740" s="26">
        <v>2019</v>
      </c>
      <c r="B1740" s="2" t="s">
        <v>10137</v>
      </c>
      <c r="C1740" s="3" t="s">
        <v>5126</v>
      </c>
      <c r="D1740" s="3" t="s">
        <v>5222</v>
      </c>
      <c r="E1740" s="3" t="s">
        <v>5223</v>
      </c>
      <c r="F1740" s="3" t="s">
        <v>5224</v>
      </c>
      <c r="G1740" s="3" t="s">
        <v>5225</v>
      </c>
      <c r="H1740" s="3"/>
      <c r="I1740" s="3" t="s">
        <v>5112</v>
      </c>
      <c r="J1740" s="3"/>
      <c r="K1740" s="3" t="s">
        <v>10138</v>
      </c>
      <c r="L1740" s="5" t="s">
        <v>15</v>
      </c>
      <c r="M1740" s="2" t="str">
        <f t="shared" si="186"/>
        <v>&gt;macro-g1707_ermR%ATGGCAGGTCCGCAAGACCGTCCGCGAGGGCGCGGACCCTCCTCCGGTCGCCCGCAGCGGCCGGTGGGCGGCCGCAGCCAGCGCGACCGCGACCGGCGGGTCCTCGGCCAGAACTTCCTGCGCGACCCGGCGACCATCCGGCGCATCGCCGACGCCGCCGACGTCGACCCCGACGGGCTCGTCGTCGAGGCGGGTCCCGGCGAAGGGCTGCTCACCCGCGAGCTCGCCCGACGCGCCGGGCGGGTACGCACCTACGAGCTGGACCAGCGCCTCGCGCGACGACTCTCGACCGACCTGGCCCAGGAGACGAGCATCGAGGTCGTCCACGCCGACTTCCTGACCGCGCCTCACCCCGAGGAGCCGTTCCAGTTCGTCGGCGCGATCCCCTACGGCATCACCTCCGCCATCGTCGACTGGTGCCTGACCGCCCCGACCCTGACGTCGGCGACCCTCGTGACCCAGCAGGAGTTCGCGCGCAAGCGGACGGGTGACTACGGACGGTGGACGGCCCTCACCGTCACCACGTGGCCGACCTTCGAGTGGCAGTACGTCGCCAAGGTCGACCGCACGCTGTTCACACCGGTGCCGCGCGTGCACTCCGCGATCATGCGGCTGCGCCGCCGCCCACAGCCCCTCCTGCGCGACGCGGCGGCGAGGTCGCGCTTCGCGGACATGGTGGAGATCGGCTTCGTCGGCAAGGGCGGCAGCCTCTACCGGTCGCTGACCCGGGAGTGGCCGCGCTCGAAGGTCGACAGCGCGTTCGCGCGCGCCGACGTCCACCACGACGAGATCGTCGCCTTCGTGCACCCCGACCAGTGGATCACGCTGTTCCAGCTCCTCGACGGGTCCCGTGGCGGCGCCGCGCGCGGACCGGGCGACCAGCGGGGGCGGCGCGGCCGCCCAGGCGGAGGCCCCCGGCCGGACGGTCGCGCGGGCGGCGGCCCGCGCCGCGACGCGGGCGGGCGCCGCACGGGTGACGGACGCGGAGGTCGCCCCCGTCCCCCGCGCGGCGGCCAGGCCTAG</v>
      </c>
      <c r="O1740" s="26">
        <f t="shared" si="187"/>
        <v>1023</v>
      </c>
      <c r="P1740" s="26"/>
      <c r="Q1740" s="26">
        <f t="shared" si="188"/>
        <v>1</v>
      </c>
      <c r="R1740" s="26">
        <f t="shared" si="189"/>
        <v>1</v>
      </c>
      <c r="S1740" s="26">
        <f t="shared" si="190"/>
        <v>2</v>
      </c>
      <c r="T1740" s="26"/>
    </row>
    <row r="1741" spans="1:20" x14ac:dyDescent="0.25">
      <c r="A1741">
        <v>2020</v>
      </c>
      <c r="B1741" s="2" t="s">
        <v>10139</v>
      </c>
      <c r="C1741" s="3" t="s">
        <v>5126</v>
      </c>
      <c r="D1741" s="3" t="s">
        <v>5226</v>
      </c>
      <c r="E1741" s="3" t="s">
        <v>5227</v>
      </c>
      <c r="F1741" s="3" t="s">
        <v>5228</v>
      </c>
      <c r="G1741" s="3" t="s">
        <v>5229</v>
      </c>
      <c r="H1741" s="3"/>
      <c r="I1741" s="3" t="s">
        <v>5112</v>
      </c>
      <c r="J1741" s="3"/>
      <c r="K1741" s="3" t="s">
        <v>10140</v>
      </c>
      <c r="L1741" s="5" t="s">
        <v>15</v>
      </c>
      <c r="M1741" s="2" t="str">
        <f t="shared" si="186"/>
        <v>&gt;macro-g1708_ermS%GTGGCCCGTGCACCCCGATCGCCCCACCCTGCCCGCTCGCGGGAGACCTCCCGCGCCCACCCGCCGTACGGCACCCGTGCGGATCGCGCCCCCGGCCGTGGCCGTGACCGTGACCGCAGCCCCGACAGCCCCGGCAACACCAGCAGCCGCGACGGCGGCCGCAGCCCCGACCGCGCGCGGCGCGAGCTCTCGCAGAACTTCCTCGCCCGCCGGGCCGTCGCCGAGCGCGTCGCGCGCCTGGTCCGGCCGGCCCCCGGCGGTCTGTTGCTGGAGGTCGGCGCCGGGCGCGGCGTCCTGACCGAGGCGCTGGCCCCGTACTGCGGGCGGCTGGTCGCCCACGAGATCGACCCCCGTCTGCTGCCGGCGCTGCGCGACCGGTTCGGCGGCCCGCACCATGCCCATGTGCGGATCAGCGGCGGCGACTTCCTGGCAGCCCCCGTCCCCCGTGAGCCGTTCGCCCTCGCGGGGAACATCCCCTACTCCCGGACCGCGGGAATCGTGGACTGGGCGCTGCGGGCGCGCACGCTCACCTCGGCGACCTTCGTCACCCAGCTCGAGTACGCCCGCAAGCGGACCGGCGACTATGGACGCTGGAGCCTGCTGACGGTGCGGACCTGGCCCCGCCACGAGTGGCGGCTGCTCGGCAGGGTCTCCCGCCGGGAGTTCCGGCCGGTGCCCCGCGTGGACTCGGGCATCCTCCGGATCGAGCGGCGCGAGCGGCCCCTGCTGCCGTCCGCCGCCCTCGGCGACTACCACCGCATGGTGGAGCTGGGTTTCTCCGGCGTGGGCGGATCGCTGTACGCATCGCTGCGCCGGGCCCACCGGGCGGGGCCGCTCGACGCCGCGTTCCGTGCCGCGCGGCTGGACCGCTCCGTCGTCGTCGCGTATGTCACACCGGAGCAGTGGCTCACGGTCTTCCGCACGTTGCGGCCCGTCCGCAGCCGACCGGCCGGACGGTGA</v>
      </c>
      <c r="O1741" s="26">
        <f t="shared" si="187"/>
        <v>960</v>
      </c>
      <c r="P1741" s="26"/>
      <c r="Q1741" s="26">
        <f t="shared" si="188"/>
        <v>1</v>
      </c>
      <c r="R1741" s="26">
        <f t="shared" si="189"/>
        <v>1</v>
      </c>
      <c r="S1741" s="26">
        <f t="shared" si="190"/>
        <v>2</v>
      </c>
      <c r="T1741" s="26"/>
    </row>
    <row r="1742" spans="1:20" x14ac:dyDescent="0.25">
      <c r="A1742">
        <v>2021</v>
      </c>
      <c r="B1742" s="2" t="s">
        <v>10141</v>
      </c>
      <c r="C1742" s="3" t="s">
        <v>5126</v>
      </c>
      <c r="D1742" s="3" t="s">
        <v>5230</v>
      </c>
      <c r="E1742" s="3" t="s">
        <v>5231</v>
      </c>
      <c r="F1742" s="3" t="s">
        <v>5232</v>
      </c>
      <c r="G1742" s="3" t="s">
        <v>5233</v>
      </c>
      <c r="H1742" s="3"/>
      <c r="I1742" s="3" t="s">
        <v>5112</v>
      </c>
      <c r="J1742" s="3"/>
      <c r="K1742" s="3" t="s">
        <v>10142</v>
      </c>
      <c r="L1742" s="5" t="s">
        <v>15</v>
      </c>
      <c r="M1742" s="2" t="str">
        <f t="shared" si="186"/>
        <v>&gt;macro-g1709_ermT%ATGAACAAAAAAAATATAAAAGATAGTCAAAACTTTATTACTTCAAAGCATCATATAAATGAAATTTTGAGAAATGTACATTTAAATACAAATGATAATATTATTGAGATTGGTTCAGGGAAAGGTCATTTCTCGTTTGAATTAGCTAAAAGGTGTAATTATGTAACCGCCATTGAAATAGATCCTAAATTATGTAGGATAACTAAAAACAAACTTATTGAATATGAGAACTTCCAGGTTATCAATAAAGATATTTTACAATTTAAGTTTCCTAAAAATAAGTCATATAAGATATTTGGAAATATACCCTACAATATAAGTACAGATATAATTCGAAAAATTGTTTTTGAAAGCACAGCTACAGAAAGTTATTTAATAGTGGAATATGGATTTGCTAAAAGGTTGCTAAATACAAATCGTTCACTAGCACTATTTTTAATGACAGAAGTTGATATATCCATATTAAGTAAAATCCCTAGAGAATACTTTCATCCAAAACCTAGAGTTAATAGCTCGTTAATTGTATTAAAAAGACACCCTTCAAAAATATCACTCAAAGATAGAAAACAATATGAAAATTTTGTTATGAAATGGGTTAACAAAGAATACATAAAACTATTTTCCAAAAACCAATTTTATCAAGCCTTAAAATATGCAAGAATTGACGATTTAAACAATATTAGCTTTGAACAATTCTTGTCTCTTTTCAATAGCTATAAATTATTTAATAGATAA</v>
      </c>
      <c r="O1742" s="26">
        <f t="shared" si="187"/>
        <v>735</v>
      </c>
      <c r="P1742" s="26"/>
      <c r="Q1742" s="26">
        <f t="shared" si="188"/>
        <v>1</v>
      </c>
      <c r="R1742" s="26">
        <f t="shared" si="189"/>
        <v>1</v>
      </c>
      <c r="S1742" s="26">
        <f t="shared" si="190"/>
        <v>2</v>
      </c>
      <c r="T1742" s="26"/>
    </row>
    <row r="1743" spans="1:20" x14ac:dyDescent="0.25">
      <c r="A1743">
        <v>2022</v>
      </c>
      <c r="B1743" s="2" t="s">
        <v>10143</v>
      </c>
      <c r="C1743" s="3" t="s">
        <v>5126</v>
      </c>
      <c r="D1743" s="3" t="s">
        <v>5234</v>
      </c>
      <c r="E1743" s="3" t="s">
        <v>5235</v>
      </c>
      <c r="F1743" s="3" t="s">
        <v>5236</v>
      </c>
      <c r="G1743" s="3" t="s">
        <v>5237</v>
      </c>
      <c r="H1743" s="3"/>
      <c r="I1743" s="3" t="s">
        <v>5112</v>
      </c>
      <c r="J1743" s="3"/>
      <c r="K1743" s="3" t="s">
        <v>10144</v>
      </c>
      <c r="L1743" s="5" t="s">
        <v>15</v>
      </c>
      <c r="M1743" s="2" t="str">
        <f t="shared" si="186"/>
        <v>&gt;macro-g1710_ermU%GTGCCCAGCCGGTACGGCAGCCGGCAGGACCTCGGTCAGAACTTCCTCGTCGACCCCGACATCATCAAGCTGATCCGCCGAGCGCCGAACGAGCGGAAGGTCCCATCGTTGATCTGGCGCCGGAGAGGGCACGTGACGCTGCCCTTGAGTCGCTTGGGCCGCCCGGTCACCGCGGTTGAGCTCGACCCCCGCCGGGTCAAACGGCTCTCGGCGCGTGCCCCGGAAAACGTCAAGGTCGTCGGCGAGGACATCCTGCGCTTCCGGCTCCCGACCGTTCCGCACACCGTCGTGGGGAACATCCCCTTCCATGTCACGACGGCCACGATGCGCCGGATCCTCGTGGCTCCCGCATGGGTGTCGGCCGTCCTCGTGGTGCAGTGGGAAGTGGCGCGCCGCCGGGCCGGCATCGGCGGCTGCTCGCTGGTCACGGCGGAGTCCTGGCCGTGGTTCGACTTCTCGGTGCTCAAGCGGGTGCCGAGGTTCGCCTTCCGGCCCGCGCCCTCCGTGGACGGCGGGATCCTCGTCATCGAGCGGCGGCCCGAGCCACTGGTGCGGGAGCGCAGGGAGTACCAGGCATTCGTCAGACAGGTCTTCACCGGGCGCGGTCACGGGCTGCGGGAGATCCTCCAACGCATCGGGCGGGTCCAGGACAGCGACCTGTCCGCGTGGTTCAGGGCACATGGAGTCTCGCCGCAGGCGCTGCCGAAGGACCTCACCGCCGAGCAGTGGGCGTCGCTCTGGGGCATGGCGCGTGGCGGCCGGTCCGTGCCGCGGACGCGGCGACCCCGGGGCCTGCCGCCCCGCACGTCCCGCGGGCCGCGGCGCAACAGCGGCTGA</v>
      </c>
      <c r="O1743" s="26">
        <f t="shared" si="187"/>
        <v>837</v>
      </c>
      <c r="P1743" s="26"/>
      <c r="Q1743" s="26">
        <f t="shared" si="188"/>
        <v>1</v>
      </c>
      <c r="R1743" s="26">
        <f t="shared" si="189"/>
        <v>1</v>
      </c>
      <c r="S1743" s="26">
        <f t="shared" si="190"/>
        <v>2</v>
      </c>
      <c r="T1743" s="26"/>
    </row>
    <row r="1744" spans="1:20" x14ac:dyDescent="0.25">
      <c r="A1744">
        <v>2023</v>
      </c>
      <c r="B1744" s="2" t="s">
        <v>10145</v>
      </c>
      <c r="C1744" s="3" t="s">
        <v>5126</v>
      </c>
      <c r="D1744" s="3" t="s">
        <v>5238</v>
      </c>
      <c r="E1744" s="3" t="s">
        <v>5239</v>
      </c>
      <c r="F1744" s="3" t="s">
        <v>5240</v>
      </c>
      <c r="G1744" s="3" t="s">
        <v>5241</v>
      </c>
      <c r="H1744" s="3"/>
      <c r="I1744" s="3" t="s">
        <v>5112</v>
      </c>
      <c r="J1744" s="3"/>
      <c r="K1744" s="3" t="s">
        <v>10146</v>
      </c>
      <c r="L1744" s="5" t="s">
        <v>15</v>
      </c>
      <c r="M1744" s="2" t="str">
        <f t="shared" si="186"/>
        <v>&gt;macro-g1711_ermV%ATGGCCCGCCCCAGTCGCGTATCCCGCGCGCTCTCGCAGAACTTCCTCGCCGACCGCGCCGCCGCCGGACAGCTCGCCCGGCTCGCCGCGCCCCACGGCCTCCCCGTCCCGCTGCTGCTCGAAGTCGGCGCGGGCAAAGGCGCGTTGACCGAGCTGCTCGCCCCGCGCTGTCGCAGTCTCCTCGCCTACGAGATCGACCCACGGCTCGTCCCCGTCCTGCGCTCGCGCTTCGCGGACGCCCCGCACGTCCGCGTCCTCGGCGAGGACTTCCTGCGCGCCAGGGCGCCGCGCACCCCGTTCTCCGTCGCCGGGAACGTCCCCTTCTCCCGTACCGCCGCCGTCGTCGCGTGGTGTCTGCGGGCCCCGCACCTCACCGACGCCACCCTGCTCACCCAGCTGGAGTACGCCCGCAGACGCACCGGCGACTACGGCAGCTGGACGCGGCTGACCGTGCTGACTTGGCCCCGCCACGAGTGGCGGCTCGCCGGGCGGGTCGGGCGCCGCAGCTTCCGTCCCGTGCCCCGGGTGGACGCGGGGATCGTCCGTATCGAGCGGCGTCGCACCCCGCTGCTCGCGCCCGGTGCCGACGCCGGCTGGCGGGAGCTGGTCGACCTCGGCTTCTCCGGGGCCGGCGGCTCCCTGCACGCCTCGCTGCGGCGGGCCCGCCCGAGACGGCGGGTGGACGCGGCGTTCCGCGCGGCGGGGCTCGACCGGGACGTCCTGGTGGGGGAGGTGCCGCCGTGGACGTGGCTGAGGCTGCACGAGGTGCTGGGCTCGTGA</v>
      </c>
      <c r="O1744" s="26">
        <f t="shared" si="187"/>
        <v>780</v>
      </c>
      <c r="P1744" s="26"/>
      <c r="Q1744" s="26">
        <f t="shared" si="188"/>
        <v>1</v>
      </c>
      <c r="R1744" s="26">
        <f t="shared" si="189"/>
        <v>1</v>
      </c>
      <c r="S1744" s="26">
        <f t="shared" si="190"/>
        <v>2</v>
      </c>
      <c r="T1744" s="26"/>
    </row>
    <row r="1745" spans="1:20" x14ac:dyDescent="0.25">
      <c r="A1745">
        <v>2024</v>
      </c>
      <c r="B1745" s="2" t="s">
        <v>10147</v>
      </c>
      <c r="C1745" s="3" t="s">
        <v>5126</v>
      </c>
      <c r="D1745" s="3" t="s">
        <v>5242</v>
      </c>
      <c r="E1745" s="3" t="s">
        <v>5243</v>
      </c>
      <c r="F1745" s="3" t="s">
        <v>5244</v>
      </c>
      <c r="G1745" s="3" t="s">
        <v>5245</v>
      </c>
      <c r="H1745" s="3"/>
      <c r="I1745" s="3" t="s">
        <v>5112</v>
      </c>
      <c r="J1745" s="3"/>
      <c r="K1745" s="3" t="s">
        <v>10148</v>
      </c>
      <c r="L1745" s="5" t="s">
        <v>15</v>
      </c>
      <c r="M1745" s="2" t="str">
        <f t="shared" si="186"/>
        <v>&gt;macro-g1712_ermW%ATGTCATCAATCCGGCGCCGGCACGCCGCCGCTTCGCTCGACACCCCTGCCGTGGGCGGCAGGCACGAACTCGGTCAGAACTTCCTCGTCGACCGAGGTGTATGCACAAGGATCGCCGAGGTCGTCTCCTCGACGACGGCCCATCCGGTCCTCGAACTGGGCGCCGGTGACGGTGCCATCACCCGGGCCCTGGTCGCGGCGAATCTCCCGGTCACCGCGCTGGAACTCGACCCCCGGCGGGTCCGGCGGCTCCAGCGGACCTTCGCCGACGGGGTCACCGTCGTGCACGGGGACATGCTCCGGTACGACTTCGGGCCGTACCCGCACCACGTGGTGTCGACCGTGCCGTTCTCCATCACCACGCCGCTGCTCCGGCGCCTGATCGGCCAGCGGTTCTGGCACACCGCGGTGCTGTTGGTGCAGTGGGAGGTGGCCCGTAAGCGGGCCGGTGTGGGCGGCACCACGATGCTCACCGCAGCCAGTTGGCCGTGGTACGAGTTCACCCTGGTGGAGCGGGTGCCGAAGACCTCGTTCGACCCGGTGCCGAGCGTCGACGGCGGCATCCTCGTCATCGAGCGTCGATCCGCGCCGCTGCTCGACGACCGCTGCGTGGGTGACTACCAGAACCTGGTACGCGAGGTGTACACCGGTCCCGGTCGTGGTCTGGCCGCGATTCTCCGTACCCGTCTGCCCGGTCGTGAGGTGGACGCCTGGCTCCGCCGCGAGCGGGTGGACCCGGCGGCCCTGCCCCGCGACCTCAAGGCCGGGCACTGGGCATCCCTCTACCGGCTCTACCGGGAGGTGGGTACTCGGCCCGCCCCTGCCGGCCGGTCCGTCCGGGCCCGGCCCGGATCCGTCGGCCCCGACCGCTCGCTCCCTCCGCGCGGCCTGCGATCCGGTCCGCCGAGGGCTCGACGACGTGGTGGAGGCGCCTGA</v>
      </c>
      <c r="O1745" s="26">
        <f t="shared" si="187"/>
        <v>936</v>
      </c>
      <c r="P1745" s="26"/>
      <c r="Q1745" s="26">
        <f t="shared" si="188"/>
        <v>1</v>
      </c>
      <c r="R1745" s="26">
        <f t="shared" si="189"/>
        <v>1</v>
      </c>
      <c r="S1745" s="26">
        <f t="shared" si="190"/>
        <v>2</v>
      </c>
      <c r="T1745" s="26"/>
    </row>
    <row r="1746" spans="1:20" x14ac:dyDescent="0.25">
      <c r="A1746">
        <v>2025</v>
      </c>
      <c r="B1746" s="2" t="s">
        <v>10149</v>
      </c>
      <c r="C1746" s="3" t="s">
        <v>5126</v>
      </c>
      <c r="D1746" s="3" t="s">
        <v>5246</v>
      </c>
      <c r="E1746" s="3" t="s">
        <v>5247</v>
      </c>
      <c r="F1746" s="3" t="s">
        <v>5248</v>
      </c>
      <c r="G1746" s="3" t="s">
        <v>5249</v>
      </c>
      <c r="H1746" s="3"/>
      <c r="I1746" s="3" t="s">
        <v>5112</v>
      </c>
      <c r="J1746" s="3"/>
      <c r="K1746" s="3" t="s">
        <v>10150</v>
      </c>
      <c r="L1746" s="5" t="s">
        <v>15</v>
      </c>
      <c r="M1746" s="2" t="str">
        <f t="shared" si="186"/>
        <v>&gt;macro-g1713_ermX%ATGTCTGCATACGGACAGGGCCGTCACGAGCATGGCCAAAATTTTCTCACCAACCACAAGATCATCAACTCCATCATCGACCTTGTGAAACAAACCTCCGGCCCCATCATTGAGATCGGACCAGGAAGCGGTGCCCTCACTCACCCGATGGCCCACTTGGGGAGGGCGATAACGGCAGTTGAAGTGGACGCAAAACTAGCTGCCAAAATCACACAAGAAACCTCCTCGGCGGCGGTCGAAGTGGTCCATGATGATTTCCTTAACTTCCGGTTACCCGCCACTCCCTGCGTCATTGTGGGAAACATTCCCTTTCACCTCACCACTGCCATTCTTCGAAAGTTGCTGCATGCGCCAGCATGGACTGACGCTGTACTCCTCATGCAGTGGGAAGTCGCTCGCCGCCGGGCCGGGGTAGGCGCAACGACGATGATGACGGCTCAGTGGTCCCCATGGTTCACATTTCACCTGGGTTCTCGGGTACCAAGGTCTGCTTTCCGGCCACAGCCAAACGTTGACGGGGGGATCTTAGTGATCCGCCGGGTGGGTGACCCGAAGATTCCGATAGAGCAGCGCAAAGCCTTTCAGGCGATGGTGCACACCGTTTTCACTGCCCGGGGACGCGGGATAGGGGAAATTCTCCGAAGGCAGGGTTGTTTTCATCACGTTCAGAAACATAATCATGGTTGCGCTCGCGAGGAATCGACCCCGCGACCCTACCTCCCAGATTGCTACACCAACGACTGGATCGATCTCTTCCAGGTGACTGGTTCCTCTCTACCTCACCATCGACCCATTTCACCATCGGGAAGTAGTCAACGACCTCCTCAACGGAAAAACCGAAGCCGGCGGCGTTAA</v>
      </c>
      <c r="O1746" s="26">
        <f t="shared" si="187"/>
        <v>855</v>
      </c>
      <c r="P1746" s="26"/>
      <c r="Q1746" s="26">
        <f t="shared" si="188"/>
        <v>1</v>
      </c>
      <c r="R1746" s="26">
        <f t="shared" si="189"/>
        <v>1</v>
      </c>
      <c r="S1746" s="26">
        <f t="shared" si="190"/>
        <v>2</v>
      </c>
      <c r="T1746" s="26"/>
    </row>
    <row r="1747" spans="1:20" x14ac:dyDescent="0.25">
      <c r="A1747">
        <v>2026</v>
      </c>
      <c r="B1747" s="2" t="s">
        <v>10151</v>
      </c>
      <c r="C1747" s="3" t="s">
        <v>5126</v>
      </c>
      <c r="D1747" s="3" t="s">
        <v>5250</v>
      </c>
      <c r="E1747" s="3" t="s">
        <v>5251</v>
      </c>
      <c r="F1747" s="3" t="s">
        <v>5252</v>
      </c>
      <c r="G1747" s="3" t="s">
        <v>5253</v>
      </c>
      <c r="H1747" s="3"/>
      <c r="I1747" s="3" t="s">
        <v>5112</v>
      </c>
      <c r="J1747" s="3"/>
      <c r="K1747" s="3" t="s">
        <v>10152</v>
      </c>
      <c r="L1747" s="5" t="s">
        <v>15</v>
      </c>
      <c r="M1747" s="2" t="str">
        <f t="shared" si="186"/>
        <v>&gt;macro-g1714_ermY%ATGAACAAAAAAGATATAAAATTTAGTCAAAATTTTATTACTTCGAAACGACATATAAATAAAATAATGAGTAATTTAGAATTAAATAGAAATGATAATGTTTTTGAAATTGGTTCAGGAAAAGGGCATTTCACACTAGAACTGGTTCAAAAATGTAATTATGTAACAGTTATCGAGATAGATTCAAATTTATGTATTCAAACACAAAATAAAGTTACAAATTACGATAACTTTCGAATTATAAATAAGGATATATTACAGTTTAAGTTCCCAAACAACAAAGCATATAAAATCTACGGTAATATACCTTATTATATAAGTACGGATATAGTACGAAAAATTGTCTTTGAAAGTGAAGCAACAGTTAGTTACTTAATAGTTGAAGAAGGATTTGCTAAAAGGCTACTCAATACAAATCGTTCTCTAGCGTTACTTTTAATGACTGAAGTAGATATATCCATATTAAGTAAAATCCCTAAAGAATACTTTCATCCAAAGCCTAAAATTAATAGCTCTTTAATTATATTAAAAAGACACCCGTCAAAAATATCATACAAAGATAAAAAAATGTATAATAATTTTGTTATGAAATGGGTTAACCAAGAATACAGCAAACTATTTACCAAAAATCAGTTTAATAAAGCCTTAAATTATGCAAAAATAAAGGATTTAAAGAACATTAACTTCGAACAATTTTTATCAGTATTTAATAGCTATAAATTGTTTAATAACTAA</v>
      </c>
      <c r="O1747" s="26">
        <f t="shared" si="187"/>
        <v>735</v>
      </c>
      <c r="P1747" s="26"/>
      <c r="Q1747" s="26">
        <f t="shared" si="188"/>
        <v>1</v>
      </c>
      <c r="R1747" s="26">
        <f t="shared" si="189"/>
        <v>1</v>
      </c>
      <c r="S1747" s="26">
        <f t="shared" si="190"/>
        <v>2</v>
      </c>
      <c r="T1747" s="26"/>
    </row>
    <row r="1748" spans="1:20" x14ac:dyDescent="0.25">
      <c r="A1748">
        <v>2027</v>
      </c>
      <c r="B1748" s="2" t="s">
        <v>10153</v>
      </c>
      <c r="C1748" s="3" t="s">
        <v>5126</v>
      </c>
      <c r="D1748" s="3" t="s">
        <v>5254</v>
      </c>
      <c r="E1748" s="3" t="s">
        <v>5255</v>
      </c>
      <c r="F1748" s="3" t="s">
        <v>5256</v>
      </c>
      <c r="G1748" s="3" t="s">
        <v>5257</v>
      </c>
      <c r="H1748" s="3"/>
      <c r="I1748" s="3" t="s">
        <v>5112</v>
      </c>
      <c r="J1748" s="3"/>
      <c r="K1748" s="3" t="s">
        <v>10154</v>
      </c>
      <c r="L1748" s="5" t="s">
        <v>15</v>
      </c>
      <c r="M1748" s="2" t="str">
        <f t="shared" si="186"/>
        <v>&gt;macro-g1715_ermZ%GTGACATTGAAATCCCCACTGCCACCGCAATCCGTCTCCGCACCCGCTGATTCACGCAGCACCGCGCGGAGAGAATGGGGTCAGAACTTCTTTCGTACAGCCGCCGCGGCCTGTCGTTTCTCCGCTCAGCTGGACGGTTCGGACACCATTCCGCCCGATTCTCCGAATGACCTGATGACCGTCGAAATAGGCGCGGGATCAGGGCGGGTGACCAAAGTGCTCGCCTCACCCGGGACGCCTTTACTCGCGGTGGAAATAGATCCCCGCTGGGCTCGGCGGCTGGCCGCCGAATCGCTGCCGGACGTCACGGTGGTGAACGAGGATTTCCTGACCCTGCAACTGCCCGGGCAGCCGGTCAGACTCATCGGGAATCTTCCCTTCGTCACCGGCACCAGAATGCTGAGGCGCTGCCTCGACATGGGTCCGGCGCGCATGCGGCAGGGCGTGTTCCTGTTGCAGCGGGAGTACGTGGGAAAGCGGACCGGAGCCTGGGGCGGAAACCTCTTCAACGCCCAGTGGGAGCCGTGGTACTCGTTCGACCGGGGCCTGGCCTTCTCACGCCAGGACTTCACCCCCGTACCGCGCGCGGACACCCAGACCCTGATGGTCGCCCCGCACCGCAGGCCGTCCGTGCCCTGGCGTGAGAAGGCCGCCTACCAGCGGTTCGTCCAACGGGTCTTCGACACCGGCCAGATGACGGTGGGCGACGCCGCGCGGAAGGTGCTGCGCCGCGGACACGCCCAGTTCGTGCGCGGGGCGGGCGTGAGGCCGGCCGACCGGGTCAAGGACCTCACGGTCCCGGAGTGGACCGCACTCTTCCGCGCCTACGGGCGGACGGCCGACCGCTGA</v>
      </c>
      <c r="O1748" s="26">
        <f t="shared" si="187"/>
        <v>849</v>
      </c>
      <c r="P1748" s="26"/>
      <c r="Q1748" s="26">
        <f t="shared" si="188"/>
        <v>1</v>
      </c>
      <c r="R1748" s="26">
        <f t="shared" si="189"/>
        <v>1</v>
      </c>
      <c r="S1748" s="26">
        <f t="shared" si="190"/>
        <v>2</v>
      </c>
      <c r="T1748" s="26"/>
    </row>
    <row r="1749" spans="1:20" x14ac:dyDescent="0.25">
      <c r="A1749">
        <v>2028</v>
      </c>
      <c r="B1749" s="2" t="s">
        <v>10155</v>
      </c>
      <c r="C1749" s="3" t="s">
        <v>5258</v>
      </c>
      <c r="D1749" s="3" t="s">
        <v>5259</v>
      </c>
      <c r="E1749" s="3" t="s">
        <v>5260</v>
      </c>
      <c r="F1749" s="3" t="s">
        <v>5261</v>
      </c>
      <c r="G1749" s="3" t="s">
        <v>5262</v>
      </c>
      <c r="H1749" s="3"/>
      <c r="I1749" s="3" t="s">
        <v>5112</v>
      </c>
      <c r="J1749" s="3"/>
      <c r="K1749" s="3" t="s">
        <v>10156</v>
      </c>
      <c r="L1749" s="5" t="s">
        <v>15</v>
      </c>
      <c r="M1749" s="2" t="str">
        <f t="shared" si="186"/>
        <v>&gt;macro-g1716_IsaA%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AAATTAGAACGAGAATTAACGCTTTTAAACGTTGATCCTGAAGTTTTATGGCGGCCCTTTTCTTCTTTATCAGGCGGCGAAAAGACGAAAGTTTTATTAGGTCTTCTTTTTATTGAAGAAAATGCCTTTCCTTTAATTGACGAGCCAACAAATCATTTAGATCTAGCTGGCAGACAACAAGTGGCTGAATATTTGAAGAAAAAGAAACACGGGTTTATTTTAGTCAGCCACGATCGGGCATTTGTTGATGAAGTGGTTGATCATATTTTGGCGATTGAAAAAAGTCAATTGACACTGTATCAAGGGGATTTTTCTATTTATGAAGAGCAAAAAAAATTAAGAGATGCTTTTGAACTAGCAGAAAATGAAAAAATCAAAAAAGAAGTCAATCGCTTGAAAGAAACCGCTCGTAAAAAAGCGGAATGGTCGATGAACCGTGAAGGTGATAAGTACGGCAATGCTAAAGAAAAAGGGAGCGGGGCGATTTTTGATACAGGAGCCATTGGTGCCCGGGCAGCGCGCGTAATGAAGCGCTCGAAACACATTCAACAACGTGCCGAAACACAATTAGCAGAAAAAGAAAAACTATTAAAAGATCTTGAGTATATTGATCCTTTGTCAATGGATTATCAGCCAACGCATCACAAAACATTATTGACGGTGGAAGAGCTTCGTCTAGGCTACGAGAAAAATTGGCTATTTACGCCAATTTCTTTTTCAATAAACGCGGGAGAAATTGTCGGAATAACAGGAAAAAATGGCTCAGGAAAATCGAGCTTGATTCAGTATTTGTTGGGGGATTTTTCTGGAGATTCAGAAGGAGAAGCCACTC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GGCCTGCAATGCTAGTGATTGAGCATGATGCACATTTCATGAAGAAAATAACGGATAAAAAAATTGCCTTGAAATCATAA</v>
      </c>
      <c r="O1749" s="26">
        <f t="shared" si="187"/>
        <v>1497</v>
      </c>
      <c r="P1749" s="26"/>
      <c r="Q1749" s="26">
        <f t="shared" si="188"/>
        <v>1</v>
      </c>
      <c r="R1749" s="26">
        <f t="shared" si="189"/>
        <v>1</v>
      </c>
      <c r="S1749" s="26">
        <f t="shared" si="190"/>
        <v>2</v>
      </c>
      <c r="T1749" s="26"/>
    </row>
    <row r="1750" spans="1:20" x14ac:dyDescent="0.25">
      <c r="A1750" s="26">
        <v>2029</v>
      </c>
      <c r="B1750" s="2" t="s">
        <v>10157</v>
      </c>
      <c r="C1750" s="3" t="s">
        <v>5263</v>
      </c>
      <c r="D1750" s="3" t="s">
        <v>5264</v>
      </c>
      <c r="E1750" s="3" t="s">
        <v>5265</v>
      </c>
      <c r="F1750" s="3" t="s">
        <v>5266</v>
      </c>
      <c r="G1750" s="3" t="s">
        <v>5267</v>
      </c>
      <c r="H1750" s="3"/>
      <c r="I1750" s="3" t="s">
        <v>5112</v>
      </c>
      <c r="J1750" s="3"/>
      <c r="K1750" s="3" t="s">
        <v>10158</v>
      </c>
      <c r="L1750" s="5" t="s">
        <v>15</v>
      </c>
      <c r="M1750" s="2" t="str">
        <f t="shared" si="186"/>
        <v>&gt;macro-g1717_lmrA%ATGTCTGTCTTCGCTCGTGCCACCTCGCTCTTCTCCCGTGCCGCGCGGACCCGCGCGGCCGATGAGGCGGCCCGTTCCCGGTCTCGCTGGGTCACCCTCGTCTTCCTCGCCGTGCTCCAGCTCCTCATCGCGGTCGACGTGACCGTAGTGAACATCGCCCTGCCTGCGATCCGCGACAGCTTCCACGTCGACACCCGTCAACTCACCTGGGTAGTCACGGGTTACACCGTCGTGGGCGGCGGCCTGCTCATGGTGGGCGGGCGCATCGCCGACCTCTTCGGGCGGCGCCGGACCCTCCTTTTCGGGGCCTTCCTCTTCGGTGCGTCGTCCCTCGCCGCGGGCCTCGCCCCGAACCTGGAGCTGCTCGTGCTCGCACGGTTCGGGCAGGGCGCAGGAGAGGCCCTCTCCCTGCCGGCCGCGATGTCGCTCATCGCCTGCTCTTCCCGAACCGCGCCGTTCCAAGGCGTTGAGCGTCTGGCGTCGGTCGCCAGCGTCGGCCTCGTCCTCGGCTTCCTGCTCTCCGGGGTCATCACCCAGCTCTTCAGCTGGCGTTGGATCTTCCTGATCAACATCCCCCTCGTCAGCCTCGTGCTCGTCGCCGTACTGCTGCTGGTCAAGAAGGACGAGACGACCGCACGCAATCCCGTCGACCTCCCCGGCGCGCTCCTCTTCACGGCCGCGCCGCTGCTGCTCATCTTCGGCGTCAACGAGCTGGGCGAGGACGAGCCCCGGCTGCCGCTCGCCGTCGGGAGCCTGCTCGCGGCCGCGGTGTGCGCGGCCGCGTTCGTCGCCGTCGAGCGGCGCACGGCCCATCCCCTGGTTCCCCTGACGTTCTTCGGGAACCGCGTCCGCCTGGTCGCCAACGGCGCCACGGTCCTCCTCAGCGCCGCCCTCTCGACCTCCTTCTTCCTGCTGACCATGCACTTGCAGGAGGAGCGCGACCTGTCCCCCATCGAGGCGGGACTGTCCTTCCTGCCCCTGGGCCTCAGCCTCATCCTCGCCTGCGTCCTCGTCCGGGGCCTCATCGAGCGCATCGGCACCACCGGCGCGGCGGTGCTCGGCATGGCGCTCGCGGGCCCTCGGCATCGGCTCTTCGCGCTGCTGCCCAGCGACAACTCGCTGCTCACCAGCGTCTTCCCCGGCATGATCCTGCTCCTGCGGATGGCCACCGGCCTGGTCGCATTGCAGAACGCCGCCCTGCACGCGGTCACCGAGGCCGACGCGGGCGTGGCCTCCGGCGTGCAACGCTGCGCCGACCAGCTCGGCGGCGCGAGCGGTATCGCCGTCTACGTCAGCATCGGGTTCTCGCCCCACCTCGGCGGCGACTGGGACCCGTTCACCGTGGCGTACAGCCTCGCCGGCATCGGCCTGATCGCGGCCGTCCTCGCCGTCCTCGCCCTGTCTCCGGACCGCCGTCTCGCCGCCCCCCGGGAGCAGGAGGACTGA</v>
      </c>
      <c r="O1750" s="26">
        <f t="shared" si="187"/>
        <v>1446</v>
      </c>
      <c r="P1750" s="26"/>
      <c r="Q1750" s="26">
        <f t="shared" si="188"/>
        <v>1</v>
      </c>
      <c r="R1750" s="26">
        <f t="shared" si="189"/>
        <v>1</v>
      </c>
      <c r="S1750" s="26">
        <f t="shared" si="190"/>
        <v>2</v>
      </c>
      <c r="T1750" s="26"/>
    </row>
    <row r="1751" spans="1:20" x14ac:dyDescent="0.25">
      <c r="A1751">
        <v>2030</v>
      </c>
      <c r="B1751" s="2" t="s">
        <v>10159</v>
      </c>
      <c r="C1751" s="3" t="s">
        <v>5268</v>
      </c>
      <c r="D1751" s="3" t="s">
        <v>5269</v>
      </c>
      <c r="E1751" s="3" t="s">
        <v>5270</v>
      </c>
      <c r="F1751" s="3" t="s">
        <v>5271</v>
      </c>
      <c r="G1751" s="3" t="s">
        <v>5272</v>
      </c>
      <c r="H1751" s="3"/>
      <c r="I1751" s="3" t="s">
        <v>5112</v>
      </c>
      <c r="J1751" s="3"/>
      <c r="K1751" s="3" t="s">
        <v>10160</v>
      </c>
      <c r="L1751" s="5" t="s">
        <v>15</v>
      </c>
      <c r="M1751" s="2" t="str">
        <f t="shared" si="186"/>
        <v>&gt;macro-g1718_lnuA%ATGAAAAATAATAATGTAACAGAAAAAGAATTATTTTATATTTTAGATTTATTTGAACACATGAAAGTAACTTATTGGTTAGATGGTGGCTGGGGGGTAGATGTATTAACTGGAAAACAACAAAGAGAACACAGAGATATAGATATAGATTTTGACGCTCAACACACTCAAAAAGTTATACAAAAATTAGAAGATATAGGATACAAAATAGAAGTTCATTGGATGCCTTCACGTATGGAACTTAAGCATGAAGAATATGGGTATTTAGATATTCATCCTATAAATCTAAATGATGATGGATCAATTACCCAAGCAAACCCAGAAGGTGGTAATTATGTTTTCCAAAATGACTGGTTTTCAGAAACTAATTACAAAGATCGAAAAATACCATGTATTTCAAAAGAAGCTCAACTTCTTTTTCATTCTGGTTATGATTTAACAGAAACAGACCATTTTGATATAAAAAATTTAAAATCAATAACATAA</v>
      </c>
      <c r="O1751" s="26">
        <f t="shared" si="187"/>
        <v>486</v>
      </c>
      <c r="P1751" s="26"/>
      <c r="Q1751" s="26">
        <f t="shared" si="188"/>
        <v>1</v>
      </c>
      <c r="R1751" s="26">
        <f t="shared" si="189"/>
        <v>1</v>
      </c>
      <c r="S1751" s="26">
        <f t="shared" si="190"/>
        <v>2</v>
      </c>
      <c r="T1751" s="26"/>
    </row>
    <row r="1752" spans="1:20" x14ac:dyDescent="0.25">
      <c r="A1752">
        <v>2031</v>
      </c>
      <c r="B1752" s="2" t="s">
        <v>10161</v>
      </c>
      <c r="C1752" s="3" t="s">
        <v>5268</v>
      </c>
      <c r="D1752" s="3" t="s">
        <v>5273</v>
      </c>
      <c r="E1752" s="3" t="s">
        <v>5274</v>
      </c>
      <c r="F1752" s="3" t="s">
        <v>5275</v>
      </c>
      <c r="G1752" s="3" t="s">
        <v>5276</v>
      </c>
      <c r="H1752" s="3"/>
      <c r="I1752" s="3" t="s">
        <v>5112</v>
      </c>
      <c r="J1752" s="3"/>
      <c r="K1752" s="3" t="s">
        <v>10162</v>
      </c>
      <c r="L1752" s="5" t="s">
        <v>15</v>
      </c>
      <c r="M1752" s="2" t="str">
        <f t="shared" si="186"/>
        <v>&gt;macro-g1719_lnuB%ATGTTAAAACAAAAAGAATTAATTGCAAACGTTAAGAATCTTACTGAGTCAGATGAACGAATTACAGCTTGTATGATGTATGGATCGTTTACCAAAGGAGAAGGTGACCAATACTCTGATATAGAGTTCTATATATTTTTGAAACATAGTATAACCTCGAACTTTGATTCATCCAACTGGTTGTTTGACGTAGCTCCGTACTTGATGCTTTATAAAAATGAGTACGGAACAGAGGTAGTTATTTTTGATAATCTTATACGTGGGGAATTTCATTTCCTTTCTGAAAAAGATATGAACATAATCCCCTCGTTTAAAGATTCAGGTTATATTCCTGATACGAAGGCTATGCTTATTTACGATGAAACAGGGCAATTAGAAAATTATTTATCAGAGATAAGTGGTGCAAGACCAAATAGACTTACTGAAGAAAATGCTAATTTTTTGTTGTGTAATTTCTCTAATCTATGGTTGATGGGAATCAACGTTCTAAAAAGAGGAGAATATGCTCGTTCATTAGAACTCTTATCACAACTTCAAAAAAATACACTACAACTTATACGTATGGCAGAAAAAAATGCTGATAATTGGCTAAACATGAGTAAAAACCTTGAAAAAGAAATTAGCCTTGAAAATTATAAAAAATTTGCAAAGACCACTGCTCGATTAGATAAGGTAGAATTATTTGAAGCCTATAAAAATTCTTTGCTATTAGTTATGGATTTGCAAAGTCACCTTATTGAACAATACAACTTAAAAGTTACACATGACATTTTAGAAAGATTGTTGAATTACATTAGTGAATAG</v>
      </c>
      <c r="O1752" s="26">
        <f t="shared" si="187"/>
        <v>804</v>
      </c>
      <c r="P1752" s="26"/>
      <c r="Q1752" s="26">
        <f t="shared" si="188"/>
        <v>1</v>
      </c>
      <c r="R1752" s="26">
        <f t="shared" si="189"/>
        <v>1</v>
      </c>
      <c r="S1752" s="26">
        <f t="shared" si="190"/>
        <v>2</v>
      </c>
      <c r="T1752" s="26"/>
    </row>
    <row r="1753" spans="1:20" x14ac:dyDescent="0.25">
      <c r="A1753">
        <v>2032</v>
      </c>
      <c r="B1753" s="2" t="s">
        <v>10163</v>
      </c>
      <c r="C1753" s="3" t="s">
        <v>5268</v>
      </c>
      <c r="D1753" s="3" t="s">
        <v>5277</v>
      </c>
      <c r="E1753" s="3" t="s">
        <v>5278</v>
      </c>
      <c r="F1753" s="3" t="s">
        <v>5279</v>
      </c>
      <c r="G1753" s="3" t="s">
        <v>5280</v>
      </c>
      <c r="H1753" s="3"/>
      <c r="I1753" s="3" t="s">
        <v>5112</v>
      </c>
      <c r="J1753" s="3"/>
      <c r="K1753" s="3" t="s">
        <v>10164</v>
      </c>
      <c r="L1753" s="5" t="s">
        <v>15</v>
      </c>
      <c r="M1753" s="2" t="str">
        <f t="shared" si="186"/>
        <v>&gt;macro-g1720_lnuC%ATGGTCAATATAACAGATGTAAACCAGATTTTCCAATTTGCAATAGATGCGGAGATTAAAGTCTTTCTTGATGGTGGCTGGGGTGTAGATGCTCTTCTTGGATATCAGTCAAGAGCCCATAATGATATTGACATTTTTGTAGAAAAGAACGATTATCAGAACTTTATAGAAATAATGAAAGCTAATGGCTTTTATGAGATTAAGATGGAATATACAACATTGAACCATACTGTATGGGAAGATTTGAAAAACAGAATTATTGATTTGCATTGTTTTGAATATACGGACGAAGGTGAAATTCTTTATGATGGGGATTGTTTTCCGGTAGAAACTCTTTCGGGTAAAGGAAGAATTGAGGAAATAGAGGTTTCCTGTATTGAACCATATAGTCAAGTAATGTTCCATCTGGGATACGAGTTTGATGAAAATGATGCACATGATGTGAAGTTATTGTGTGAGACACTTCATATCGAAATTCCAAATGAGTATAGATAA</v>
      </c>
      <c r="O1753" s="26">
        <f t="shared" si="187"/>
        <v>495</v>
      </c>
      <c r="P1753" s="26"/>
      <c r="Q1753" s="26">
        <f t="shared" si="188"/>
        <v>1</v>
      </c>
      <c r="R1753" s="26">
        <f t="shared" si="189"/>
        <v>1</v>
      </c>
      <c r="S1753" s="26">
        <f t="shared" si="190"/>
        <v>2</v>
      </c>
      <c r="T1753" s="26"/>
    </row>
    <row r="1754" spans="1:20" x14ac:dyDescent="0.25">
      <c r="A1754">
        <v>2033</v>
      </c>
      <c r="B1754" s="2" t="s">
        <v>10165</v>
      </c>
      <c r="C1754" s="3" t="s">
        <v>5268</v>
      </c>
      <c r="D1754" s="3" t="s">
        <v>5281</v>
      </c>
      <c r="E1754" s="3" t="s">
        <v>5282</v>
      </c>
      <c r="F1754" s="3" t="s">
        <v>5283</v>
      </c>
      <c r="G1754" s="3" t="s">
        <v>5284</v>
      </c>
      <c r="H1754" s="3"/>
      <c r="I1754" s="3" t="s">
        <v>5112</v>
      </c>
      <c r="J1754" s="3"/>
      <c r="K1754" s="3" t="s">
        <v>10166</v>
      </c>
      <c r="L1754" s="5" t="s">
        <v>15</v>
      </c>
      <c r="M1754" s="2" t="str">
        <f t="shared" ref="M1754:M1817" si="191">"&gt;"&amp;K1754&amp;IF(J1754="yes","_Chr","")&amp;"%"&amp;G1754</f>
        <v>&gt;macro-g1721_lnuD%ATGGTAAATAAAGCAGATGCTATTGAGATAATTTTATATGCCGAAGAAAATGAGATTGACATTTGGCTAGATGGTGGTTGGGGGGTTGATGCTCTATTAGGAGAAGAAACAAGGTCCCACAACGATATTGATTTATTTGTAGAAGAAAAAAACGGCAAAACGTTTATTGAAATATTGAAAGAAAAAGGCTTTACCGAAGTTATTGAAGCTTATACCACTACAGATCACACGGTTTGGAAGGACGATAAAGACAGGATAATCGATCTTCATGTATTTGAATTCAACGAACAAGGAGACCTTGTTTTTGAAGGAGAATCGTATCCATCAAACGTGTTTAGTGGAATTGGGAAAATAGGTAACAAAGTTGTAAAATGTATAGATGCTGAAAATCAGGTTTTATTTCACCTGGGATATGAGCATGATGAAAATGATGTTCATGACGTAAGGTTATTATGCGAGAGATATAATATTCCTGTTCCTAGTGAATACAAGTAA</v>
      </c>
      <c r="O1754" s="26">
        <f t="shared" ref="O1754:O1817" si="192">LEN(G1754)</f>
        <v>495</v>
      </c>
      <c r="P1754" s="26"/>
      <c r="Q1754" s="26">
        <f t="shared" si="188"/>
        <v>1</v>
      </c>
      <c r="R1754" s="26">
        <f t="shared" si="189"/>
        <v>1</v>
      </c>
      <c r="S1754" s="26">
        <f t="shared" si="190"/>
        <v>2</v>
      </c>
      <c r="T1754" s="26"/>
    </row>
    <row r="1755" spans="1:20" x14ac:dyDescent="0.25">
      <c r="A1755">
        <v>2034</v>
      </c>
      <c r="B1755" s="2" t="s">
        <v>10167</v>
      </c>
      <c r="C1755" s="3" t="s">
        <v>5268</v>
      </c>
      <c r="D1755" s="3" t="s">
        <v>5285</v>
      </c>
      <c r="E1755" s="3" t="s">
        <v>5286</v>
      </c>
      <c r="F1755" s="3" t="s">
        <v>5287</v>
      </c>
      <c r="G1755" s="3" t="s">
        <v>5288</v>
      </c>
      <c r="H1755" s="3"/>
      <c r="I1755" s="3" t="s">
        <v>5112</v>
      </c>
      <c r="J1755" s="3"/>
      <c r="K1755" s="3" t="s">
        <v>10168</v>
      </c>
      <c r="L1755" s="5" t="s">
        <v>15</v>
      </c>
      <c r="M1755" s="2" t="str">
        <f t="shared" si="191"/>
        <v>&gt;macro-g1722_lnuF%ATGCTTCAACTGAAAATGATCGAACTCTTCAAGGAAGGTTGTCATGAGGATGCACGAATAATCGCGGCATTGATGTTCGGCTCATTTGCTATCGGAGAGGGTGACGAGTTCTCTGATATCGAATTCGCAGTGTTCATCCAGGATGACCATTTTGAAAATTTCGATCAGCGCTCGTGGCTTAATGCCGTAAGTCCGGTTGCTGCTTACTTTCCGGACGACTTCGGCCACCACACCGCACTTTTTGAAAACGGCATTCGCGGTGAATTCCATTTCATGCGAAAATCGGACATACCGGTCATTTCCACTTGGCAAGGCTATGGGTGGTTTCCCTCGCTTGAGGCGGCTGTTTTGTTGGACCGATCAGGAGAGTTGTCAAGGTACGCAAGCGCTCTCGTGGGCGGTCCCCCGATACGTGAAGGCGCGCCGCTGGTGGAAGGGCTTGTGTTGAACCTCATCAGCCTGATGCTCTTTGGGGCCAATCTTTTAAATCGGGGAGAGTACGCTCGCGCCTGGGCTTTGCTCAGCAAAGCACATGAAAACCTACTCAAGCTGGTTCGACTCCACGAAGGGGCAACAGACCACTGGCCGACACCTTCACGCGCGCTCGAAAAGGATATCTCGGAGGACTCGTATAATCGCTATCTGGCATGCACAAGCAGTGCAGAACCAAGAGCACTATGTGCAGCCTATCATCAAACGTGGACGTGGAGTCTCGAATTGTTCAAGAGCGTGACAGAACCTCTGAATATCGAGCTTCCGAGAACTGTAATTGCGCAGGCAAAAAGGTTGCTCAATGAGTCTGCGACGCCGCACAACAAGTAA</v>
      </c>
      <c r="O1755" s="26">
        <f t="shared" si="192"/>
        <v>822</v>
      </c>
      <c r="P1755" s="26"/>
      <c r="Q1755" s="26">
        <f t="shared" si="188"/>
        <v>1</v>
      </c>
      <c r="R1755" s="26">
        <f t="shared" si="189"/>
        <v>1</v>
      </c>
      <c r="S1755" s="26">
        <f t="shared" si="190"/>
        <v>2</v>
      </c>
      <c r="T1755" s="26"/>
    </row>
    <row r="1756" spans="1:20" x14ac:dyDescent="0.25">
      <c r="A1756">
        <v>2035</v>
      </c>
      <c r="B1756" s="2" t="s">
        <v>10169</v>
      </c>
      <c r="C1756" s="3" t="s">
        <v>5258</v>
      </c>
      <c r="D1756" s="3" t="s">
        <v>5289</v>
      </c>
      <c r="E1756" s="3" t="s">
        <v>5290</v>
      </c>
      <c r="F1756" s="3" t="s">
        <v>5140</v>
      </c>
      <c r="G1756" s="3" t="s">
        <v>5291</v>
      </c>
      <c r="H1756" s="3"/>
      <c r="I1756" s="3" t="s">
        <v>5112</v>
      </c>
      <c r="J1756" s="3"/>
      <c r="K1756" s="3" t="s">
        <v>10170</v>
      </c>
      <c r="L1756" s="5" t="s">
        <v>15</v>
      </c>
      <c r="M1756" s="2" t="str">
        <f t="shared" si="191"/>
        <v>&gt;macro-g1723_lsaB%ATGTCAATGATACATGTACAAAATTTAACTTTCTCTTATCCGAGTAGTTTTGATAATATCTTTGAAGATGTAAGCTTTCAAATTGATACAGATTGGAAGCTTGGATTTATTGGTCGAAATGGACGAGGGAAAACAACCCTTTTTAATTTATTACTAGATAAATTTGAATATAGGGGGAAAATCATTTCTTCGGTCGATTTTAACTACTTCCCATATCCAGTAGAAGATAAAAGTAAGTATACACATGAAATTTTAGAAGAAATATGCCCTCAAGCTGAGGACTGGGAATTTCTTCGAGAAATAGCTTATTTAAATGTGGATGCCGAAGCCATGTACCGTCCTTTTGAAACTTTATCAAACGGTGAACAAACAAAGGTATTGCTTGTTGCTCTATTTTTAAACGAAGGACAATTTTTATTAATTGATGAACCAACAAATCATTTAGATACTGAAGCTCGTAAGACGGTTTCGAATTACTTGAGGAAGAAAAAAGGGAATATTTTAATTTCTCATGACCGTAACTTTTTAGATGGCAGTGTTGATCATATCTTGTCTATAAATAGAGCAGATATTGAGGTTCAAAGTGGAAATTATTCCTCATGGAAGTTGAACTTTGACCGACAGCAGGGACATGAACAAGCAACAAATGAACGCTTGCAGAAGGATATTGGAAGGTTAGAACAATCTACAAAACGTTCGGCTGGTTGGTCTAACCGAGTCGAAGCTTCAAAAAATGGAACAACGAATTCTGGTTCTAAATTGGACAAAGGTTTTGTAGGACATAAAGCAGCAAAAATGATGAAACGATCTAAGAACCTTGAGGCTCGACAGCAAAAATCGATTGAAGAAAAGTCAAAGCTTCTAAAAAACATTGAAAAAACGGAGTCCCTACAGTTTGAACCAGTGGAATATAAATCGAAGGAACTCATTCAATTAACAGATGTGTCTGTCATATATGATGGGCAAGTTGTCAACAAACCAATAAGTTTTAATGTTGAACAAGGAGATAGAATTGTACTGGATGGAAAGAACGGCAGTGGAAAAAGTAGTATTTTAAAATTAATCTTAGGCGATCCAATACAGTATACAGGCACGTTAAATACGGGTTCTAACCTGATAACTTCTTATGTTCAGCAAGACACCTCTCATTTAAAGGGGATGCTAGCTGACTTTATTGAAGAAAATGAGATTGATGAATCGTTGTTTAAGGCCATCCTGAGAAAGCTAGATTTTGACCGAGTACAGTTTGAAAAAGATATATCTCATTATTCAGGTGGTCAGAAGAAAAAATTGCTTATCGCTAAAAGTTTATGTGAAAAAGCTCACCTATATATTTGGGATGAACCATTAAACTTTATTGATATTTACTCTCGAATGCAAATTGAAGAGCTTATTCAAACCTTTAATCCGACTATGGTTTTTGTTGAACATGACCAGACCTTCCAAGAGACAATATCAACAAAAATAATAAAAATATAA</v>
      </c>
      <c r="O1756" s="26">
        <f t="shared" si="192"/>
        <v>1479</v>
      </c>
      <c r="P1756" s="26"/>
      <c r="Q1756" s="26">
        <f t="shared" si="188"/>
        <v>1</v>
      </c>
      <c r="R1756" s="26">
        <f t="shared" si="189"/>
        <v>1</v>
      </c>
      <c r="S1756" s="26">
        <f t="shared" si="190"/>
        <v>2</v>
      </c>
      <c r="T1756" s="26"/>
    </row>
    <row r="1757" spans="1:20" x14ac:dyDescent="0.25">
      <c r="A1757">
        <v>2036</v>
      </c>
      <c r="B1757" s="2" t="s">
        <v>10171</v>
      </c>
      <c r="C1757" s="3" t="s">
        <v>5258</v>
      </c>
      <c r="D1757" s="3" t="s">
        <v>5292</v>
      </c>
      <c r="E1757" s="3" t="s">
        <v>5293</v>
      </c>
      <c r="F1757" s="3" t="s">
        <v>5294</v>
      </c>
      <c r="G1757" s="3" t="s">
        <v>5295</v>
      </c>
      <c r="H1757" s="3"/>
      <c r="I1757" s="3" t="s">
        <v>5112</v>
      </c>
      <c r="J1757" s="3"/>
      <c r="K1757" s="3" t="s">
        <v>10172</v>
      </c>
      <c r="L1757" s="5" t="s">
        <v>15</v>
      </c>
      <c r="M1757" s="2" t="str">
        <f t="shared" si="191"/>
        <v>&gt;macro-g1724_lsaC%ATGTCAACAATTAAAATTGAAAACCTTACTTTCTCATATTATGGCTATGTAAAACCTGTATTTGAAAATGTATCATTTTCATTTGATACGAACTGGAAAACAGGACTAATAGGAAGAAACGGAATTGGGAAATCAACACTATTTAAGCTGCTTCTAAACCAAGAAGTTTATAAGGGGAAAATCAGCAAAAGTGTTGACTTTATTAAATTCCCACCCAATTTAAGTGATACTTCAAAATTAGGGATTGAGTTATATAGAGAACTAATATCAGATGAGGAAGAATGGAAATTATTTAGAGAACTTCATTTGCTAAAGGTAGATGAGAGTCTTATTTACAGAAAGTTTGAAACGCTTTCTAAAGGAGAACAAACAAAAATCCTTTTAGCTATTTTGTTTACAAGAGAAGATGGTTTTTTACTTATAGATGAACCAACAAACCATTTAGATATGGACGGAAGAAAAATTGTCAGTGAATATCTGAAAAATAAAAAAGGTTTTTTGCTTATATCACATGATAGAGATTTTTTAGATGGTTGTATCAATCATATTATTTCTATTAACAGGAATTCTATTGATGTCCAATCAGGAAATTTTACATCGTGGTATGAAAATAAATTGATGAAAGACCAATTTGAGATTAGTCAAAATGAGAAATTAAGAAAAGATATTAAACGATTAAAAGAAGCTGCAAGACAAAGTCAAATTTGGTCTGATAAAGTTGAAAATACTAAAAACGGCGTGAAAGTATCAGGTGTAAAACCAGACAAGGGGCATATAGGTCATCAGTCAGCTAAGATGATGAAAAAATCTAAGAATTTGGAGAATAGACAAAATAAGGCAATAGAAGAAAAACAGAATTTACTAAAAGATATTGAAACAAAGGAAAGTCTATTATTGCATCCGTTACATCACCACAAAAATCCTCTAATATCAGTTTGCGATTTATCATCATATTATGGAAAAAAGCAGATATTAAGTAATATAAGTTTTGATATAAAGCAAGGTGATATAGTGGCTATATATGGGGGTAATGGTAGCGGAAAATCAACCTTGATTAAAATTTTATTAGGTCTAAATCACGAGTATTCAGGTGATGTAAAATTAGCAAGTAATTTAAAAATATCATATGTTCCTCAAGATACATCCAATTTAACAGGTAGCCTAAACGAGTATATTCATAAGCAAGGTGTTGATGAAACATTGTGCAAAACAATTCTTAGAAAATTAGATTTTGCAAGAGAATTATTTGAAATAGATATGAAGAACTATAGCGATGGACAAAAAAAGAAAGTTTTAATTGCTGTAAGTTTGTCAAAGTCAGCTCATATATTTATTTGGGACGAACCACTGAATTATTTAGATGTAATATCAAGAATACAGATTGAGGAAATTATAAAAGAAGCAAATCCTACACTCATATTTGTGGAACACGATAAGAGTTTTGTAGAAGATATAGCGAATAAAATAATACGATTATAA</v>
      </c>
      <c r="O1757" s="26">
        <f t="shared" si="192"/>
        <v>1479</v>
      </c>
      <c r="P1757" s="26"/>
      <c r="Q1757" s="26">
        <f t="shared" si="188"/>
        <v>1</v>
      </c>
      <c r="R1757" s="26">
        <f t="shared" si="189"/>
        <v>1</v>
      </c>
      <c r="S1757" s="26">
        <f t="shared" si="190"/>
        <v>2</v>
      </c>
      <c r="T1757" s="26"/>
    </row>
    <row r="1758" spans="1:20" x14ac:dyDescent="0.25">
      <c r="A1758">
        <v>2037</v>
      </c>
      <c r="B1758" s="2" t="s">
        <v>10173</v>
      </c>
      <c r="C1758" s="3" t="s">
        <v>5296</v>
      </c>
      <c r="D1758" s="3" t="s">
        <v>5297</v>
      </c>
      <c r="E1758" s="3" t="s">
        <v>5298</v>
      </c>
      <c r="F1758" s="3" t="s">
        <v>5299</v>
      </c>
      <c r="G1758" s="3" t="s">
        <v>5300</v>
      </c>
      <c r="H1758" s="3"/>
      <c r="I1758" s="3" t="s">
        <v>5112</v>
      </c>
      <c r="J1758" s="3" t="s">
        <v>10533</v>
      </c>
      <c r="K1758" s="3" t="s">
        <v>10174</v>
      </c>
      <c r="L1758" s="5" t="s">
        <v>15</v>
      </c>
      <c r="M1758" s="2" t="str">
        <f t="shared" si="191"/>
        <v>&gt;macro-g1725_mdfA_Chr%ATGCAAAATAAATTAGCTTCCGGTGCCAGGCTTGGACGTCAGGCGTTACTTTTCCCTCTCTGTCTGGTGCTTTACGAATTTTCAACCTATATCGGCAACGATATGATTCAACCCGGTATGTTGGCCGTGGTGGAACAATATCAGGCGGGCATTGATTGGGTTCCTACTTCGATGAACGCGTATCTGGCGGGCGGGATGTTTTTACAATGGCTGCTGGGGCCGCTGTCGGATCGTATTGGTCGCCGTCCGGTGATGCTGGCGGGAGTGGTGTGGTTTATCGTCACCTGTCTGGCAATATTGCTGGCGCAAAACATTGAACAATTCACCCTGTTGCGCTTCTTGCAGGGCATAAGCCTCTGTTTCATTGGCGCTGTGGGATACGCCGCAATTCAGGAATCCTTCGAAGAGGCGGTTTGTATCAAGATCACCGCGCTGATGGCGAACGTGGCGCTGATTGCTCCGCTACTTGGTCCGCTGGTGGGCGCGGCGTGGATCCATGTGCTGCCCTGGGAGGGGATGTTTGTTTTGTTTGCCGCATTGGCAGCGATCTCCTTTTTCGGTCTGCAACGAGCCATGCCTGAAACCGCCACGCGTATAGGCGAGAAACTGTCACTGAAAGAACTCGGTCGTGACTATAAGCTGGTGCTGAAGAACGGCCGCTTTGTGGCGGGGGCGCTGGCGCTGGGATTCGTTAGTCTGCCGTTGCTGGCGTGGATCGCCCAGTCGCCGATTATCATCATTACCGGCGAGCAGTTGAGCAGCTATGAATATGGCTTGCTGCAAGTGCCTATTTTCGGGGCGTTAATTGCGGGTAACTTGCTGTTAGCGCGTCTGACCTCGCGCCGCACCGTACGTTCGCTGATTATTATGGGCGGCTGGCCGATTATGATTGGTCTATTGGTCGCTGCTGCGGCAACGGTTATCTCATCGCACGCGTATTTATGGATGACTGCCGGGTTAAGTATTTATGCTTTCGGTATTGGTCTGGCGAATGCGGGACTGGTGCGATTAACCCTGTTTGCCAGCGATATGAGTAAAGGTACGGTTTCTGCCGCGATGGGAATGCTGCAAATGCTGATCTTTACCGTTGGTATTGAAATCAGCAAACATGCCTGGCTGAACGGGGGCAACGGACTGTTTAATCTCTTCAACCTTGTCAACGGAATTTTGTGGCTGTCGCTGATGGTTATCTTTTTAAAAGATAAACAGATGGGAAATTCTCACGAAGGGTAA</v>
      </c>
      <c r="O1758" s="26">
        <f t="shared" si="192"/>
        <v>1233</v>
      </c>
      <c r="P1758" s="26"/>
      <c r="Q1758" s="26">
        <f t="shared" si="188"/>
        <v>1</v>
      </c>
      <c r="R1758" s="26">
        <f t="shared" si="189"/>
        <v>1</v>
      </c>
      <c r="S1758" s="26">
        <f t="shared" si="190"/>
        <v>2</v>
      </c>
      <c r="T1758" s="26"/>
    </row>
    <row r="1759" spans="1:20" x14ac:dyDescent="0.25">
      <c r="A1759">
        <v>2038</v>
      </c>
      <c r="B1759" s="2" t="s">
        <v>10175</v>
      </c>
      <c r="C1759" s="3" t="s">
        <v>5301</v>
      </c>
      <c r="D1759" s="3" t="s">
        <v>5302</v>
      </c>
      <c r="E1759" s="3" t="s">
        <v>5303</v>
      </c>
      <c r="F1759" s="3" t="s">
        <v>5304</v>
      </c>
      <c r="G1759" s="3" t="s">
        <v>5305</v>
      </c>
      <c r="H1759" s="3"/>
      <c r="I1759" s="3" t="s">
        <v>5112</v>
      </c>
      <c r="J1759" s="3"/>
      <c r="K1759" s="3" t="s">
        <v>10176</v>
      </c>
      <c r="L1759" s="5" t="s">
        <v>15</v>
      </c>
      <c r="M1759" s="2" t="str">
        <f t="shared" si="191"/>
        <v>&gt;macro-g1726_mdtA%ATGAACACATCAGTCCCGCCAAATTGGCGGAAAAATTTTTATTTGTTTTTGATAGGTCAGCTCCTAACGGGCGTGACTTCAATGATTGTCCAGTATGCGATTATTTGGTATTTGACCCTTGAAACAGGTGAAGAATCTGTCCTTGCAATTGCTACACTTGTAGGTATGTTACCAATGGCGCTTCTAAGCCCGTTTGTTGGGCCATTCATTGACCGTATCAACAAGAAGTTCTTACTTATTTCATATGATGCTGTGGTGGCAGTAATAGCCTTGGGTCTTTTTATTTACGGGATTAATAATGATGTTTATCCACTTTGGATGGTCTTTGTGACTATTGGTATTCGTGCGGTTGCACAGACCGCTCAGATGCCAACAGTCCAATCTATTATGCCCACAATGGTACCAGAAGACGAAATTACTCGAGTCAACGGACAGTTCGGTATTATTCAATCTTTGATAGTTATTGTTTCACCTGGGATTGGAGCTTTCATGGTAGCAACTATGCCGATTCATTGGGTTATTTTACTTGATGTGATTGGCTTCATTCTTGGTGCTGGAATGTTGCTTTTAGTCAGGATACCAGAAGTCGCTTCACAGGGCGAAAAGATCTCTGTGATTAGGGATACGCTTGAAGGGTTTAAAATTCTCCGTGAGAATAAACCGATGTGGAAAATGACACTCATCGGTGCCCTATTTATGTTACTTTTTATGCCTGCAATGAGTCTTTATCCTCTAGTGACCACAAAATATTTTGGCGGCACGATTGTCCACGCGGGTTGGGTTGAAGTTCTATTTGCTGCTGCGATGCTGATTGGCTCTTTTGCTGTTGGTATTTTTGGAAAAACTAAGGACCGTATGCCCTGGATTATTGCGGCTTATCTTATCATTGGCTTGAGCATCGGTGGTTCAGGCTTTCTTCCTGGCAATATGAACGGGTTTTGGGTTTTCCTTGTTTTGAATGTTTTTGCTGGAATTGTGGGACAGATTTATACCACAATGAATATGGCAATCACGCAGCAATCATTTGAAGCCCAATACTTAGGACGGGTTATGGGAATAGTCTCTGCATTGATGAGTATTGCCGGACCAGTTGGGCTAATCTTCGCAGCTCCAGTAGCGGAATCCATAGGTGTTCAAAACATGCTTGTGATTGCAGGCTTTGGAGGCATATTAGCTGCAGCTCTATTATATTGTACGCCCTCAGTTCGGAACTATGATAAACATTTGCAAAGAAAGTTAGAAAATGAAGGACAATGA</v>
      </c>
      <c r="O1759" s="26">
        <f t="shared" si="192"/>
        <v>1257</v>
      </c>
      <c r="P1759" s="26"/>
      <c r="Q1759" s="26">
        <f t="shared" si="188"/>
        <v>1</v>
      </c>
      <c r="R1759" s="26">
        <f t="shared" si="189"/>
        <v>1</v>
      </c>
      <c r="S1759" s="26">
        <f t="shared" si="190"/>
        <v>2</v>
      </c>
      <c r="T1759" s="26"/>
    </row>
    <row r="1760" spans="1:20" x14ac:dyDescent="0.25">
      <c r="A1760">
        <v>2039</v>
      </c>
      <c r="B1760" s="2" t="s">
        <v>10177</v>
      </c>
      <c r="C1760" s="3" t="s">
        <v>5306</v>
      </c>
      <c r="D1760" s="3" t="s">
        <v>5307</v>
      </c>
      <c r="E1760" s="3" t="s">
        <v>5308</v>
      </c>
      <c r="F1760" s="3" t="s">
        <v>5309</v>
      </c>
      <c r="G1760" s="3" t="s">
        <v>5310</v>
      </c>
      <c r="H1760" s="3"/>
      <c r="I1760" s="3" t="s">
        <v>5112</v>
      </c>
      <c r="J1760" s="3"/>
      <c r="K1760" s="3" t="s">
        <v>10178</v>
      </c>
      <c r="L1760" s="5" t="s">
        <v>15</v>
      </c>
      <c r="M1760" s="2" t="str">
        <f t="shared" si="191"/>
        <v>&gt;macro-g1727_mefA%ATGGAAAAATACAACAATTGGAAACTTAAGTTTTATACAATATGGGCAGGGCAAGCAGTATCATTAATCACTAGTGCCATCTTGCAAATGGCGATTATTTTTTACCTTACAGAAAAAACTGGATCCGCGATGGTCTTGTCTATGGCTTCACTATTAGGTTTTTTACCCTATGCGGTCTTTGGACCTGCAATTGGTGTGCTAGTGGATCGTCATGATAGGAAGAAGATAATGATTGGTGCTGATTTAATTATCGCAGCAGCTGGTTCGGTGCTTACTATTGTTGCATTCTATATGGAGCTACCTGTCTGGATGGTTATGATAGTATTGTTTATCCGTAGCATTGGAACAGCTTTTCACACCCCGGCTCTCAATGCGGTTACGCCACTTTTAGTACCAGAAGAACAGCTTACGAAATGTGCAGGCTATAGTCAGTCTTTGCAGTCTATAAGCTATATTGTTAGTCCGGCGGTTGCAGCACTCTTATACTCCGTTTGGGAACTAAATGCTATTATTGCCATCGATGTATTGGGTGCTGTGATTGCATCTATTACGGTAGCAATTGTACGTATTCCTAAGCTGGGTGATCGCGTGCAAAGTTTGGACCCAAATTTCATAAGAGAAATGCAAGAAGGAATGGCTGTACTACGGCAAAATAAAGGATTATTTGCTTTATTACTCGTTGGAACATTATATATGTTTGTTTATATGCCAATTAATGCACTATTCCCTTTAATTAGCATGGATTACTTTAATGGAACACCTGTGCATATTTCTATTACGGAAATTTCCTTTGCATCTGGAATGTTGATAGGGGGTCTATTATTAGGGTTATTTGGGAATTACCAAAAGCGAATCTTATTAATAACGGCATCCATTTTTATGATGGGGATAAGCTTAACCATTTCAGGATTACTTCCCCAAAGTGGATTTTTCATTTTTGTAGTCTGCTGTGCAATAATGGGGCTTTCTGTTCCGTTTTACAGCGGTGTGCAAACAGCTCTTTTTCAGGAGAAAATTAAGCCTGAATATTTAGGACGTGTATTTTCTTTAACTGGAAGTATCATGTCTCTTGCTATGCCAATTGGATTAATTCTTTCTGCACTCTTTGCTGATAGAATCGGTGTAAATCATTGGTTTTTACTATCAGGTACTTTAATTATTTGCATTGCAATAGTTTGCCCAATGATAAATGAGATTAGAAAATTAGATTTAAAATAA</v>
      </c>
      <c r="O1760" s="26">
        <f t="shared" si="192"/>
        <v>1218</v>
      </c>
      <c r="P1760" s="26"/>
      <c r="Q1760" s="26">
        <f t="shared" si="188"/>
        <v>1</v>
      </c>
      <c r="R1760" s="26">
        <f t="shared" si="189"/>
        <v>1</v>
      </c>
      <c r="S1760" s="26">
        <f t="shared" si="190"/>
        <v>2</v>
      </c>
      <c r="T1760" s="26"/>
    </row>
    <row r="1761" spans="1:20" x14ac:dyDescent="0.25">
      <c r="A1761">
        <v>2040</v>
      </c>
      <c r="B1761" s="2" t="s">
        <v>10179</v>
      </c>
      <c r="C1761" s="3" t="s">
        <v>5306</v>
      </c>
      <c r="D1761" s="3" t="s">
        <v>5311</v>
      </c>
      <c r="E1761" s="3" t="s">
        <v>5312</v>
      </c>
      <c r="F1761" s="3" t="s">
        <v>5313</v>
      </c>
      <c r="G1761" s="3" t="s">
        <v>5314</v>
      </c>
      <c r="H1761" s="3"/>
      <c r="I1761" s="3" t="s">
        <v>5112</v>
      </c>
      <c r="J1761" s="3"/>
      <c r="K1761" s="3" t="s">
        <v>10180</v>
      </c>
      <c r="L1761" s="5" t="s">
        <v>15</v>
      </c>
      <c r="M1761" s="2" t="str">
        <f t="shared" si="191"/>
        <v>&gt;macro-g1728_mefB%ATGAACAGAATAAAAAATTGGAAGAAACAATTTGCTGTAATATACACAGGGCAGGCTTTTTCAATCTTGGGTTCTGCCGCAGTGCAGTTCGCTGTTATCTGGTGGCTGACCATCCAGACTGAATCCGCAATCACCTTGACGATTGCATCCTTAGTTGCCTTTCTCCCCAATATGTTAATCGGACCCTTTGCCGGTGTGTGGATCGACCGATACAACCGCCGAACAGTAATGATTTTAGCTGACGGTCTGGTAGCTGTATCCAGCATCATCCTTGGGGCAGCATTTTTACTTGTGGAAACACCCCCTATTTGGTTTATCTACATTGTTTTATTTTTGCGTGGATTGGGGAATACCTTTCACGGTCCAGCTATGCAAGCGGCGATACCCATGTTTGTGCCAGCAGATATGTTGACCAAAGCAGGGGGCTGGGGAAATATGATCCAATCAATATCCAACATGATGGGGCCTGTGCTGGGTGCTGCGCTTATGTCATTTCTACCTATTTCCTCCATTATGATTGTGGATATACTGGGAGCCGCTTTTGCGATAGTTTGCCTCCTATTTGTTATAATTCCAGACATTACGCAAACCAATGAGAAGATGAGTGTATTGTCTGACATGAAGCAGGGCTTTATCGCAATGAAAGCAAATAAACCTTTAATGGCTGTGTTTTCCCCCATGCTGCTGATGACCATACTTTATATGCCATTAGGTTCTCTGTTCCCTCTACTGGCACGCAGCCACTTTATGGGTGAAGCCTGGCACAATAGCATTGTGGAATTTGTCTTTGCAGGTGGATTGCTTCTTTCATCTTTGGTTATCGGTGTATGGGGCGGCATGAAAAGAAGGTTTTTCATGGCATCCTTAGCTATTGGCTTAATGGGTCTGGCTACACTGATTAGCGGAGCGCTACCGACAAGCGGTTTTTGGATATTTGTTATATGCTGCTTCTTCTTGGGCGCCTCTGGCACATTTATGAATGTTCCTGTTATGGCTTATGTTCAAGAAAGCATTGCCCCTGAAATGATGGGCAAGGTGTTTTCCCTTTTGATGACCGCCATGACTCTTTCTATGCCGATAGGCTTACTTGTTGCAGGTCCGGTTGTTGAGGTTATAGGTGTTAATACATGGTTTTTCTGGTCTGGTGTTGCGTTGATAGTAAACGCTGTTCTCTGCCGCATTCTGACACGACGCTATGACAAAGTAACAATGAAACCGCAAGTGGACTGA</v>
      </c>
      <c r="O1761" s="26">
        <f t="shared" si="192"/>
        <v>1230</v>
      </c>
      <c r="P1761" s="26"/>
      <c r="Q1761" s="26">
        <f t="shared" si="188"/>
        <v>1</v>
      </c>
      <c r="R1761" s="26">
        <f t="shared" si="189"/>
        <v>1</v>
      </c>
      <c r="S1761" s="26">
        <f t="shared" si="190"/>
        <v>2</v>
      </c>
      <c r="T1761" s="26"/>
    </row>
    <row r="1762" spans="1:20" x14ac:dyDescent="0.25">
      <c r="A1762">
        <v>2041</v>
      </c>
      <c r="B1762" s="2" t="s">
        <v>10181</v>
      </c>
      <c r="C1762" s="3" t="s">
        <v>5306</v>
      </c>
      <c r="D1762" s="3" t="s">
        <v>5315</v>
      </c>
      <c r="E1762" s="3" t="s">
        <v>5316</v>
      </c>
      <c r="F1762" s="3" t="s">
        <v>5317</v>
      </c>
      <c r="G1762" s="3" t="s">
        <v>5318</v>
      </c>
      <c r="H1762" s="3"/>
      <c r="I1762" s="3" t="s">
        <v>5112</v>
      </c>
      <c r="J1762" s="3"/>
      <c r="K1762" s="3" t="s">
        <v>10182</v>
      </c>
      <c r="L1762" s="5" t="s">
        <v>15</v>
      </c>
      <c r="M1762" s="2" t="str">
        <f t="shared" si="191"/>
        <v>&gt;macro-g1729_mefE%ATGGAAAAATACAACAATTGGAAACGAAAATTTTATGCAATATGGGCAGGGCAAGCAGTATCATTAATCACTAGTGCCATCCTGCAAATGGCGATTATTTTTTACCTTACAGAAAAAACAGGATCTGCGATGGTCTTGTCTATGGCTTCATTAGTAGGTTTTTTACCCTATGCGATTTTGGGACCTGCCATTGGTGTGCTAGTGGATCGTCATGATAGGAAGAAGATAATGATTGGTGCCGATTTAATTATCGCAGCAGCTGGTGCAGTGCTTGCTATTGTTGCATTCTGTATGGAGCTACCTGTCTGGATGATTATGATAGTATTGTTTATCCGTAGCATTGGAACAGCTTTTCATACCCCAGCACTCAATGCGGTTACACCACTTTTAGTACCAGAAGAACAGCTAACGAAATGCGCAGGCTATAGTCAGTCTTTGCAGTCTATAAGCTATATTGTTAGTCCGGCAGTTGCAGCACTCTTATACTCCGTTTGGGATTTAAATGCTATTATTGCCATCGACGTATTGGGTGCTGTGATTGCATCTATTACGGTAGCAATTGTACGTATACCTAAGCTGGGTAATCAAGTGCAAAGTTTAGAACCAAATTTCATAAGGGAGATGAAAGAAGGAGTTGTGGTTCTGAGACAAAACAAAGGATTGTTTGCCTTATTACTCTTAGGAACACTATATACTTTTGTTTATATGCCAATCAATGCACTATTTCCTTTAATAAGCATGGAACACTTTAATGGAACGCCTGTGCATATTTCTATTACGGAAATTTCCTTTGCATTTGGGATGCTAGCAGGAGGCTTATTATTAGGAAGATTAGGGGGCTTCGAAAAGCATGTATTACTAATAACAAGTTCATTTTTTATAATGGGGACCAGTTTAGCCGTTTCGGGAATACTTCCTCCAAATGGATTTGTAATATTCGTAGTTTGCTGTGCAATAATGGGGCTTTCGGTGCCATTTTATAGCGGTGTGCAAACAGCTCTTTTTCAGGAGAAAATTAAGCCTGAATATTTAGGACGTGTATTTTCTTTGATCGGAAGTATCATGTCACTTGCTATGCCAATTGGGTTAATTCTTTCTGGATTCTTTGCTGATAAAATCGGTGTAAATCATTGGTTTTTACTATCAGGTATTTTAATTATTGGCATTGCTATAGTTTGCCAAATGATAACTGAGGTTAGAAAATTAGATTTAAAATAA</v>
      </c>
      <c r="O1762" s="26">
        <f t="shared" si="192"/>
        <v>1218</v>
      </c>
      <c r="P1762" s="26"/>
      <c r="Q1762" s="26">
        <f t="shared" si="188"/>
        <v>1</v>
      </c>
      <c r="R1762" s="26">
        <f t="shared" si="189"/>
        <v>1</v>
      </c>
      <c r="S1762" s="26">
        <f t="shared" si="190"/>
        <v>2</v>
      </c>
      <c r="T1762" s="26"/>
    </row>
    <row r="1763" spans="1:20" x14ac:dyDescent="0.25">
      <c r="A1763">
        <v>2042</v>
      </c>
      <c r="B1763" s="2" t="s">
        <v>10183</v>
      </c>
      <c r="C1763" s="3" t="s">
        <v>5306</v>
      </c>
      <c r="D1763" s="3" t="s">
        <v>5319</v>
      </c>
      <c r="E1763" s="3" t="s">
        <v>5320</v>
      </c>
      <c r="F1763" s="3" t="s">
        <v>5321</v>
      </c>
      <c r="G1763" s="3" t="s">
        <v>5322</v>
      </c>
      <c r="H1763" s="3"/>
      <c r="I1763" s="3" t="s">
        <v>5112</v>
      </c>
      <c r="J1763" s="3"/>
      <c r="K1763" s="3" t="s">
        <v>10184</v>
      </c>
      <c r="L1763" s="5" t="s">
        <v>15</v>
      </c>
      <c r="M1763" s="2" t="str">
        <f t="shared" si="191"/>
        <v>&gt;macro-g1730_mefG%ATGGAAAAATACAACAATTGGAAATTTAAGTTTTATACTATATGGGCAGGGCAGGCGGTATCTTTAATCACTAGTGCCATCCTGCAAATGGCGATAATTTTTTACCTTACAGAAAAAACAGGATCTGCGATGGTTTTGTCTATGGCTTCACTAGTAGGGTTTTTACCCTATGCGGTCTTTGGACCAGCCATTGGTGTATTAGTGGATCGTCATGATAGGAAGAAGATAATGATTGGTGCTGATTTAATTATAGCAGCAGCTGGAGCAGTGCTCGCTATTGTTGCATTGTATACGGAGTTATCTGTATGGATGGTTATGGTAGTATTGTTTATCCGTAGCATTGGAACGGCTTTTCATTCTCCGGCTCTCAATGCGGTTACGCCGCTTTTAGTACCAGAAGAACAGCTTACGAAATGTGCAGGTTATAGTCAGTCTTTGCAGTCGATAAGTTATATTATTAGTCCGGCTGCTGCGGCATTGTTATACTCCGTTTGGAAATTAAATGCAATTATTGCTATCGATATATTGGGTGCTATGATTGCATCTATTACGGTAGCAATTGTAAGTATTCCTAAGCTGGGCGATCAAGTGCAAAGTTTGAAACCAAATTTCTTAAGAGAAATGAAAGAAGGAATTGTCGCATTGAGACAAAACAAAGGCTTATTTGCCTTATTACTCTTAGGAACGCTATATACGTTTGTGTATATGCCAATTAATGCACTATTTCCTTTAATTAGCATGGAATATTTTAATGGAACACCTGTGCATATTTCCATTACCGAAATCGCTTTTGCATCTGGAATGCTAGTAGGCGGTCTACTATTAGGAAGGTTGGGGAACTTTGAAAAGCGTGTATTGCTAATAACAGGTTCATTCTTTATAATGGGAGCCAGTTTAGCCGTTTCAGGATTACTTCCGCCAAGTGGATTTGTTATATTTGTAGCTTGCTGTGCAGTAATGGGGCTTTCGGTGCCATTTTATAGCGGTGTGCAAACAGCTCTTTTTCAGGAGAAGATTAAGCCTGAATATTTAGGACGTGTATTTTCTTTGACCGGAAGTATTATGTCATTTGCAATGCCAATTGGATTAATTCTTTCTGGATTCTTTGCTGATAGAATTGGTGTAAATCATTGGTTTTTACTATCAGGTATTTTAATTATTGGCATTGCTATAGTTTGCCCGATGATAACAGAGGTTAGAAAATTAGATTTAAAATAA</v>
      </c>
      <c r="O1763" s="26">
        <f t="shared" si="192"/>
        <v>1218</v>
      </c>
      <c r="P1763" s="26"/>
      <c r="Q1763" s="26">
        <f t="shared" si="188"/>
        <v>1</v>
      </c>
      <c r="R1763" s="26">
        <f t="shared" si="189"/>
        <v>1</v>
      </c>
      <c r="S1763" s="26">
        <f t="shared" si="190"/>
        <v>2</v>
      </c>
      <c r="T1763" s="26"/>
    </row>
    <row r="1764" spans="1:20" x14ac:dyDescent="0.25">
      <c r="A1764">
        <v>2043</v>
      </c>
      <c r="B1764" s="2" t="s">
        <v>10185</v>
      </c>
      <c r="C1764" s="3" t="s">
        <v>5323</v>
      </c>
      <c r="D1764" s="3" t="s">
        <v>5324</v>
      </c>
      <c r="E1764" s="3" t="s">
        <v>5325</v>
      </c>
      <c r="F1764" s="3" t="s">
        <v>688</v>
      </c>
      <c r="G1764" s="3" t="s">
        <v>5326</v>
      </c>
      <c r="H1764" s="3"/>
      <c r="I1764" s="3" t="s">
        <v>5112</v>
      </c>
      <c r="J1764" s="3"/>
      <c r="K1764" s="3" t="s">
        <v>10186</v>
      </c>
      <c r="L1764" s="5" t="s">
        <v>15</v>
      </c>
      <c r="M1764" s="2" t="str">
        <f t="shared" si="191"/>
        <v>&gt;macro-g1731_mphA%ATGACCGTAGTCACGACCGCCGATACCTCCCAACTGTACGCACTTGCAGCCCGACATGGGCTCAAGCTCCATGGCCCGCTGACTGTCAATGAGCTTGGGCTCGACTATAGGATCGTGATCGCCACCGTCGACGATGGACGTCGGTGGGTGCTGCGCATCCCGCGCCGAGCCGAGGTAAGCGCGAAGGTCGAACCAGAGGCGCGGGTGCTGGCAATGCTCAAGAATCGCCTGCCGTTCGCGGTGCCGGACTGGCGCGTGGCCAACGCCGAGCTCGTTGCCTATCCCATGCTCGAAGACTCGACTGCGATGGTCATCCAGCCTGGTTCGTCCACGCCCGACTGGGTCGTGCCGCAGGACTCGGAGGTCTTCGCGGAGAGCTTCGCGACCGCGCTCGCCGCCCTGCATGCCGTCCCCATTTCCGCCGCCGTGGATGCGGGGATGCTCATCCGTACACCGACGCAGGCCCGTCAGAAGGTGGCCGACGACGTTGACCGCGTCCGACGCGAGTTCGTGGTGAACGACAAGCGCCTCCACCGGTGGCAGCGCTGGCTCGACGACGATTCGTCGTGGCCAGATTTCTCCGTGGTGGTGCATGGCGATCTCTACGTGGGCCATGTGCTCATCGACAACACGGAGCGCGTCAGCGGGATGATCGACTGGAGCGAGGCCCGCGTTGATGACCCTGCCATCGACATGGCCGCGCACCTTATGGTCTTTGGTGAAGAGGGGCTCGCGAAGCTCCTCCTCACGTATGAAGCGGCCGGTGGCCGGGTGTGGCCGCGGCTCGCCCACCACATCGCGGAGCGCCTTGCGTTCGGGGCGGTCACCTACGCACTCTTCGCCCTCGACTCGGGTAACGAAGAGTACCTCGCTGCGGCGAAGGCGCAGCTCGCCGCAGCGGAATGA</v>
      </c>
      <c r="O1764" s="26">
        <f t="shared" si="192"/>
        <v>906</v>
      </c>
      <c r="P1764" s="26"/>
      <c r="Q1764" s="26">
        <f t="shared" si="188"/>
        <v>1</v>
      </c>
      <c r="R1764" s="26">
        <f t="shared" si="189"/>
        <v>1</v>
      </c>
      <c r="S1764" s="26">
        <f t="shared" si="190"/>
        <v>2</v>
      </c>
      <c r="T1764" s="26"/>
    </row>
    <row r="1765" spans="1:20" x14ac:dyDescent="0.25">
      <c r="A1765">
        <v>2044</v>
      </c>
      <c r="B1765" s="2" t="s">
        <v>10187</v>
      </c>
      <c r="C1765" s="3" t="s">
        <v>5323</v>
      </c>
      <c r="D1765" s="3" t="s">
        <v>5327</v>
      </c>
      <c r="E1765" s="3" t="s">
        <v>5328</v>
      </c>
      <c r="F1765" s="3" t="s">
        <v>5329</v>
      </c>
      <c r="G1765" s="3" t="s">
        <v>5330</v>
      </c>
      <c r="H1765" s="3"/>
      <c r="I1765" s="3" t="s">
        <v>5112</v>
      </c>
      <c r="J1765" s="3"/>
      <c r="K1765" s="3" t="s">
        <v>10188</v>
      </c>
      <c r="L1765" s="5" t="s">
        <v>15</v>
      </c>
      <c r="M1765" s="2" t="str">
        <f t="shared" si="191"/>
        <v>&gt;macro-g1732_mphB%ATGAGTAAAGATATTAAACAAGTAATCGAGATAGCAAAAAAACACAATCTTTTTCTAAAAGAAGAAACGATACAGTTTAATGAATCAGGGCTTGATTTTCAAGCTGTTTTTGCACAAGATAATAATGGAATTGATTGGGTTCTAAGATTGCCTAGACGGGAAGATGTGATGCCTAGAACAAAGGTAGAAAAACAAGCTTTGGATTTGGTAAATAAGTACGCTATATCCTTTCAGGCACCAAACTGGATCATTTACACAGAGGAACTAATAGCTTATAAAAAGTTAGATGGTGTGCCAGCAGGTACGATAGATCATAACATAGGTAACTATATTTGGGAGATAGACATAAATAATGTTCCAGAATTATTTCACAAGTCGCTAGGCAGGGTGTTAGCAGAGCTTCATAGCATACCTAGTAATAAAGCCGCAGCGCTTGATCTTGTAGTACACACACCAGAAGAAGCAAGAATGTCAATGAAGCAGCGTATGGATGCAGTAAGAGCAAAGTTCGGAGTAGGTGAGAATCTATGGAACAGATGGCAAGCGTGGTTGAATGATGATGATATGTGGCCTAAGAAAACTGGACTGATTCATGGAGATGTACATGCCGGACATACTATGATTGATAAGGATGCCAATGTGACTGGATTAATCGATTGGACTGAAGCGAAGGTTACAGATGTTTCGCATGACTTTATTTTCAACTATAGAGCTTTTGGGGAAGAAGGGTTAGAAGCTTTAATTCTCGCTTATAAGGAAATTGGTGGATATTACTGGCCTAAAATGAAAGAGCATATTATCGAACTTAATGCAGCATACCCAGTTTCAATCGCTGAGTTTGCATTAGTGTCTGGAATTGAGGAATATGAGCAGATGGCAAAGGAAGCATTGGAAGTACAAGGTTCGTAA</v>
      </c>
      <c r="O1765" s="26">
        <f t="shared" si="192"/>
        <v>909</v>
      </c>
      <c r="P1765" s="26"/>
      <c r="Q1765" s="26">
        <f t="shared" si="188"/>
        <v>1</v>
      </c>
      <c r="R1765" s="26">
        <f t="shared" si="189"/>
        <v>1</v>
      </c>
      <c r="S1765" s="26">
        <f t="shared" si="190"/>
        <v>2</v>
      </c>
      <c r="T1765" s="26"/>
    </row>
    <row r="1766" spans="1:20" x14ac:dyDescent="0.25">
      <c r="A1766">
        <v>2045</v>
      </c>
      <c r="B1766" s="2" t="s">
        <v>10189</v>
      </c>
      <c r="C1766" s="3" t="s">
        <v>5323</v>
      </c>
      <c r="D1766" s="3" t="s">
        <v>5331</v>
      </c>
      <c r="E1766" s="3" t="s">
        <v>5332</v>
      </c>
      <c r="F1766" s="3" t="s">
        <v>5333</v>
      </c>
      <c r="G1766" s="3" t="s">
        <v>5334</v>
      </c>
      <c r="H1766" s="3"/>
      <c r="I1766" s="3" t="s">
        <v>5112</v>
      </c>
      <c r="J1766" s="3"/>
      <c r="K1766" s="3" t="s">
        <v>10190</v>
      </c>
      <c r="L1766" s="5" t="s">
        <v>15</v>
      </c>
      <c r="M1766" s="2" t="str">
        <f t="shared" si="191"/>
        <v>&gt;macro-g1733_mphC%ATGACTCGACATAATGAAATTATTAAATGTGCAGAAAAATATCAATTACACATCCAACCTCAAACAATCTCATTGAATGAATCGGGACTTGATTTTCAAGTTGCATTTGGAAAAGATAAACATGGAGTAGAATGGGTTTTGAGACTACCAAGAAGACCTGACGTTTATAAACGAACAAAACCCGAAAAACAAACGGTAGACTTCTTACAGAAGAATGTTTCATTTGAAATACCGAAGTGGAAAGTACATGCAAAAGACCTTATTGCTTACCCAAAACTTACAGGTAAACCCGCAGCCACAATAGATCCAGAAATACAAAATTATGTATGGGAAATTGAACACAAACCATTACCAGAAAACTTTATTAACACATTAGCTGAAACACTCGTAGATTTACACAACATACCAGAAGAAAACATTAACGTTCAGCATATAAATATCAAAACCATACAAGAAATAAAAAATGACTTTCAAAGAAGAATGAATAAAGTTAAAGAAACTTATGGCGTATCAGATGAATTATGGAACAGATGGAAACAATGGTTAGAAAACGACGAACTATGGCCTCGACATGCGACCATGATACATGGGGACTTACATCCAGGACATATAATGGTAGATAACCAAGCAAACGTCACAGGTCTCATAGACTGGACTGAAGCAACCCACTCCGACCCATCAATGGACTTTATAGGACACCATCGTGTATTCGACGACGAAGGATTAGAGCAACTTATAACAGCATACGGTAAAGCTGGAGGTGAAATATGGCCACGAATGAAAGAGCATATAATAGAACTCAATGCAGTATTCCCAATGTTTATCGCTGAGTTTGCTATGGAATCAGGAGAATCGGCGTATGAAACGATGGCATTGAAAGAGTTAGGTATGAAAGAGTAG</v>
      </c>
      <c r="O1766" s="26">
        <f t="shared" si="192"/>
        <v>900</v>
      </c>
      <c r="P1766" s="26"/>
      <c r="Q1766" s="26">
        <f t="shared" si="188"/>
        <v>1</v>
      </c>
      <c r="R1766" s="26">
        <f t="shared" si="189"/>
        <v>1</v>
      </c>
      <c r="S1766" s="26">
        <f t="shared" si="190"/>
        <v>2</v>
      </c>
      <c r="T1766" s="26"/>
    </row>
    <row r="1767" spans="1:20" x14ac:dyDescent="0.25">
      <c r="A1767">
        <v>2046</v>
      </c>
      <c r="B1767" s="2" t="s">
        <v>10191</v>
      </c>
      <c r="C1767" s="3" t="s">
        <v>5323</v>
      </c>
      <c r="D1767" s="3" t="s">
        <v>5335</v>
      </c>
      <c r="E1767" s="3" t="s">
        <v>5336</v>
      </c>
      <c r="F1767" s="3" t="s">
        <v>5337</v>
      </c>
      <c r="G1767" s="3" t="s">
        <v>5338</v>
      </c>
      <c r="H1767" s="3"/>
      <c r="I1767" s="3" t="s">
        <v>5112</v>
      </c>
      <c r="J1767" s="3"/>
      <c r="K1767" s="3" t="s">
        <v>10192</v>
      </c>
      <c r="L1767" s="5" t="s">
        <v>15</v>
      </c>
      <c r="M1767" s="2" t="str">
        <f t="shared" si="191"/>
        <v>&gt;macro-g1734_mphE%ATGACAATTCAAGATATTCAATCACTTGCTGAAGCACACGGCTTGTTGCTTACGGACAAAATGAATTTCAATGAAATGGGCATTGATTTTAAGGTCGTTTTTGCTCTTGATACAAAGGGGCAACAATGGTTGCTGCGTATTCCTCGTCGTGATGGCATGAGGGAACAAATCAAGAAAGAAAAACGCATTTTAGAATTGGTAAAAAAACATCTTTCTGTAGAGGTTCCTGATTGGTGA</v>
      </c>
      <c r="O1767" s="26">
        <f t="shared" si="192"/>
        <v>237</v>
      </c>
      <c r="P1767" s="26"/>
      <c r="Q1767" s="26">
        <f t="shared" si="188"/>
        <v>1</v>
      </c>
      <c r="R1767" s="26">
        <f t="shared" si="189"/>
        <v>1</v>
      </c>
      <c r="S1767" s="26">
        <f t="shared" si="190"/>
        <v>2</v>
      </c>
      <c r="T1767" s="26"/>
    </row>
    <row r="1768" spans="1:20" x14ac:dyDescent="0.25">
      <c r="A1768">
        <v>2047</v>
      </c>
      <c r="B1768" s="2" t="s">
        <v>10193</v>
      </c>
      <c r="C1768" s="3" t="s">
        <v>5339</v>
      </c>
      <c r="D1768" s="3" t="s">
        <v>5340</v>
      </c>
      <c r="E1768" s="3" t="s">
        <v>5341</v>
      </c>
      <c r="F1768" s="3" t="s">
        <v>5342</v>
      </c>
      <c r="G1768" s="3" t="s">
        <v>5343</v>
      </c>
      <c r="H1768" s="3"/>
      <c r="I1768" s="3" t="s">
        <v>5112</v>
      </c>
      <c r="J1768" s="3"/>
      <c r="K1768" s="3" t="s">
        <v>10194</v>
      </c>
      <c r="L1768" s="5" t="s">
        <v>15</v>
      </c>
      <c r="M1768" s="2" t="str">
        <f t="shared" si="191"/>
        <v>&gt;macro-g1735_mreA%ATCATGAAAATCCATTACATTAATGATTATAAAGATATTCAAGCTAAAGAAGATTGCGTCTTAGTTTTGGGCTATTTTGATGGCTTACATCTGGGACATAAAGCCCTCTTTGATAAAGCTAAAAAAATCGCGACCGAAAAAAATTTGAAAATTGTCGTCTTAACGTTTAATGAGACACCTCGTCTAACCTTCGCTCGCTTCCAACCTGAATTATTGCTACATCTTACCTCTCCAGAAAAACGTTCTGAAAAATTTCAAGAGTATGGCGTCGATGAGTTATATTTAATGAATTTTACCAGTCATTTTTCAAAAGTATCTTCTGACCTTTTTATTAAGAAATATATTTATGGTCTCAGAGCAAAAGCTGCTGTTGTCGGTTTTGATTATAAGTTCGGTCATAATCGTACCAGTGGTGATTATCTAGCGCGTAATTTCAAGGGACCAGTCTATATTATTGATGAAATTTCTGAAGGTGGTGAAAAAATCTCTTCTACACGTATTCGTCAATTGATTACAGAGGGTAATGTTGAGAAAGCTAACCAACTTTTGGGTTATGAGTTTTCAACCTGTGGCATGGTAGTACATGGAGATGCTAGAGGACGAACTATAGGGTTCCCAACTGCTAATCTAGCTCCTATTAATCGCACTTACTTACCTGCAGACGGTGTTTATATTTCCAATGTTCTGATTAATGGAAAATATTATAGAGCAATGACGAGCATTGGAAAAAATATCACTTTTGGTGGTACAGAACTTCGTTTAGAAGCTAATATCTTTGATTTTGATGGCGACATTTATGGAGAAACTATTGAAATTTTCTGGTTAAAAAGAATCAGAGAAATGGTAAAGTTTAATGGTATTGACGATCTTGTAAAACAACTTAAAAAAGATAAAGAAATTGCTTTAAATTGGAAAAAAGATAGTCAAACTCTTTAA</v>
      </c>
      <c r="O1768" s="26">
        <f t="shared" si="192"/>
        <v>936</v>
      </c>
      <c r="P1768" s="26" t="s">
        <v>10998</v>
      </c>
      <c r="Q1768" s="26">
        <v>1</v>
      </c>
      <c r="R1768" s="26">
        <f t="shared" si="189"/>
        <v>1</v>
      </c>
      <c r="S1768" s="26">
        <f t="shared" si="190"/>
        <v>2</v>
      </c>
      <c r="T1768" s="26"/>
    </row>
    <row r="1769" spans="1:20" x14ac:dyDescent="0.25">
      <c r="A1769">
        <v>2048</v>
      </c>
      <c r="B1769" s="2" t="s">
        <v>10195</v>
      </c>
      <c r="C1769" s="3" t="s">
        <v>5344</v>
      </c>
      <c r="D1769" s="3" t="s">
        <v>5345</v>
      </c>
      <c r="E1769" s="3" t="s">
        <v>5346</v>
      </c>
      <c r="F1769" s="3" t="s">
        <v>5347</v>
      </c>
      <c r="G1769" s="3" t="s">
        <v>5348</v>
      </c>
      <c r="H1769" s="3"/>
      <c r="I1769" s="3" t="s">
        <v>5112</v>
      </c>
      <c r="J1769" s="3"/>
      <c r="K1769" s="3" t="s">
        <v>10196</v>
      </c>
      <c r="L1769" s="5" t="s">
        <v>15</v>
      </c>
      <c r="M1769" s="2" t="str">
        <f t="shared" si="191"/>
        <v>&gt;macro-g1736_msrA%ATGGAACAATATACAATTAAATTTAACCAAATCAATCATAAATTGACAGATTTACGATCACTTAACATCGATCATCTTTATGCTTACCAATTTGAAAAAATAGCACTTATTGGGGGTAATGGTACTGGTAAAACCACATTACTAAATATGATTGCTCAAAAAACAAAACCAGAATCTGGAACAGTTGAAACGAATGGCGAAATTCAATATTTTGAACAGCTTAACATGGATGTGGAAAATGATTTTAACACGTTAGACGGTAGTTTAATGAGTGAACTCCATATACCTATGCATACAACCGACAGTATGAGTGGTGGTGAAAAAGCAAAATATAAATTACGTAATGTCATATCAAATTATAGTCCGATATTACTTTTAGATGAACCTACAAATCACTTGGATAAAATTGGTAAAGATTATCTGAATAATATTTTAAAATATTACTATGGTACTTTAATTATAGTAAGTCACGATAGAGCACTTATAGACCAAATTGCTGACACAATTTGGGATATACAAGAAGATGGCACAATAAGAGTGTTTAAAGGTAATTACACACAGTATCAAAATCAATATGAACAAGAACAGTTAGAACAACAACGTAAATATGAACAGTATATAAGTGAAAAACAAAGATTGTCCCAAGCCAGTAAAGCTAAACGAAATCAAGCGCAACAAATGGCACAAGCATCATCAAAACAAAAAAATAAAAGTATAGCACCAGATCGTTTAAGTGCATCAAAAGAAAAAGGCACGGTTGAGAAGGCTGCTCAAAAACAAGCTAAGCATATTGAAAAAAGAATGGAACATTTGGAAGAAGTTGAAAAACCACAAAGTTATCATGAATTCAATTTT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GCGTTCTTGTAATGTTTTGAGTGGTGGGGAAAGAACGAAATTATCGTTAGCAGTATTATTTTCAACGAAAGCGAATATGTTAATTTTGGATGAACCAACTAATTTTTTAGATATTAAAACATTAGAAGCATTAGAAATGTTTATGAATAAATATCCTGGAATCATTTTGTTTACATCACATGATACAAGGTTTGTTAAACATGTATCAGATAAAAAATGGGAATTAACAGGACAATCTATTCATGATATAACTTAA</v>
      </c>
      <c r="O1769" s="26">
        <f t="shared" si="192"/>
        <v>1467</v>
      </c>
      <c r="P1769" s="26"/>
      <c r="Q1769" s="26">
        <f t="shared" si="188"/>
        <v>1</v>
      </c>
      <c r="R1769" s="26">
        <f t="shared" si="189"/>
        <v>1</v>
      </c>
      <c r="S1769" s="26">
        <f t="shared" si="190"/>
        <v>2</v>
      </c>
      <c r="T1769" s="26"/>
    </row>
    <row r="1770" spans="1:20" x14ac:dyDescent="0.25">
      <c r="A1770">
        <v>2049</v>
      </c>
      <c r="B1770" s="2" t="s">
        <v>10197</v>
      </c>
      <c r="C1770" s="3" t="s">
        <v>5344</v>
      </c>
      <c r="D1770" s="3" t="s">
        <v>5349</v>
      </c>
      <c r="E1770" s="3" t="s">
        <v>5350</v>
      </c>
      <c r="F1770" s="3" t="s">
        <v>5351</v>
      </c>
      <c r="G1770" s="3" t="s">
        <v>5352</v>
      </c>
      <c r="H1770" s="3"/>
      <c r="I1770" s="3" t="s">
        <v>5112</v>
      </c>
      <c r="J1770" s="3"/>
      <c r="K1770" s="3" t="s">
        <v>10198</v>
      </c>
      <c r="L1770" s="5" t="s">
        <v>15</v>
      </c>
      <c r="M1770" s="2" t="str">
        <f t="shared" si="191"/>
        <v>&gt;macro-g1737_msrC%ATGGAAAATTTAGCAGTAAATATAACAAATCTACAAGTCAGCTTTGGCAACCAGCTAGAACTATCTATTGATTCTCTTCGTGTCTATCAGCAAGATCGTATAGGGATCATAGGAGAAAATGGTGTCGGTAAATCGACTTTGCTCAAACTAATAGCCGGTGAACTTTTTCCCGATCATGGGAAAATCCAAACAGAGATCACCTTCAACTACCTGCCTCAATTAACCTATCTCGCTGAAGCAAAGGACCTAAATTTGGAATTAGCCAGTCATTTCCAGTTAAGACTGGAAGAAACTTCAGAGCGGAAATGGAGCGGAGGGGAAGAACGAAAGATCGAGTTGATACGTCTTCTTTCTTCTTATGAACAAGGGATGCTTCTAGACGAGCCAACAACCCATCTAGATAGAAAAAGTATTGATCGACTGATTGAAGAGCTTCGTTATTATTATGGTACGCTGGTTTTTGTTAGTCATGATCGCTATTTTCTAGATGAGCTAGCATCGAAAATCTGGGAAGTAAAAGACGGAGAAATCCGAGAGTTTTCGGGGAATTATAGTGCCTATCTCACTCAAAAGGAATTGGAGAAAAAGACTCAGCTACGAGAAGCAGAGTCGATCATGAAAGAGAAAAAACGATTGGAAAAATCGATCCAAGAAAAGAAAAAACAAGCGGAAAAGTTGGAAAAAGTGTCCAGTAAAAAGAAAAAGCAACAAATCAGACCGGATCGGTTGTCTTCCTCTAAACAAAAAGACAGTGTACAAAAAGCCATCCAAAAGAATGCGAAAACATTAGAGAGAAGACTCCAAAAAATAGGAGAAACAACCAAGCCGCAGCAGATGAAACAAATCCGTTTTCCAGTACCAAAATCTCTTGAACTCCACAGCCGCTATCCCATCATGGGACAAAATGTCCAATTGGAAAGAAGTGGGAGAACATTACTGGTAAATGGTGATTTTCAGTTTTCTTTAGGTAAAAAAATCGCGATTGTCGGTGAAAATGGTTCAGGTAAGACAACCTTATTGGAACATATCCGCAAACAAGGAGAAGGAATCCTTCTCTCTCCGAAAGTAAGCTTTCAAGTCTATCAGCAAAAGGATTATCAAATGACATCTGAAGAATCCGTCATTCGTTTTGTCATGAGACAAACAGAGTTTTCGGAATCGCTTGTCCGCAGTTTGCTGAATCACTTAGGGTTTGCTCAGGAAACTCTGGCGAAACCGTTGTGTACGTTAAGTGGGGGAGAAGCGACCCGTTTGATGATTGCTTTGCTTTTTACTAAGCCAAGTAATGTGTTGCTGTTAGATGAACCGACTAATTTCATTGATATGGCAACGATCGAAGCTTTAGAGAAGCTGATGCAAGTATATCCGGGAACGATTTTGTTTACTTCTCATGATTCTTACTTTGTCGAGCGTACGGCTGATGAAGTTTATGAAATAAAAGGGCAGAAAATAAAAAAAGTACTTACGAGAAATTTTTAA</v>
      </c>
      <c r="O1770" s="26">
        <f t="shared" si="192"/>
        <v>1479</v>
      </c>
      <c r="P1770" s="26"/>
      <c r="Q1770" s="26">
        <f t="shared" si="188"/>
        <v>1</v>
      </c>
      <c r="R1770" s="26">
        <f t="shared" si="189"/>
        <v>1</v>
      </c>
      <c r="S1770" s="26">
        <f t="shared" si="190"/>
        <v>2</v>
      </c>
      <c r="T1770" s="26"/>
    </row>
    <row r="1771" spans="1:20" x14ac:dyDescent="0.25">
      <c r="A1771">
        <v>2050</v>
      </c>
      <c r="B1771" s="2" t="s">
        <v>10199</v>
      </c>
      <c r="C1771" s="3" t="s">
        <v>5344</v>
      </c>
      <c r="D1771" s="3" t="s">
        <v>5353</v>
      </c>
      <c r="E1771" s="3" t="s">
        <v>5354</v>
      </c>
      <c r="F1771" s="3" t="s">
        <v>5317</v>
      </c>
      <c r="G1771" s="3" t="s">
        <v>5355</v>
      </c>
      <c r="H1771" s="3"/>
      <c r="I1771" s="3" t="s">
        <v>5112</v>
      </c>
      <c r="J1771" s="3"/>
      <c r="K1771" s="3" t="s">
        <v>10200</v>
      </c>
      <c r="L1771" s="5" t="s">
        <v>15</v>
      </c>
      <c r="M1771" s="2" t="str">
        <f t="shared" si="191"/>
        <v>&gt;macro-g1738_msrD%ATGGAATTAATATTAAAAGCAAAAGACATTCGTGTGGAATTCAAAGGACGCGATGTTTTAGATATAAATGAATTAGAAGTATATGATTATGACCGTATTGGTTTAGTAGGAGCAAATGGTGCTGGAAAAAGCACTTTACTCAGGGTACTTTTAGGAGAATTAACTCCCCCAGGATGTAAAATGAATCGTCTGGGTGAACTTGCCTATATTCCCCAGTTGGACGAAGTAACTCTGCAGGAGGAAAAAGATTTTGCACTTGTAGGCAAGCTAGGTGTTGAGCAATTAAATATACAGACTATGAGCGGTGGTGAAGAAACAAGGCTTAAAATAGCACAGGCCTTATCGGCACAGGTTCATGGTATTTTAGCGGATGAACCTACGAGCCATTTAGACCGTGAAGGAATTGATTTTCTAATAGGACAGCTAAAATATTTTACAGGTGCACTGTTAGTTATTAGCCATGACCGCTATTTTCTTGATGAAATAGTAGATAAAATATGGGAACTGAAAGATGGCAAAATCACTGAGTATTGGGGAAACTATTCTGATTATCTTCGTCAGAAAGAGGAAGAACGTAAGAGCCAAGCTGCAGAATACGAACAATTTATTGCGGAACGTGCCCGATTGGAAAGGGCTGCGGAGGAAAAGCGAAAACAGGCTCGTAAAATAGAACAGAAGGCAAAAGGTTCTTCAAAGAAAAAAAGTACTGAAGACGGAGGGCGTTTAGCTCATCAAAAATCAATAGGAAGTAAGGAAAAAAAGATGTATAATGCTGCTAAAACCCTAGAGCACAGGATTGCGGCCTTAGGAAAAGTAGAAGCTCCGGAAGGCATTCGCAGAATTCGTTTCAGGCAAAGTAAAGCATTGGAGCTCCATAATCCATACCCTATAGTCGGTGCAGAAATTAATAAAGTATTTGGGGATAAGGCTCTGTTTGAAAATGCATCTTTTCAAATTCCGTTAGGAGCAAAAGTGGCGTTAACTGGTGGTAATGGAATCGGAAAAACAACTTTAATCCAAATGATCTTAAACCATGAAGAAGGAATTTCTATTTCGCCTAAGGCAAAAATAGGTTACTTTGCACAGAATGGTTACAAGTACAACAGTAATCAGAATGTTATGGAGTTTATGCAGAAGGATTGTGACTACAATATATCAGAAATTCGTTCAGTGCTAGCATCTATGGGGTTCAAACAGAACGATATTGGAAAAAGTTTATCTGTTTTAAGCGGTGGAGAAATTATAAAATTGTTGCTTGCTAAAATGCTCATGGGTAGATATAACATCCTAATAATGGATGAACCCAGTAACTTCCTTGACATACCAAGTTTAGAGGCTTTGGAAATACTAATGAAGGAGTACACCGGAACTATCGTGTTTATCACCCACGATAAACGATTACTCGAAAATGTAGCAGATGTAGTTTATGAAATTAGAGATAAGAAAATAAATCTGAAACATTAA</v>
      </c>
      <c r="O1771" s="26">
        <f t="shared" si="192"/>
        <v>1464</v>
      </c>
      <c r="P1771" s="26"/>
      <c r="Q1771" s="26">
        <f t="shared" si="188"/>
        <v>1</v>
      </c>
      <c r="R1771" s="26">
        <f t="shared" si="189"/>
        <v>1</v>
      </c>
      <c r="S1771" s="26">
        <f t="shared" si="190"/>
        <v>2</v>
      </c>
      <c r="T1771" s="26"/>
    </row>
    <row r="1772" spans="1:20" x14ac:dyDescent="0.25">
      <c r="A1772">
        <v>2051</v>
      </c>
      <c r="B1772" s="2" t="s">
        <v>10201</v>
      </c>
      <c r="C1772" s="3" t="s">
        <v>5344</v>
      </c>
      <c r="D1772" s="3" t="s">
        <v>5356</v>
      </c>
      <c r="E1772" s="3" t="s">
        <v>5357</v>
      </c>
      <c r="F1772" s="3" t="s">
        <v>5358</v>
      </c>
      <c r="G1772" s="3" t="s">
        <v>5359</v>
      </c>
      <c r="H1772" s="3"/>
      <c r="I1772" s="3" t="s">
        <v>5112</v>
      </c>
      <c r="J1772" s="3"/>
      <c r="K1772" s="3" t="s">
        <v>10202</v>
      </c>
      <c r="L1772" s="5" t="s">
        <v>15</v>
      </c>
      <c r="M1772" s="2" t="str">
        <f t="shared" si="191"/>
        <v>&gt;macro-g1739_msrE%ATGAGTTTAATTATTAAAGCGAGAAACATACGCTTGGATTATGCTGGGCGTGATGTTTTGGATATTGATGAATTGGAAATTCACTCTTATGACCGTATTGGTCTTGTGGGTGATAACGGAGCAGGAAAGAGTAGTTTACTCAAAGTACTTAATGGCGAAATTGTTTTAGCCGAAGCGACATTACAGCGTTTTGGTGATTTTGCACATATCAGCCAACTGGGCGGAATCGAAATAGAAACGGTCGAAGACCGGGCAATGTTATCTCGCCTTGGTGTTTCCAATGTACAAAACGACACAATGAGTGGCGGAGAGGAAACTCGTGCAAAAATTGCTGCCGCATTTTCCCAACAAGTACATGGCATTCTAGCGGATGAACCAACCAGCCACCTTGATCTCAATGGAATAGATCTACTTATTGGTCAACTTAAAGCATTTGATGGAGCATTACTTGTTATCAGTCATGACCGATATTTTCTTGATATGGTTGTAGACAAGATATGGGAGTTAAAAGACGGTAAAATTACGGAATATTGGGGTGGTTACTCGGATTACTTGCGTCAAAAAGAAGAAGAGCGACAACACCAAGCCGTAGAATATGAGCTGATGATGAAGGAACGGGAGCGATTAGAATCTGCTGTGCAAGAAAAACGCCAGCAAGCTAATCGATTAGACAATAAGAAAAAAGGAGAAAAATCCAAAAACTCTACCGAAAGTGCTGGACGACTTGGGCATGCAAAAATGACTGGCACCAAGCAAAGAAAACTGTATCAGGCAGCTAAGAGTATGGAAAAGCGTTTGGCTGCATTAGAAGATATTCAAGCACCAGAGCATTTGCGTTCTATTCGTTTTCGTCAAAGTTCAGCCCTAGAACTGCACAATAAGTTCCCGATTACGGCAGATGGTCTGAGCTTAAAATTTGGTAGCCGTACTATCTTTGATGACGCTAACTTTATAATACCGCTTGGCGCTAAAGTCGCTATAACTGGATCGAATGGAACAGGGAAAACGTCCTTGTTAAAAATGATATCAGAACGTGCTGATGGATTAACCATATCTCCAAAAGCTGAAATTGGCTACTTTACACAAACAGGATATAAATTTAACACGCATAAATCTGTGCTCTCCTTTATGCAGGAAGAGTGCGAGTACACAGTTGCGGAAATTCGTGCAGTATTGGCTTCAATGGGGATCGGAGCGAATGATATTCAAAAAAACTTATCCGACTTATCGGGAGGTGAAATCATCAAACTGCTTTTATCCAAAATGCTTTTAGGAAAATATAATATTTTGCTTATGGATGAACCAGGAAACTATCTTGACCTAAAAAGTATTGCCGCATTAGAAACAATGATGAAGTCCTATGCAGGAACTATTATCTTCGTATCTCATGACAAGCAATTGGTCGATAATATTGCTGACATTATCTACGAGATCAAAGACCACAAAATCATCAAGACTTTTGAGAGAGATTGTTAA</v>
      </c>
      <c r="O1772" s="26">
        <f t="shared" si="192"/>
        <v>1476</v>
      </c>
      <c r="P1772" s="26"/>
      <c r="Q1772" s="26">
        <f t="shared" si="188"/>
        <v>1</v>
      </c>
      <c r="R1772" s="26">
        <f t="shared" si="189"/>
        <v>1</v>
      </c>
      <c r="S1772" s="26">
        <f t="shared" si="190"/>
        <v>2</v>
      </c>
      <c r="T1772" s="26"/>
    </row>
    <row r="1773" spans="1:20" x14ac:dyDescent="0.25">
      <c r="A1773">
        <v>2052</v>
      </c>
      <c r="B1773" s="2" t="s">
        <v>10203</v>
      </c>
      <c r="C1773" s="3" t="s">
        <v>5360</v>
      </c>
      <c r="D1773" s="3" t="s">
        <v>5361</v>
      </c>
      <c r="E1773" s="3" t="s">
        <v>5362</v>
      </c>
      <c r="F1773" s="3" t="s">
        <v>5363</v>
      </c>
      <c r="G1773" s="3" t="s">
        <v>5364</v>
      </c>
      <c r="H1773" s="3"/>
      <c r="I1773" s="3" t="s">
        <v>5112</v>
      </c>
      <c r="J1773" s="3"/>
      <c r="K1773" s="3" t="s">
        <v>10204</v>
      </c>
      <c r="L1773" s="5" t="s">
        <v>15</v>
      </c>
      <c r="M1773" s="2" t="str">
        <f t="shared" si="191"/>
        <v>&gt;macro-g1740_oleB%ATGCAGAACGCACACCGTTCCGATACCGGCGCCGCGGCGCTCACCGGCACGCCGGAAAAGCTCCTTCCCACGCAACCTGAGACCGGTTCCTTCCAGGTCGTCCTCGACGACGTCGTCCGGGCACCCGGCGGACGGCCGCTGTTGGACGGCGTCAACCAGTCGGTGGCACTCGGCGAGCGCGTCGGCATCATCGGTGAGAACGGATCGGGCAAGTCGACCCTGCTCCGCATGCTCGCCGGCGTGGACCGCCCGGACGGTGGCCAGGTCCTCGTCCGGGCTCCCGGCGGCTGCGGCTACCTCCCCCAGACACCGGACCTGCCCCCGGAGGACACCGTTCAGGACGCCATCGACCACGCCCTCGCCGAACTGCGCTCCCTGGAGCGGGGGTTGCGTGAGGCGGAGCAGGCGCTGGCCGGGGCGGAGCCCGAGGAGCTGGAGGGCCTGCTCGGCGCCTACGGCGACCTGCTGGAGGCGTTCGAGGCCCGCGACGGCTACGCGGCGGACGCCCGTGTCGACGCGGCGATGCACGGCCTCGGTCTGGCGGGCATCACGGGCGACCGGCGGCTCGGCAGCCTCTCCGGAGGTGAGCAGGCGCGTCTCAACCTGGCCTGCCTGCTGGCCGCGTCCCCGCAGCTGATGCTGCTCGACGAACCCACCAACCACCTCGACGTCGGGGCGCTGGAGTGGCTGGAGGAGCGCCTGCGGGCCCACCGCGGCAGCGTGCTGGTCGTCTCGCACGACCGGGTCTTCCTGGAGCGCGTGGCCACCGCCCTGTGGGAGGTGGACGGCGAGCGGCGCACCGTCAACCGGCACGGCGGCGGTTACGCGGGATACCTGCAAGCCAAGGCGGCCGCGCGGCGCCGCTGGGAGCAGGCTTACCAGGACTGGCTGGAGGACCTGGCACGCCAGCGGGAACTGGCCCGCAGCGCCGCCGACCACCTGGCCACCGGCCCGCGGCGCAACACCGAGCGGTCGAACCAGCGCCACCAGCGCAACGTGGAGAAGCAGATCTCCGCGCGGGTCCGCAACGCCAAGGAGCGGGTCCGCCGGCTGGAGGAGAACCCGGTGCCGCGGCCCCCTCAACCCATGCGTTTCCGGGCCCGGGTGGAGGGTGGCGGCACGGTCGGGCGCGGCGGGGCACTCGCCGAGCTGTACAAGGTCACCGTCGGCACGCGGCTCGACGTCCCGTCCTTCACCGTCGACCCCGGTGAGCGCATCCTGATCACGGGGCACAACGGCGCGGGCAAGAGCACCCTGCTGCGCGTGCTGGCCGGTGACCTGGCGCCCGATCAGGGCGAGTGCGAGCGCCCGGAGCGCATCGGCTGGCTGCCGCAGGAGACGGAGATCACCGACCGGCAGCAGAGCCTGCTGGCGGCCTTCGCGGCGGGGCTGCCCGGCATCGCGGAGGAACACCGGGGCGCGCTCCTGGGATTCGGGCTCTTCCGGCCCTCGGCGCTGGGCACCGCGGTGGGAGACCTGTCCACCGGGCAGTTGAGGCGGCTGGCCCTGGCCCGTCTGCTGCGCGACCCGGCGGACCTGCTGCTGCTCGACGAGCCGACGAACCACCTGTCGCCCGCGCTCGTGGAGGACCTGGAGGAGGCGCTGGCGCACTACCGGGGCGCACTGGTCGTGGTCTCCCACGACCGCATGTTCGCGCAGCGGTTCACCGGTCGCCGCATGCACATGGAGGGTGGCCGCTTCGTGGAGTGA</v>
      </c>
      <c r="O1773" s="26">
        <f t="shared" si="192"/>
        <v>1710</v>
      </c>
      <c r="P1773" s="26"/>
      <c r="Q1773" s="26">
        <f t="shared" si="188"/>
        <v>1</v>
      </c>
      <c r="R1773" s="26">
        <f t="shared" si="189"/>
        <v>1</v>
      </c>
      <c r="S1773" s="26">
        <f t="shared" si="190"/>
        <v>2</v>
      </c>
      <c r="T1773" s="26"/>
    </row>
    <row r="1774" spans="1:20" x14ac:dyDescent="0.25">
      <c r="A1774">
        <v>2053</v>
      </c>
      <c r="B1774" s="2" t="s">
        <v>10205</v>
      </c>
      <c r="C1774" s="3" t="s">
        <v>5360</v>
      </c>
      <c r="D1774" s="3" t="s">
        <v>5365</v>
      </c>
      <c r="E1774" s="3" t="s">
        <v>5366</v>
      </c>
      <c r="F1774" s="3" t="s">
        <v>5367</v>
      </c>
      <c r="G1774" s="3" t="s">
        <v>5368</v>
      </c>
      <c r="H1774" s="3"/>
      <c r="I1774" s="3" t="s">
        <v>5112</v>
      </c>
      <c r="J1774" s="3"/>
      <c r="K1774" s="3" t="s">
        <v>10206</v>
      </c>
      <c r="L1774" s="5" t="s">
        <v>15</v>
      </c>
      <c r="M1774" s="2" t="str">
        <f t="shared" si="191"/>
        <v>&gt;macro-g1741_oleC%GTGACCGTACGGGGGCTGGTCAAGCACTACGGCGAGACCAAGGCGCTGGACGGCGTCGACCTGGACGTGCGCGAGGGCACCGTGATGGGTGTGCTCGGGCCGAACGGCGCCGGCAAGACCACCCTCGTCCGCATCCTGTCCACCCTGATCACCCCGGACTCCGGGCAGGCCACCGTGGCCGGCTACGACGTCGTACGCCAGCCCCGGCAGCTGCGCCGGGTCATCGGGCTCACCGGCCAGTACGCGTCGGTGGACGAGAAGCTCCCGGGCTGGGAGAACCTCTACCTGATCGGCCGGCTGCTGGACCTGTCCCGCAAGGAGGCCCGGGCCCGCGCCGACGAGCTGCTGGAGCGGTTCTCGCTGACCGAGGCCGCCCGGCGCCCGGCCGGCACCTACTCCGGCGGTATGCGGCGCCGACTGGACCTGGCCGCCTCGATGATCGGCCGGCCGGCCGTGCTGTACCTGGACGAGCCGACCACCGGCCTCGACCCGCGCACCCGCAACGAGGTGTGGGACGAGGTCAAGGCGATGGTCGGCGACGGCGTCACCGTGCTGCTCACCACCCAGTACATGGAGGAGGCCGAGCAGCTCGCCTCGGAACTGACCGTGGTGGACCGCGGCCGGGTCATCGCCAAGGGCGGCATCGAGGAGCTGAAGGCCCGCGTCGGCGGGCGCACCCTGCGGGTGCGGCCGGTCGACCCGCTCCAGCTGCGCCCGCTCGCCGGCATGCTGGACGAGCTGGGCATCACCGGGCTGGCTTCCACCACCGTGGACACCGAGACCGGGGCCCTGCTGGTGCCGATCCTCAGCGACGAGCAGCTGACCGCCGTGGTCGGCGCGGTCACCGCGCGCGGCATCACGCTGTCCTCCATCACCACCGAACTGCCCAGCCTGGACGAGGTGTTCCTGTCCCTCACCGGCCACCGCGCCAGTGCCCCGCAGGACGCCGAGCCCGCCCGCCAGGAGGTCGCCGTATGA</v>
      </c>
      <c r="O1774" s="26">
        <f t="shared" si="192"/>
        <v>978</v>
      </c>
      <c r="P1774" s="26"/>
      <c r="Q1774" s="26">
        <f t="shared" si="188"/>
        <v>1</v>
      </c>
      <c r="R1774" s="26">
        <f t="shared" si="189"/>
        <v>1</v>
      </c>
      <c r="S1774" s="26">
        <f t="shared" si="190"/>
        <v>2</v>
      </c>
      <c r="T1774" s="26"/>
    </row>
    <row r="1775" spans="1:20" x14ac:dyDescent="0.25">
      <c r="A1775">
        <v>2054</v>
      </c>
      <c r="B1775" s="2" t="s">
        <v>10207</v>
      </c>
      <c r="C1775" s="3" t="s">
        <v>5369</v>
      </c>
      <c r="D1775" s="3" t="s">
        <v>5370</v>
      </c>
      <c r="E1775" s="3" t="s">
        <v>5371</v>
      </c>
      <c r="F1775" s="3" t="s">
        <v>5372</v>
      </c>
      <c r="G1775" s="3" t="s">
        <v>5373</v>
      </c>
      <c r="H1775" s="3"/>
      <c r="I1775" s="3" t="s">
        <v>5112</v>
      </c>
      <c r="J1775" s="3"/>
      <c r="K1775" s="3" t="s">
        <v>10208</v>
      </c>
      <c r="L1775" s="5" t="s">
        <v>15</v>
      </c>
      <c r="M1775" s="2" t="str">
        <f t="shared" si="191"/>
        <v>&gt;macro-g1742_srmB%GTGTCGATTGCGCAATACGCCCTACACGACATCACGAAGCGCTACCACGACTGTGTCGTGCTCGACCGGGTCGGTTTCAGCATCAAGCCGGGCGAGAAGGTCGGCGTGATCGGCGACAACGGTTCCGGCAAGTCCACGCTGCTCAAGATCCTCGCCGGCCGCGTGGAGCCCGACAACGGCGCGCTCACCGTGGTCGCTCCCGGCGGCGTCGGCTACCTGGCGCAGACACTGGAACTGCCCCTCGACGCCACCGTCCAGGACGCCGTCGACCTGGCCCTGTCCGACCTGCGCGAGCTCGAAGCGGCGATGCGCGAGGCCGAGGCGGAGCTGGGCGAGAGCGACGAGAACGGCTCCGAGCGCGAGCTGTCCGCCGGCCTCCAGCGCTACGCCGCTCTGGTCGAGCAGTACCAGGCGCGTGGCGGCTACGAGGCCGACGTGCGCGTGGAGGTCGCGCTGCACGGCCTCGGACTGCCGAGCCTGGACCGCGACCGCAAGCTCGGAACCCTCTCCGGTGGCGAACGCTCCCGCCTCGCGCTCGCCGCGACCCTCGCCTCGTCGCCGGAGCTGCTGCTCCTGGACGAACCGACCAACGACCTCGACGACCGGGCGATGGAATGGCTGGAGGACCACCTGGCCGGCCACCGCGGCACGGTGATCGCGGTCACCCACGACCGGGTCTTCCTCGACCGGCTCACCACCACGATCCTGGAGGTCGACTCCGGCAGCGTCACCCGCTACGGCAACGGCTACGAGGGCTACCTGACGGCCAAGGCCGTGGAACGCGAGCGGCGGCTGCGGGAGTACGAGGAGTGGCGTGCCGAACTCGACCGCAACCGCGGGCTGATCACCTCCAACGTGGCGCGGATGGACGGCATCCCGCGCAAGATGTCCCTCTCCGTGTTCGGCCACGGCGCCTACCGCAGGCGAGGGCGCGACCACGGCGCGATGGTGCGGATCCGCAACGCGAAGCAACGCGTGGCGCAGCTGACCGAGAACCCGGTCCACGCTCCCGCCGACCCGTTGTCCTTCGCCGCCCGCATCGACACCGCGGGCCCGGAGGCGGAGGAGGCGGTGGCCGAACTCACCGACGTGCGCGTCGCGGGTCGGCTCGCCGTGGACTCCCTGACGATCCGGCCCGGCGAACGGCTGCTCGTCACAGGTCCCAACGGTGCGGGCAAGTCCACCTTGTTGCGGGTGCTGTCCGGGGAACTGGAGCCGGACGGCGGCTCGGTGCGCGTCGGCTGCCGGGTCGGTCATCTGCGGCAGGACGAGACGCCCTGGGCGCCCGGACTGACCGTGCTGCGGGCCTTCGCCCAGGGCCGGGAGGGCTACCTGGAGGACCACGCGGAGAAACTGCTGTCGCTCGGCCTGTTCAGCCCGTCCGACCTGCGGCGACGCGTGAAGGATCTGTCCTACGGGCAGCGCCGCCGGATCGAGATCGCCCGGCTGGTGAGCGACCCGATGGACCTGCTGCTGCTGGACGAGCCCACCAACCACCTCACCCCGGTGCTGGTGGAGGAGTTGGAGCAGGCACTCGCGGACTACCGCGGCGCCGTCGTGGTCGTCACCCACGACCGTCGGATGCGGTCCCGGTTCACCGGCGCCCGGCTGACCATGGGAGACGGGCGCATCGCCGAGTTCAGCGCCGGCTGA</v>
      </c>
      <c r="O1775" s="26">
        <f t="shared" si="192"/>
        <v>1653</v>
      </c>
      <c r="P1775" s="26"/>
      <c r="Q1775" s="26">
        <f t="shared" si="188"/>
        <v>1</v>
      </c>
      <c r="R1775" s="26">
        <f t="shared" si="189"/>
        <v>1</v>
      </c>
      <c r="S1775" s="26">
        <f t="shared" si="190"/>
        <v>2</v>
      </c>
      <c r="T1775" s="26"/>
    </row>
    <row r="1776" spans="1:20" x14ac:dyDescent="0.25">
      <c r="A1776">
        <v>1991</v>
      </c>
      <c r="B1776" s="2" t="s">
        <v>10081</v>
      </c>
      <c r="C1776" s="3" t="s">
        <v>5108</v>
      </c>
      <c r="D1776" s="3" t="s">
        <v>5109</v>
      </c>
      <c r="E1776" s="3" t="s">
        <v>5108</v>
      </c>
      <c r="F1776" s="3" t="s">
        <v>5110</v>
      </c>
      <c r="G1776" s="3" t="s">
        <v>5111</v>
      </c>
      <c r="H1776" s="3"/>
      <c r="I1776" s="3" t="s">
        <v>5112</v>
      </c>
      <c r="J1776" s="3"/>
      <c r="K1776" s="3" t="s">
        <v>10082</v>
      </c>
      <c r="L1776" s="5" t="s">
        <v>15</v>
      </c>
      <c r="M1776" s="2" t="str">
        <f t="shared" si="191"/>
        <v>&gt;macro-g1743_vagD%ATGCTCATTCTTGAAGCGAATCATATTGAAAAATCTATAAATGACCGGAAACTTTTAGATGTTACTCATCTACAAATTCATTATGAGGATCGGATTGGTGTAGTTGGTCGTAATGGAAGCGGGAAAACGACATTATTATCTATATTGGCTGGTGAAATAGAAGCAGATAAAGGTGAAGTGAAAACAAGTGCAAGTCGCTACTTTTTACCTCAATTGAAGGAGACGGATACTTTCAGAAGTGGTGGTGAGATAACAAAAAGCTATATTGACAAAGCATTAGCGATGAAGGCGGAAATATTGTTTGCCGACGAACCAACTACAAACCTTGATACCCACAATATAAAAGAACTTGAAAAGCATTTCAGTCGATATCGGGGGGCAATCATTCTTGTATCACATAACCGGTATTTTTTAGATCAAATTTGTACAAAAATATGGGAAATTGAAGATGGAGAAGTGAAAGAAATTCACGGTAACTATACAAGTTATGTAAAACAAAAAGAACTACTTCGTCGACAGCAACAAGAGGAATATGAAAAATATATAACGAAGAAAAAGCAACTGGAGCGAGCTGTTACCATGAAAGAACAAAAGGCGCAAAAAATGATTAAGCCTCCTTCTAAACAAATGGGTACTTCTGAATCTCGAATATGGAAGATGCAGCATGCGACTAAACAAAAGAAAATGCATCAAAATATTAAGGCTCTTGAAACACGTGTTGAAAAACTAGAGCGTGTGAAAAAACCAAAAGATTATCCGGCTGTCAAAATGAAGTTGTCTAACCAAGATCAAATACAGGGGCGCAATGTACTTCGGGTAAAAGACTTATCTGTTTCCTTTGGGAATCATGTGCTTTGGACAGATGCTTCTTTTACCATTAAAGGCGGGGAGAAGGCTGCCATTATTGGCAATAATGGGGTCGGTAAAACAACATTGTTGAAACAAATTTTAGAAAGGGTACCAGCGGTAACAATATCACCCGCAGCAAAAATCGGCTATTTTAGCCAGAATTTGGATACGCTTGATACGCATGTGTCGATCTTAGAAAATGTCATGTCCACCGCTATTCAAGATGAAACTACTGTACGGACTGTTCTCGCAAGATTACATTTCTACCGGGAGGATGTTTATAAGGAAGTTCAAGTCCTAAGTGGTGGGGAACGTGTGAAGGTTGCTTTTGCAAAACTATTTGTTAGCGACTATAATACGTTGATTCTGGATGAACCAACAAATTATTTAGACATTGATGCCATAGAAGCGTTAGAGGAGCTCCTAATTAACTATGAGGGGGCAGTACTATTTGTATCTCATGATTGTCGTTTCGTTCAAAATATTGCATCCAAAATTATTGAACTATCCGACCAGAAGGTTATAGAGTTTCTTGGAAGCTATAAAGCGTTTAGAGAAAGATCTCAAGAGACAGAGCGTGACTATATGAAGGAAGAACTTCTTAAAATTGAGATCAAACTCACTCAAATGATTAGTGAAATGAATGACGAGGCATCAAATGAATTAGAAAAAGAATTCCAAATGTTGATTCATGAACGTAATCAGTTAAGAAATCAAGTAAACAATTAG</v>
      </c>
      <c r="O1776" s="26">
        <f t="shared" si="192"/>
        <v>1578</v>
      </c>
      <c r="P1776" s="26"/>
      <c r="Q1776" s="26">
        <f t="shared" si="188"/>
        <v>1</v>
      </c>
      <c r="R1776" s="26">
        <f t="shared" si="189"/>
        <v>1</v>
      </c>
      <c r="S1776" s="26">
        <f t="shared" si="190"/>
        <v>2</v>
      </c>
      <c r="T1776" s="26"/>
    </row>
    <row r="1777" spans="1:20" x14ac:dyDescent="0.25">
      <c r="A1777">
        <v>2055</v>
      </c>
      <c r="B1777" s="2" t="s">
        <v>10209</v>
      </c>
      <c r="C1777" s="3" t="s">
        <v>5374</v>
      </c>
      <c r="D1777" s="3" t="s">
        <v>5375</v>
      </c>
      <c r="E1777" s="3" t="s">
        <v>5376</v>
      </c>
      <c r="F1777" s="3" t="s">
        <v>5377</v>
      </c>
      <c r="G1777" s="3" t="s">
        <v>5378</v>
      </c>
      <c r="H1777" s="3"/>
      <c r="I1777" s="3" t="s">
        <v>5112</v>
      </c>
      <c r="J1777" s="3"/>
      <c r="K1777" s="3" t="s">
        <v>10210</v>
      </c>
      <c r="L1777" s="5" t="s">
        <v>15</v>
      </c>
      <c r="M1777" s="2" t="str">
        <f t="shared" si="191"/>
        <v>&gt;macro-g1744_vatA%TTGAATTTAAACAATGACCATGGACCTGATCCCGAAAATATTTTACCGATAAAAGGGAATCGGAATCTTCAATTTATAAAACCTACTATAACGAACGAAAACATTTTGGTGGGGGAATATTCTTATTATGATAGTAAGCGAGGAGAATCCTTTGAAGATCAAGTCTTATATCATTATGAAGTGATTGGAGATAAGTTGATTATAGGAAGATTTTGTTCAATTGGTCCCGGAACAACATTTATTATGAATGGTGCAAACCATCGGATGGATGGATCAACATATCCTTTTCATCTATTCAGGATGGGTTGGGAGAAGTATATGCCTTCCTTAAAAGATCTTCCCTTGAAAGGGGACATTGAAATTGGAAATGATGTATGGATAGGTAGAGATGTAACCATTATGCCTGGGGTGAAAATTGGGGACGGGGCAATCATTGCTGCAGAAGCTGTTGTCACAAAGAATGTTGCTCCCTATTCTATTGTCGGTGGAAATCCCTTAAAATTTATAAGAAAAAGGTTTTCTGATGGAGTTATCGAAGAATGGTTAGCTTTACAATGGTGGAATTTAGATATGAAAATTATTAATGAAAATCTTCCCTTCATAATAAATGGAGATATCGAAATGCTGAAGAGAAAAAGAAAACTTCTAGATGACACTTGA</v>
      </c>
      <c r="O1777" s="26">
        <f t="shared" si="192"/>
        <v>660</v>
      </c>
      <c r="P1777" s="26"/>
      <c r="Q1777" s="26">
        <f t="shared" si="188"/>
        <v>1</v>
      </c>
      <c r="R1777" s="26">
        <f t="shared" si="189"/>
        <v>1</v>
      </c>
      <c r="S1777" s="26">
        <f t="shared" si="190"/>
        <v>2</v>
      </c>
      <c r="T1777" s="26"/>
    </row>
    <row r="1778" spans="1:20" x14ac:dyDescent="0.25">
      <c r="A1778">
        <v>2057</v>
      </c>
      <c r="B1778" s="2" t="s">
        <v>10212</v>
      </c>
      <c r="C1778" s="3" t="s">
        <v>5374</v>
      </c>
      <c r="D1778" s="3" t="s">
        <v>5385</v>
      </c>
      <c r="E1778" s="3" t="s">
        <v>5386</v>
      </c>
      <c r="F1778" s="3" t="s">
        <v>5387</v>
      </c>
      <c r="G1778" s="3" t="s">
        <v>5388</v>
      </c>
      <c r="H1778" s="3"/>
      <c r="I1778" s="3" t="s">
        <v>5112</v>
      </c>
      <c r="J1778" s="3"/>
      <c r="K1778" s="3" t="s">
        <v>10213</v>
      </c>
      <c r="L1778" s="5" t="s">
        <v>15</v>
      </c>
      <c r="M1778" s="2" t="str">
        <f t="shared" si="191"/>
        <v>&gt;macro-g1745_vatB%ATGAAATATGGCCCTGATCCAAATAGCATATATCCACATGAAGAAATAAAAAGTGTTTGTTTTATTAAAAATACAATTACCAATCCAAATATTATAGTTGGAGATTATACTTACTATTCCGATGTTAACGGAGCTGAAAAATTTGAAGAACATGTGACACATCATTATGAATTTAGGGGTGATAAACTTGTAATTGGCAAGTTTTGTGCAATAGCTGAAGGTATAGAATTTATTATGAATGGAGCAAACCATAGAATGAATTCAATAACAACTTATCCTTTTAATATAATGGGAAATGGTTGGGAAAAAGCAACTCCATCTCTTGAAGATTTACCATTTAAGGGAGATACTGTTGTTGGAAATGATGTGTGGATTGGTCAGAATGTTACTGTTATGCCAGGAATTCAAATAGGAGATGGAGCAATTGTTGCTGCGAATTCAGTTGTTACAAAAGATGTACCACCATATCGTATTATTGGTGGAAATCCGAGTAGAATTATAAAGAAAAGGTTTGAAGATGAATTGATAGATTATTTATTGCAAATAAAATGGTGGGATTGGTCAGCACAAAAAATATTTTCTAATCTTGAAACACTTTGTAGCTCTGATTTAGAGAAAATAAAATCTATTCGAGATTAG</v>
      </c>
      <c r="O1778" s="26">
        <f t="shared" si="192"/>
        <v>639</v>
      </c>
      <c r="P1778" s="26"/>
      <c r="Q1778" s="26">
        <f t="shared" si="188"/>
        <v>1</v>
      </c>
      <c r="R1778" s="26">
        <f t="shared" si="189"/>
        <v>1</v>
      </c>
      <c r="S1778" s="26">
        <f t="shared" si="190"/>
        <v>2</v>
      </c>
      <c r="T1778" s="26"/>
    </row>
    <row r="1779" spans="1:20" x14ac:dyDescent="0.25">
      <c r="A1779">
        <v>2058</v>
      </c>
      <c r="B1779" s="2" t="s">
        <v>10214</v>
      </c>
      <c r="C1779" s="3" t="s">
        <v>5374</v>
      </c>
      <c r="D1779" s="3" t="s">
        <v>5389</v>
      </c>
      <c r="E1779" s="3" t="s">
        <v>5390</v>
      </c>
      <c r="F1779" s="3" t="s">
        <v>5391</v>
      </c>
      <c r="G1779" s="3" t="s">
        <v>5392</v>
      </c>
      <c r="H1779" s="3"/>
      <c r="I1779" s="3" t="s">
        <v>5112</v>
      </c>
      <c r="J1779" s="3"/>
      <c r="K1779" s="3" t="s">
        <v>10215</v>
      </c>
      <c r="L1779" s="5" t="s">
        <v>15</v>
      </c>
      <c r="M1779" s="2" t="str">
        <f t="shared" si="191"/>
        <v>&gt;macro-g1746_vatC%ATGAAATGGCAAAATCAGCAAGGCCCCAATCCAGAAGAAATATACCCTATAGAAGGTAATAAACATGTTCAATTTATTAAACCATCTATAACAAAGCCCAATATTTTAGTTGGGGAATATTCATATTACGATAGTAAAGATGGTGAATCTTTTGAAAGCCAAGTTCTTTATCACTATGAATTGATTGGGGATAAACTAATATTAGGGAAGTTTTGTTCTATTGGACCCGGAACGACATTTATAATGAATGGGGCTAATCATCGTATGGATGGTTCAACATTTCCATTCAATCTTTTCGGAAATGGTTGGGAGAAGCATACCCCTACATTGGAAGACCTTCCTTATAAGGGTAACACGGAAATTGGGAACGATGTTTGGATTGGACGAGATGTGACAATTATGCCCGGTGTAAAAATAGGAAACGGGGCTATTATTGCAGCAAAATCGGTTGTGACAAAGAACGTTGATCCTTATTCAGTTGTTGGCGGTAATCCTTCACGATTAATTAAGATAAGGTTTTCCAAGGAAAAAATCGCAGCATTACTAAAAGTAAGGTGGTGGGACCTAGAGATAGAGACGATAAATGAAAATATTGATTGCATCCTGAATGGTGATATAAAAAAGGTTAAAAGAAGTTAG</v>
      </c>
      <c r="O1779" s="26">
        <f t="shared" si="192"/>
        <v>639</v>
      </c>
      <c r="P1779" s="26"/>
      <c r="Q1779" s="26">
        <f t="shared" si="188"/>
        <v>1</v>
      </c>
      <c r="R1779" s="26">
        <f t="shared" si="189"/>
        <v>1</v>
      </c>
      <c r="S1779" s="26">
        <f t="shared" si="190"/>
        <v>2</v>
      </c>
      <c r="T1779" s="26"/>
    </row>
    <row r="1780" spans="1:20" x14ac:dyDescent="0.25">
      <c r="A1780">
        <v>2059</v>
      </c>
      <c r="B1780" s="2" t="s">
        <v>10216</v>
      </c>
      <c r="C1780" s="3" t="s">
        <v>5374</v>
      </c>
      <c r="D1780" s="3" t="s">
        <v>5393</v>
      </c>
      <c r="E1780" s="3" t="s">
        <v>5394</v>
      </c>
      <c r="F1780" s="3" t="s">
        <v>5395</v>
      </c>
      <c r="G1780" s="3" t="s">
        <v>5396</v>
      </c>
      <c r="H1780" s="3"/>
      <c r="I1780" s="3" t="s">
        <v>5112</v>
      </c>
      <c r="J1780" s="3"/>
      <c r="K1780" s="3" t="s">
        <v>10217</v>
      </c>
      <c r="L1780" s="5" t="s">
        <v>15</v>
      </c>
      <c r="M1780" s="2" t="str">
        <f t="shared" si="191"/>
        <v>&gt;macro-g1747_vatD%ATGGGTCCGAATCCTATGAAAATGTATCCTATAGAAGGAAACAAATCAGTACAATTTATCAAACCTATTTTAGAAAAATTAGAAAATGTTGAGGTTGGAGAATACTCATATTATGATTCTAAGAATGGAGAAACTTTTGATAAGCAAATTTTATATCATTATCCAATCTTAAACGATAAGTTAAAAATAGGTAAATTTTGCTCAATAGGACCAGGTGTAACTATTATTATGAATGGAGCAAATCATAGAATGGATGGCTCAACATATCCATTTAATTTATTTGGTAATGGATGGGAGAAACATATGCCAAAATTAGATCAACTACCTATTAAGGGGGATACAATAATAGGTAATGATGTATGGATAGGAAAAGATGTTGTAATTATGCCAGGAGTAAAAATCGGGGATGGTGCAATAGTAGCTGCTAATTCTGTTGTTGTAAAAGATATAGCGCCATACATGTTAGCTGGAGGAAATCCTGCTAACGAAATAAAACAAAGATTTGATCAAGATACAATAAATCAGCTGCTTGATATAAAATGGTGGAATTGGCCAATAGACATTATTAATGAGAATATAGATAAAATTCTTGATAATAGCATCATTAGAGAAGTCATATGGAAAAAATGA</v>
      </c>
      <c r="O1780" s="26">
        <f t="shared" si="192"/>
        <v>630</v>
      </c>
      <c r="P1780" s="26"/>
      <c r="Q1780" s="26">
        <f t="shared" si="188"/>
        <v>1</v>
      </c>
      <c r="R1780" s="26">
        <f t="shared" si="189"/>
        <v>1</v>
      </c>
      <c r="S1780" s="26">
        <f t="shared" si="190"/>
        <v>2</v>
      </c>
      <c r="T1780" s="26"/>
    </row>
    <row r="1781" spans="1:20" x14ac:dyDescent="0.25">
      <c r="A1781" s="26">
        <v>2060</v>
      </c>
      <c r="B1781" s="2" t="s">
        <v>10218</v>
      </c>
      <c r="C1781" s="3" t="s">
        <v>5374</v>
      </c>
      <c r="D1781" s="3" t="s">
        <v>5397</v>
      </c>
      <c r="E1781" s="3" t="s">
        <v>5398</v>
      </c>
      <c r="F1781" s="3" t="s">
        <v>5399</v>
      </c>
      <c r="G1781" s="3" t="s">
        <v>5400</v>
      </c>
      <c r="H1781" s="3"/>
      <c r="I1781" s="3" t="s">
        <v>5112</v>
      </c>
      <c r="J1781" s="3"/>
      <c r="K1781" s="3" t="s">
        <v>10219</v>
      </c>
      <c r="L1781" s="5" t="s">
        <v>15</v>
      </c>
      <c r="M1781" s="2" t="str">
        <f t="shared" si="191"/>
        <v>&gt;macro-g1748_vatE%ATGACTATACCTGACGCAAATGCAATCTATCCTAACTCAGCCATCAAAGAGGTTGTCTTTATCAAGAACGTGATCAAAAGTCCCAATATTGAAATTGGGGACTACACCTATTATGATGACCCAGTAAATCCCACCGATTTTGAGAAACACGTTACCCATCACTATGAATTTCTAGGCGACAAATTAATCATCGGTAAATTTTGTTCTATCGCCAGTGGCATTGAATTTATCATGAACGGTGCCAACCACGTAATGAAAGGTATTTCGACTTATCCATTTAATATTTTAGGTGGCGATTGGCAACAATACACTCCTGAACTGACTGATTTGCCGTTGAAAGGTGATACTGTAGTCGGAAATGACGTGTGGTTTGGGCAAAATGTGACCGTCCTACCAGGCGTAAAAATAGGTGACGGTGCCATTATCGGAGCAAATAGTGTTGTAACAAAAGACGTCGCTCCATATACAATTGTCGGTGGCAATCCAATTCAACTCATCGGACCAAGATTTGAACCGGAAGTTATTCAAGCATTAGAAAATCTGGCATGGTGGAATAAAGATATTGAATGGATAACTGCTAATGTTCCTAAACTAATGCAAACAACACCCACACTTGAATTGATAAACAGTTTAATGGAAAAATAA</v>
      </c>
      <c r="O1781" s="26">
        <f t="shared" si="192"/>
        <v>645</v>
      </c>
      <c r="P1781" s="26"/>
      <c r="Q1781" s="26">
        <f t="shared" si="188"/>
        <v>1</v>
      </c>
      <c r="R1781" s="26">
        <f t="shared" si="189"/>
        <v>1</v>
      </c>
      <c r="S1781" s="26">
        <f t="shared" si="190"/>
        <v>2</v>
      </c>
      <c r="T1781" s="26"/>
    </row>
    <row r="1782" spans="1:20" x14ac:dyDescent="0.25">
      <c r="A1782">
        <v>2061</v>
      </c>
      <c r="B1782" s="2" t="s">
        <v>10220</v>
      </c>
      <c r="C1782" s="3" t="s">
        <v>5374</v>
      </c>
      <c r="D1782" s="3" t="s">
        <v>5401</v>
      </c>
      <c r="E1782" s="3" t="s">
        <v>5402</v>
      </c>
      <c r="F1782" s="3" t="s">
        <v>5403</v>
      </c>
      <c r="G1782" s="3" t="s">
        <v>5404</v>
      </c>
      <c r="H1782" s="3"/>
      <c r="I1782" s="3" t="s">
        <v>5112</v>
      </c>
      <c r="J1782" s="3"/>
      <c r="K1782" s="3" t="s">
        <v>10221</v>
      </c>
      <c r="L1782" s="5" t="s">
        <v>15</v>
      </c>
      <c r="M1782" s="2" t="str">
        <f t="shared" si="191"/>
        <v>&gt;macro-g1749_vatF%ATGGAAGATAAGCCAATATTAGGGCCAGATCCCCAGTGTAAACACCCGATGGTGGGGTTTTCTCAAGTATGCTTTATCAAAAATACCACACAGAATCCGAACATTATTATCGGTGATTATACCTACTACGACGATCCACAAGATTCTGAAAACTTTGAACGTAACGTGCTTTATCACTACCCCTTTATTGGTGATAAGCTGATTATCGGCAAATTCTGTGCATTAGCTCATGGGGTGAAGTTCATTATGAATGGTGCCAACCATAAAATGTCTGGGTTATCGACTTACCCATTCAATATTTTTGGTAACGGTTGGGAAAGAGTCGCCCCGTCCAGGGATGAGCTGCCTTATAAAGGCGATACTCATGTCGGAAATGATGTGTGGATTGGCTATGATGTGTTGATTATGCCAGGTGTCACCATTGGCAATGGGGCAATTATTTCATCACGCTCAGTGGTCACGCGCGATGTGCCCGCTTATAGTGTGGTCGGCGGTAATCCCGCAACACTGATTAAAAATCGCTTCTCAGCCGAGGTTATCGGTAAGCTACAAACCATTGCCTGGTGGGATTGGCCAATAGACGCGATCAGTCGCAATCTACACCTGATCGTTGCCGGTGATATCGAGGCATTAGCGCGAGCAGCCAGCGAGATTGATCACACCTAA</v>
      </c>
      <c r="O1782" s="26">
        <f t="shared" si="192"/>
        <v>666</v>
      </c>
      <c r="P1782" s="26"/>
      <c r="Q1782" s="26">
        <f t="shared" si="188"/>
        <v>1</v>
      </c>
      <c r="R1782" s="26">
        <f t="shared" si="189"/>
        <v>1</v>
      </c>
      <c r="S1782" s="26">
        <f t="shared" si="190"/>
        <v>2</v>
      </c>
      <c r="T1782" s="26"/>
    </row>
    <row r="1783" spans="1:20" x14ac:dyDescent="0.25">
      <c r="A1783">
        <v>2062</v>
      </c>
      <c r="B1783" s="2" t="s">
        <v>10222</v>
      </c>
      <c r="C1783" s="3" t="s">
        <v>5374</v>
      </c>
      <c r="D1783" s="3" t="s">
        <v>5405</v>
      </c>
      <c r="E1783" s="3" t="s">
        <v>5406</v>
      </c>
      <c r="F1783" s="3" t="s">
        <v>5110</v>
      </c>
      <c r="G1783" s="3" t="s">
        <v>5407</v>
      </c>
      <c r="H1783" s="3"/>
      <c r="I1783" s="3" t="s">
        <v>5112</v>
      </c>
      <c r="J1783" s="3"/>
      <c r="K1783" s="3" t="s">
        <v>10223</v>
      </c>
      <c r="L1783" s="5" t="s">
        <v>15</v>
      </c>
      <c r="M1783" s="2" t="str">
        <f t="shared" si="191"/>
        <v>&gt;macro-g1750_vatG%ATGGCAGAAAAATTAAAAGGACCCAACTCAAATGAAATGTATCCGATTGCCGGAAATAAAAGTGTTCAATTTGTTAAACCGTCATTAACAAGGCCCAATATTATAGTTGGTGAGTTCACTTATTATGATAGCAAGAACGGAGAGCTTTTTGAGGATCAAGTTCTGTATCATTATGAAATTATAGGGGATCGACTGATCATCGGGAAATTTTGTTCAATCGGTCCTGGAGTCACTTTTATTATGAATGGAGCTAATCATCGCATGGATGGCTCCACTTATCCATTTAATATCTTTGGGCATGGGTGGGAAAAGCATACACCTACACTAGATATGCTGCCTTTAAAGGGGGATACTATTGTTGGTAATGACGTATGGATTGGACTAGATGCTACAATTATGCCAGGCGTAAAAATAGGAGACGGCGCGATTATTGCAGCCAAATCTGTAGTAACAAAAGACGTTGACCCCTCCACAATTGTTGGTGGTAATCCTGCAAAACAAATAAAGAAACGATTTTCGGAGTCAAAAATTCAAGAACTATTAAAGATAAAATGGTGGGATTTTGAAGACCAGGTTATTAGCGATAATATTGATGCTATTCTAAGTTTGGATGTTGAAGCGCTTAATAATATTTCTAAAGAAAATGATTAG</v>
      </c>
      <c r="O1783" s="26">
        <f t="shared" si="192"/>
        <v>651</v>
      </c>
      <c r="P1783" s="26"/>
      <c r="Q1783" s="26">
        <f t="shared" si="188"/>
        <v>1</v>
      </c>
      <c r="R1783" s="26">
        <f t="shared" si="189"/>
        <v>1</v>
      </c>
      <c r="S1783" s="26">
        <f t="shared" si="190"/>
        <v>2</v>
      </c>
      <c r="T1783" s="26"/>
    </row>
    <row r="1784" spans="1:20" x14ac:dyDescent="0.25">
      <c r="A1784">
        <v>2063</v>
      </c>
      <c r="B1784" s="2" t="s">
        <v>10224</v>
      </c>
      <c r="C1784" s="3" t="s">
        <v>5379</v>
      </c>
      <c r="D1784" s="3" t="s">
        <v>5408</v>
      </c>
      <c r="E1784" s="3" t="s">
        <v>5409</v>
      </c>
      <c r="F1784" s="3" t="s">
        <v>5410</v>
      </c>
      <c r="G1784" s="3" t="s">
        <v>5411</v>
      </c>
      <c r="H1784" s="3"/>
      <c r="I1784" s="3" t="s">
        <v>5112</v>
      </c>
      <c r="J1784" s="3"/>
      <c r="K1784" s="3" t="s">
        <v>10225</v>
      </c>
      <c r="L1784" s="5" t="s">
        <v>15</v>
      </c>
      <c r="M1784" s="2" t="str">
        <f t="shared" si="191"/>
        <v>&gt;macro-g1751_vgaA%ATGAAAATAATGTTAGAGGGACTTAATATAAAACATTATGTTCAAGATCGTTTATTGTTGAACATAAATCGCCTAAAGATTTATCAGAATGATCGTATTGGTTTAATTGGTAAAAATGGAAGTGGAAAAACAACGTTACTTCACATATTATATAAAAAAATTGTGCCTGAAGAAGGTATTGTAAAACAATTTTCACATTGTGAACTTATTCCTCAATTGAAGCTCATAGAATCAACTAAAAGTGGTGGTGAAGTAACACGAAACTATATTCGGCAAGCGCTTGATAAAAATCCAGAACTGCTATTAGCAGATGAACCAACAACTAACTTAGATAATAACTATATAGAAAAATTAGAACAGGATTTAAAAAATTGGCATGGAGCATTTATTATAGTTTCACATGATCGCGCTTTTTTAGATAACTTGTGTACTACTATATGGGAAATTGACGAGGGAAGAATAACTGAATATAAGGGGAATTATAGTAACTATGTTGAACAAAAAGAATTAGAAAGACATCGAGAAGAATTAGAATATGAAAAATATGAAAAAGAAAAGAAACGATTGGAAAAAGCTATAAATATAAAAGAACAGAAAGCTCAACGAGCAACTAAAAAACCGAAAAACTTAAGTTTATCTGAAGGCAAAATAAAAGGAGCAAAGCCATACTTTGCAGGTAAGCAAAAGAAGTTACGAAAAACTGTAAAATCTCTAGAAACCAGACTAGAAAAACTTGAAAGC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CATTTTAGAAAATGTTCAATCTTCTTCACAACAAAATGAAACTCTTATTCGAACTATTCTAGCTAGAATGCATTTTTTTAGAGATGATGTTTATAAACCAATAAGTGTCTTAAGTGGTGGAGAGCGAGTTAAAGTAGCACTAACTAAAGTATTCTTAAGTGAAGTTAATACGTTGGTAC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GGATAAATAA</v>
      </c>
      <c r="O1784" s="26">
        <f t="shared" si="192"/>
        <v>1569</v>
      </c>
      <c r="P1784" s="26"/>
      <c r="Q1784" s="26">
        <f t="shared" si="188"/>
        <v>1</v>
      </c>
      <c r="R1784" s="26">
        <f t="shared" si="189"/>
        <v>1</v>
      </c>
      <c r="S1784" s="26">
        <f t="shared" si="190"/>
        <v>1</v>
      </c>
      <c r="T1784" s="26"/>
    </row>
    <row r="1785" spans="1:20" x14ac:dyDescent="0.25">
      <c r="A1785">
        <v>2064</v>
      </c>
      <c r="B1785" s="2" t="s">
        <v>10226</v>
      </c>
      <c r="C1785" s="3" t="s">
        <v>5379</v>
      </c>
      <c r="D1785" s="3" t="s">
        <v>5412</v>
      </c>
      <c r="E1785" s="3" t="s">
        <v>5413</v>
      </c>
      <c r="F1785" s="3" t="s">
        <v>5414</v>
      </c>
      <c r="G1785" s="3" t="s">
        <v>5415</v>
      </c>
      <c r="H1785" s="3"/>
      <c r="I1785" s="3" t="s">
        <v>5112</v>
      </c>
      <c r="J1785" s="3"/>
      <c r="K1785" s="3" t="s">
        <v>10227</v>
      </c>
      <c r="L1785" s="5" t="s">
        <v>15</v>
      </c>
      <c r="M1785" s="2" t="str">
        <f t="shared" si="191"/>
        <v>&gt;macro-g1752_vgaB%ATGCTTAAAATCGACATGAAGAATGTAAAAAAATATTATGCAGATAAATTAATTTTAAATATAAAAGAACTAAAGATTTATAGTGGGGATAAAATAGGTATTGTAGGTAAGAATGGAGTTGGCAAAACAACACTTTTAAAAATAATAAAAGGACTAATAGAGATTGACGAAGGAAATATAATTATAAGTGAAAAAACAACTATTAAATATATCTCTCAATTAGAAGAACCACATAGTAAGATAATTGATGGAAAATATGCTTCAATATTTCAAGTTGAAAATAAGTGGAATGACAATATGAGTGGTGGTGAAAAAACTAGATTTAAACTAGCAGAGGGATTTCAAGATCAATGTTCTTTAATGCTCGTAGATGAACCTACAAGTAATTTAGATATCGAAGGAATAGAGTTGATAACAAATACTTTTAAAGAGTACCGTGATACTTTTTTGGTAGTATCTCATGATAGAATTTTTTTAGATCAAGTTTGTACAAAAATTTTTGAAATTGAAAATGGATATATTAGAGAATTCATCGGTAATTATACAAACTATATAGAGCAAAAAGAAATGCTTCTACGAAAGCAACAAGAAGAATACGAAAAGTATAATTCTAAAAGAAAGCAATTGGAGCAAGCTATAAAGCTAAAAGAGAATAAGGCGCAAGGAATGATTAAGCCCCCTTCAAAAACAATGGGAACATCTGAATCTAGAATATGGAAAATGCAACATGCTACTAAACAAAAAAAGATGCATAGAAATACGAAATCGTTGGAAACACGAATAGATAAATTAAATCATGTAGAAAAAATAAAAGAGCTTCCTTCTATTAAAATGGATTTACCTAATAGAGAGCAATTTCATGGTCGCAATGTAATTAGTTTAAAAAACTTATCTATAAAATTTAATAATCAATTTCTTTGGAGAGATGCTTCATTTGTCATTAAAGGTGGAGAAAAGGTTGCTATAATTGGTAACAATGGTGTAGGAAAAACAACATTGTTGAAGCTGATTCTAGAAAAAGTAGAATCAGTAATAATATCACCATCAGTTAAAATTGGATACGTCAGTCAAAACTTAGATGTTCTACAATCTCATAAATCTATCTTAGAAAATGTTATGTCTACCTCCATTCAAGATGAAACAATAGCAAGAATTGTTCTAGCAAGATTACATTTTTATCGCAATGATGTTCATAAAGAAATAAATGTTTTGAGTGGTGGAGAACAAATAAAGGTTGCTTTTGCCAAGCTATTTGTTAGCGATTGTAATACATTAATTCTTGATGAACCAACAAACTATTTGGATATCGATGCTGTTGAGGCATTAGAAGAATTGTTAATTACCTATGAAGGTGTTGTGTTATTTGCTTCCCATGATAAAAAATTTATACAAAACCTAGCTGAACAATTGTTAATAATAGAAAATAATAAAGTGAAAAAATTCGAAGGAACATATATAGAATATTTAAAAATTAAAGATAAACCAAAATTAAATACAAATGAAAAAGAACTCAAAGAAAAAAAGATGATACTAGAAATGCAAATTTCATCATTATTAAGTAAAATCTCAATGGAAGAAAATGAAGAAAAAAACAAAGAATTAGATGAAAAGTACAAATTGAAATTAAAAGAATTGAAAAGCCTAAATAAAAATATTTAA</v>
      </c>
      <c r="O1785" s="26">
        <f t="shared" si="192"/>
        <v>1659</v>
      </c>
      <c r="P1785" s="26"/>
      <c r="Q1785" s="26">
        <f t="shared" si="188"/>
        <v>1</v>
      </c>
      <c r="R1785" s="26">
        <f t="shared" si="189"/>
        <v>1</v>
      </c>
      <c r="S1785" s="26">
        <f t="shared" si="190"/>
        <v>2</v>
      </c>
      <c r="T1785" s="26"/>
    </row>
    <row r="1786" spans="1:20" x14ac:dyDescent="0.25">
      <c r="A1786">
        <v>2065</v>
      </c>
      <c r="B1786" s="2" t="s">
        <v>10228</v>
      </c>
      <c r="C1786" s="3" t="s">
        <v>5416</v>
      </c>
      <c r="D1786" s="3" t="s">
        <v>5417</v>
      </c>
      <c r="E1786" s="3" t="s">
        <v>5418</v>
      </c>
      <c r="F1786" s="3" t="s">
        <v>5419</v>
      </c>
      <c r="G1786" s="3" t="s">
        <v>5420</v>
      </c>
      <c r="H1786" s="3"/>
      <c r="I1786" s="3" t="s">
        <v>5112</v>
      </c>
      <c r="J1786" s="3"/>
      <c r="K1786" s="3" t="s">
        <v>10229</v>
      </c>
      <c r="L1786" s="5" t="s">
        <v>15</v>
      </c>
      <c r="M1786" s="2" t="str">
        <f t="shared" si="191"/>
        <v>&gt;macro-g1753_vgbA%ATGGAATTTAAATTACAAGAATTAAATCTTACTAACCAAGATACAGGACCATATGGTATAACCGTTTCAGATAAGGGGAAAGTTTGGATTACACAACATAAAGCAAATATGATAAGTTGCATCAATTTAGATGGAAAAATTACAGAGTACCCACTACCGACACCAGATGCAAAAGTCATGTGTTTAACTATATCCTCAGATGGGGAAGTTTGGTTTACTGAGAATGCAGCAAACAAAATAGGGAGGATTACAAAAAAAGGGATTATTAAGGAATATACATTGCCTAACCCAGATTCAGCACCCTACGGTATTACAGAAGGACCAAATGGAGATATATGGTTTACAGAAATGAATGGCAACCGTATTGGACGTATTACGGACGACGGTAAAATTCGTGAATACGAGCTGCCTAATAAAGGATCTTACCCTTCTTTTATCACTTTGGGTTCTGATAATGCCCTGTGGTTCACAGAAAATCAAAATAATGCTATTGGTAGAATTACAGAAAGTGGGGATATTACAGAGTTTAAAATTCCTACACCTGCATCAGGACCAGTTGGTATTACAAAGGGGAACGACGATGCTTTATGGTTTGTGGAAATTATCGGTAATAAGATAGGGCGAATAACTCCTCTGGGGGAAATTACCGAATTCAAAATTCCAACGCCAAACGCTCGACCTCATGCAATTACTGCTGGAGCAGGAATTGATTTATGGTTTACTGAATGGGGGGCTAATAAAATAGGAAGGCTGACAAGCAATAATATAATTGAGGAATACCCAATTCAAATCAAAAGTGCTGAACCACATGGCATTTGTTTCGATGGTGAAACAATTTGGTTTGCAATGGAGTGTGACAAGATAGGCAAATTAACTCTCATTAAGGATAATATGGAGTGA</v>
      </c>
      <c r="O1786" s="26">
        <f t="shared" si="192"/>
        <v>900</v>
      </c>
      <c r="P1786" s="26"/>
      <c r="Q1786" s="26">
        <f t="shared" si="188"/>
        <v>1</v>
      </c>
      <c r="R1786" s="26">
        <f t="shared" si="189"/>
        <v>1</v>
      </c>
      <c r="S1786" s="26">
        <f t="shared" si="190"/>
        <v>2</v>
      </c>
      <c r="T1786" s="26"/>
    </row>
    <row r="1787" spans="1:20" x14ac:dyDescent="0.25">
      <c r="A1787">
        <v>2066</v>
      </c>
      <c r="B1787" s="2" t="s">
        <v>10230</v>
      </c>
      <c r="C1787" s="3" t="s">
        <v>5416</v>
      </c>
      <c r="D1787" s="3" t="s">
        <v>5421</v>
      </c>
      <c r="E1787" s="3" t="s">
        <v>5422</v>
      </c>
      <c r="F1787" s="3" t="s">
        <v>5391</v>
      </c>
      <c r="G1787" s="3" t="s">
        <v>5423</v>
      </c>
      <c r="H1787" s="3"/>
      <c r="I1787" s="3" t="s">
        <v>5112</v>
      </c>
      <c r="J1787" s="3"/>
      <c r="K1787" s="3" t="s">
        <v>10231</v>
      </c>
      <c r="L1787" s="5" t="s">
        <v>15</v>
      </c>
      <c r="M1787" s="2" t="str">
        <f t="shared" si="191"/>
        <v>&gt;macro-g1754_vgbB%ATGAATTTTTATTTAGAGGAGTTTAACTTGTCTATTCCCGATTCAGGTCCATACGGTATAACTTCATCAGAAGACGGAAAGGTATGGTTCACACAACATAAGGCAAACAAAATCAGCAGTCTAGATCAGAGTGGTAGGATAAAAGAATTCGAAGTTCCTACCCCTGATGCTAAAGTGATGTGTTTAATTGTATCTTCACTTGGAGACATATGGTTTACAGAGAATGGTGCAAATAAAATCGGAAAGCTCTCAAAAAAAGGTGGCTTTACAGAATATCCATTGCCACAGCCGGATTCTGGTCCTTACGGAATAACGGAAGGTCTAAATGGCGATATATGGTTTACCCAATTGAATGGAGATCGTATAGGAAAGTTGACAGCTGATGGGACTATTTATGAATATGATTTGCCAAATAAGGGATCTTATCCTGCTTTTATTACTTTAGGTTCGGATAACGCACTTTGGTTCACGGAGAACCAAAATAATTCTATTGGAAGGATTACAAATACAGGGAAATTAGAAGAATATCCTCTACCAACAAATGCAGCGGCTCCAGTGGGTATCACTAGTGGTAACGATGGTGCACTCTGGTTTGTCGAAATTATGGGCAACAAAATAGGTCGAATCACTACAACTGGTGAGATTAGCGAATATGATATTCCAACTCCAAACGCACGTCCACACGCTATAACCGCGGGGAAAAATAGCGAAATATGGTTTACTGAATGGGGGGCAAATCAAATCGGCAGAATTACAAACGACAAAACAATTCAAGAATATCAACTTCAAACAGAAAATGCGGAACCTCATGGTATTACCTTTGGAAAAGATGGATCCGTATGGTTTGCATTAAAATGTAAAATTGGGAAGCTGAATTTGAACGAATGA</v>
      </c>
      <c r="O1787" s="26">
        <f t="shared" si="192"/>
        <v>888</v>
      </c>
      <c r="P1787" s="26"/>
      <c r="Q1787" s="26">
        <f t="shared" si="188"/>
        <v>1</v>
      </c>
      <c r="R1787" s="26">
        <f t="shared" si="189"/>
        <v>1</v>
      </c>
      <c r="S1787" s="26">
        <f t="shared" si="190"/>
        <v>2</v>
      </c>
      <c r="T1787" s="26"/>
    </row>
    <row r="1788" spans="1:20" x14ac:dyDescent="0.25">
      <c r="A1788">
        <v>2067</v>
      </c>
      <c r="B1788" s="2" t="s">
        <v>10232</v>
      </c>
      <c r="C1788" s="3" t="s">
        <v>5424</v>
      </c>
      <c r="D1788" s="3" t="s">
        <v>5425</v>
      </c>
      <c r="E1788" s="3" t="s">
        <v>5425</v>
      </c>
      <c r="F1788" s="3" t="s">
        <v>5426</v>
      </c>
      <c r="G1788" s="3" t="s">
        <v>5427</v>
      </c>
      <c r="H1788" s="3"/>
      <c r="I1788" s="3" t="s">
        <v>5428</v>
      </c>
      <c r="J1788" s="3"/>
      <c r="K1788" s="3" t="s">
        <v>10233</v>
      </c>
      <c r="L1788" s="5" t="s">
        <v>15</v>
      </c>
      <c r="M1788" s="2" t="str">
        <f t="shared" si="191"/>
        <v>&gt;mupir-g1755_mupA%TTGACAAAGAAATATTTAAACACCCAGAATGAAATATCAGCATTTTGGAATACTCAAAAGATATTTAAAAAATCAATTGACAATAGAAAAGGACAGGAAAGTTTTGTTTTTTATGACGGCCCCCCAACTGCAAATGGCCTTCCTCATGCTGGCCATGTTCTTGGAAGAGTAATCAAGGATTTAGTTGCAAGATTAAAAACTATGCAAGGTTTTTATGTAGAAAGAAAAGCAGGATGGGATACCCATGGCTTACCAGTTGAATTAGAGGTTGAAAAAAAAATTGGAATTAAAGGAAAACAAGACATTGAAAAGTATGGAATAGAAAATTTTATAAATGAATGTAAAAAAAGTGTATTTAATTATGAAAAAGAATGGCGGGATTTTTCTAAAGATTTAGGATACTGGGTTGACATGGACTCCCCCTATATAACTCTTGAGAATAATTATATTGAAAGTGTATGGAATATATTATCTACATTCCATAAAAAAGGACTATTATATAAGGGACATAAGGTGACTCCTTATTGTACACATGATCAAACCGCTTTAAGTTCTCATGAAGTAGCGCAAGGCTATAAAAACGTTAAAGATTTATCAGCTGTTGTTAAATTTCAACTTACAAATAGTAAAGATACTTATTTCTTAAGTTGGACTACCACTCCCTGGACTTTGCCTGCAAATGTAGCATTAGCTATAAATAAAGATCTTAATTATTCAAAAATTCGGGTAGAAAATGAGTATTATATCTTAGCTACAGATCTAATTAATTCTATAATAACTGAAAAATACGAAATTATTGATACCTTTTCAGGAAGTAATTTAATTAATTTAAAATACATTCCTCCTTTTGAAAGCGACGGTTTAGTTAATGCATATTACGTTGTTGATGGAGAATTTGTTACTAACTCAGAAGGAACTGGTATTGTTCATATAGCACCAGCTCATGGGGAAGATGACTACCAATTGGTTTTAGAGCGTGATTTGGATTTCTTAAATGTTATAACAAGAGAAGGAGTATATAATGATAGGTTCCCTGAATTAGTTGGTAATAAAGCTAAAAATAGTGATATAGAAATCATAAAATTATTATCCAAAAAACAACTTTTATATAAAAAACAAAAATATGAGCATAATTATCCTCATTGTTGGAGATGTGGTAATCCTTTGATATATTATGCGATGGAAGGTTGGTTTATTAAAACAACTAATTTTAAGAATGAAATTATTAACAATAATAATAATATAGAGTGGTTTCCTTCTCATATTAAGGAAGGGAGAATGGGAAATTTCTTAGAAAATATGGTTGATTGGAACATTGGTAGAAATAGATATTGGGGAACACCATTAAATGTATGGATTTGCAATGATTGTAATCACGAATACGCACCAAGTAGTATTAAGGATTTACAAAATAATTCCATCAATAAAATTGATGAAGATATTGAGTTGCATAGACCTTATGTTGATAATATCACTCTTAGTTGCCCTAAGTGTAATGGGAAAATGTCTCGAGTAGAAGAAGTAATCGATGTTTGGTTTGATAGCGGCTCTATGCCGTTTGCTCAGCATCATTATCCTTTTGATAACCAGAAAATTTTTAATCAACACTTTCCAGCTGATTTTATTGCAGAAGGAGTTGATCAAACGAGAGGCTGGTTTTACAGTTTACTAGTAATTTCTACTATTCTAAAAGGAAAATCTTCTTATAAACGTGCTTTATCTTTAGGACATATTCTAGACAGTAATGGTAAAAAAATGTCTAAAAGTAAAGGAAACGTTATTAATCCAACTGAATTAATTAATAAGTACGGAGCCGATTCTTTAAGATGGGCCTTAATTTCGGATAGTGCTCCATGGAATAACAAAAGATTCTCAGAAAATATAGTAGCTCAGACCAAATCGAAATTTATAGATACGCTTGATAATATTTATAAATTTTATAATATGTATAATAAAATAGATCACTATAATCCTAATAATGAAATTACAAAAAGTAGAAATACATTAGATAATTGGGCTCTTTCTCGCTTAAACACCTTAATAAAAGAAAGTAATATTTATGTAAATAATTACGATTTCACTTCCGCAGCCAGATTAATTAACGAATATACCAATACAATAAGTAATTGGTATATTCGGAGATCGAGAGGACGATTTTGGGAACAAGGAATTTCTAACGATAAAAAAGATGCGTACAATACGCTTTATGAAATTTTAACAACTTTATCAAGACTAGTGGCTCCATTTGTTCCATTTATATCTGAAAAAATCCATTATAATTTGACTGGAAAAAGTGTGCATTTACAAGATTATCCACAATATAAAGAAAGTTTTATTAATCAAGCATTGGAAGATGAAATGCATACCGTTATAAAAATTGTAGAATTATCTAGACAGGCTCGCAAAAATGCAGATTTAAAAATTAAGCAACCTTTATCGAAAATGGTGATTAAACCTAATAGTCAATTAAACTTAAGTTTTTTACCTAATTACTATTCAATAATAAAAGACGAATTAAATATAAAAAACATTGAATTAACTGATAATATTAATGACTATATTACCTATGAGCTTAAATTGAATTTTTCTTCTGTGGGACCAAAACTAGGGAACAAAACGAAAAATATTCAAACATTGATAGACTCCCTATCAGAGTATGATAAAAAAAGTTTAATTGAGTCTAATAACTTCAAAAGTTTATCTTCTGATGCTGAGTTAACTAAGGATGATTTTATAATTAAAACCTTACCTAAGGATAGTTATCAACTCAGTGAAGATAATGACTGCGTTATATTATTAGATAAAAATTTATCTCCTGAATTAATTCGCGAAGGACATGCTAGAGAGCTCATTAGATTAATTCAACAATTAAGAAAAAAGAAAAATTTACCAATAAATCAACGTATTGATATTTATATCGGTGTAACTGGGGAATTATTAGAATCAATAAAAACCAATAAAAATATGTTTAAAGAAAATTTGCTGATTAAAAATATACACTTAAATGTTATAGATGAATATGAAAATACTATTCATTTTAATAATAAAGAAATAAAAATTTCCTTATTATATTAA</v>
      </c>
      <c r="O1788" s="26">
        <f t="shared" si="192"/>
        <v>3075</v>
      </c>
      <c r="P1788" s="26"/>
      <c r="Q1788" s="26">
        <f t="shared" si="188"/>
        <v>1</v>
      </c>
      <c r="R1788" s="26">
        <f t="shared" si="189"/>
        <v>1</v>
      </c>
      <c r="S1788" s="26">
        <f t="shared" si="190"/>
        <v>2</v>
      </c>
      <c r="T1788" s="26"/>
    </row>
    <row r="1789" spans="1:20" x14ac:dyDescent="0.25">
      <c r="A1789">
        <v>2068</v>
      </c>
      <c r="B1789" s="2" t="s">
        <v>10234</v>
      </c>
      <c r="C1789" s="3" t="s">
        <v>5424</v>
      </c>
      <c r="D1789" s="3" t="s">
        <v>5429</v>
      </c>
      <c r="E1789" s="3" t="s">
        <v>5429</v>
      </c>
      <c r="F1789" s="3" t="s">
        <v>5430</v>
      </c>
      <c r="G1789" s="3" t="s">
        <v>5431</v>
      </c>
      <c r="H1789" s="3"/>
      <c r="I1789" s="3" t="s">
        <v>5428</v>
      </c>
      <c r="J1789" s="3"/>
      <c r="K1789" s="3" t="s">
        <v>10235</v>
      </c>
      <c r="L1789" s="5" t="s">
        <v>15</v>
      </c>
      <c r="M1789" s="2" t="str">
        <f t="shared" si="191"/>
        <v>&gt;mupir-g1756_mupB%TTGGAAAACGAGAATATAATAGAAGAACAAAAAATCTTAAATTTTTGGAAAGAAGAAAACATTTTCAAAAAGAGTATTGATAATAGAAAAAATGATAATCCATTTGTTTTTTACGATGGTCCTCCAACTGCCAATGGCTTACCACATACAGGTCACGTGTTAGGAAGAGTAATAAAAGATTTATTTGCTCGATATAAGACAATGCAAGGATTTTATGTTGAAAGAAAAGCTGGGTGGGATACCCATGGACTACCTGTAGAACTTGGTGTTGAAAAAAAACTTGGAATTAAGGATAAAAATGAAATAGAAAAATATGGAATAGAAAAATTTATAAATGAATGTAAAAATAGTGTGTTTATGTATGAAAAACAGTGGAGAGAATTTAGTGAACTAATCGGATATTGGGTAGATATGGAAAAACCGTACAAAACAATGGATAATACGTATATAGAATCAATCTGGTATATATTGTCTGACTTTCATAAAAAAGGTCTTTTATACAAAGGGCATAAAGTTACCCCGTATTGTCCAAGCTGTGAAACTTCTTTAAGTTCTCATGAAGTAGCTCAGGGATATAAGGAAGTAAAAGATATCTCTGTAATCTTAAAATTTCCGATTTTAGACAGTGATGAGAATTTCTTAGTTTGGACGACAACTCCATGGAGCTTACCAGGTAATATAGCTTTAGCCATAAATGCTGAAGAAATATATGTTAAAGTTAATTATGATAATGAAATTTTTATTATCATGGAAAGTTTGTTGCAAAGTGTTTTTAAAGATGAAGACAATATAGATATAGTAAGTAAACATAAAGGAAAAGAATTTGTAGGAAAAGAATACCTCGCTCCTTTCCCTAACAAGTCTCTTATGAACAATGAAAACTCATATAAAGTTTTACCTGCTGATTTTGTTACAAATAAAGATGGTACGGGTATCGTCCATATTGCTCCGGCTTATGGGGAAGATGATTACAAATTAGTTCAAGAAAATAATATACCCTTTATTAATGTTATTGATTCTAGAGGAAAATATAATCAAGATTCTCCTATTTTTAAAGGAGAGCTAGCTAAAGAATCAGATATTAACATTATTAAAGAACTTACACATTTAAATCTACTTTTCAAAAAAGAAAAATATGAACATAGCTATCCTTTTTGTTGGAGATGTGATAATCCATTAATCTATTATGCAATGGAAGGTTGGTTTATAAAAACAACGGCTTATAAAAATGAAATAAAGGAAAACAATCAAAAAATAGAATGGTATCCAGACCATATTAAAAATGGAAGGTTTGGAAATTTCTTAGATAATATGATTGATTGGAATATTGGTAGAAAAAGATATTGGGGCACTCCACTAAATATATGGAAATGCTCCACGTGTTCCCATGAGTTTTCACCTAAAAGCATAAATGATCTAATACAACATTCCATTGAAGATATTCCTTCTGATATAGAATTACATCGACCTTATATAGATAATGTGAAATGTAAATGTCAAAATTGTGGTGGTGACATGTGTAGAGAAGAAGAAGTCATTGATGTATGGTTTGATAGTGGATCGATGCCTTTTGCACAAAATCACTATCCATTTAGTGGTCCCATTCAAAACTCATACCCAGCTGACTTTATAGCTGAAGGAGTTGATCAAACTAGAGGGTGGTTTTATAGCTTATTGGTGATTTCAACAATTTTCAAAGGGGAAGCACCTTATAAAAACGCATTGTCATTAGGACATATATTAGATTCCAATGGACAAAAAATGTCGAAAAGTAAAGGGAATGTTATAGATCCTATATCAATGATAAAAACTTATGGCGCTGATTCTTTAAGATGGACATTAGTTTCTGACAGCGTTCCTTGGACTAACAAAAGGTTTTCAGAAAATATGGTGGCACAATCAAAATCGAGAGTAATTGATACTTTAAAAAATATATTTAACTTCTATAATATGTATCAAAAAATTGATAATTATGACTATACTAGGGATACTCCTAAACAGCTGAATTTACTTGATAATTGGGCTATATCTCGAATGAATTCAGTTATAAAAGAGGTAGAGCTGCATTTAGAAAAATATAACCCTACAAATGCATCAAGAGCTATTGGGGAGTTTATCAATGAAATAAGTAATTGGTATATTAGAAGATCTAGAAGTCGATTTTGGAGTAGTGAAATGAATGAGGATAAAAAGAGTGCGTATTTTACTCTTAGACTTATTTTGATTAATACTTGTAAAATAATAGCTCCTTTCACCCCATTTACTAGCGAGGAAATACATCTAAATCTCACCAAAAAAAGTGTACACTTAGAAGATTTCCCTCAAGCCAAGGAAGAATATATAAATTTAAAACTAGAAGAAGATATGAATAAAGTTTTAGATATTGTCGAAAAATCTAGAAGCATAAGAAATAACATAAACATCAAAACAAAACAACCACTTTCAAACATGTATATATATGACAATAATAATCTTGATAATGAATTTCTAAGAAAATACAAAGACATCATTAAAGATGAAATAAATGTTAAAAAGATAAATATTGTTTCTGATTTAGACAATTTTTTAGAATATGATGTAAAACCGAACTTTTCAACTTTAGGCCCTAAATTAGGAAAAGATATGAAACAATTCCAAATTTTATTTAAAAATATTAAAAAAGAAGAAATGAATAAACTAATCAATGATTTCGATAAACTTCAAAAAGTTTTTGACTCTTTAGGTGTAACAATTGAGGAAAAGGATTTTATTATTAGTAAAATACCTAAAAAGGGATTCTCTCTTTCAAGCAATGACTCTGATCGTCTTATCATTTTAGACACTAATTTGACTCAAGAATTAATTCGCGAAGGGTTTGTCAGAGAATTAATTCGTGTTATTCAACAACTAAGAAAACAACAGAACTTTAATATTGAAGAACGTATAAATGTAGTAATAGACATAGATTCCGATGGTTTACTATCAATTAAAAATAATATCAATATATTGAAAGAAAATGTACTAATTAATAATCTAAAATTTGAGAAAAGAGAAACTATGAAATATTTTAAAATTAATCAGAAAGAAATTGGTATTCAGTTAATGTCTAGCTTTACAAATTAA</v>
      </c>
      <c r="O1789" s="26">
        <f t="shared" si="192"/>
        <v>3102</v>
      </c>
      <c r="P1789" s="26"/>
      <c r="Q1789" s="26">
        <f t="shared" ref="Q1789:Q1852" si="193">IF(OR(LEFT(G1789,3)="ATG",LEFT(G1789,3)="GTG",LEFT(G1789,3)="TTG"),1,"bad")</f>
        <v>1</v>
      </c>
      <c r="R1789" s="26">
        <f t="shared" si="189"/>
        <v>1</v>
      </c>
      <c r="S1789" s="26">
        <f t="shared" si="190"/>
        <v>2</v>
      </c>
      <c r="T1789" s="26"/>
    </row>
    <row r="1790" spans="1:20" x14ac:dyDescent="0.25">
      <c r="A1790">
        <v>2088</v>
      </c>
      <c r="B1790" s="2" t="s">
        <v>10266</v>
      </c>
      <c r="C1790" s="3" t="s">
        <v>5482</v>
      </c>
      <c r="D1790" s="3" t="s">
        <v>5482</v>
      </c>
      <c r="E1790" s="3" t="s">
        <v>5482</v>
      </c>
      <c r="F1790" s="3" t="s">
        <v>5483</v>
      </c>
      <c r="G1790" s="3" t="s">
        <v>5484</v>
      </c>
      <c r="H1790" s="3"/>
      <c r="I1790" s="3" t="s">
        <v>5485</v>
      </c>
      <c r="J1790" s="3" t="s">
        <v>4420</v>
      </c>
      <c r="K1790" s="3" t="s">
        <v>10267</v>
      </c>
      <c r="L1790" s="5" t="s">
        <v>15</v>
      </c>
      <c r="M1790" s="2" t="str">
        <f t="shared" si="191"/>
        <v>&gt;nitro-g1757_nfsA_Chr%ATGACGCCAACCATTGAACTTATTTGTGGCCATCGCTCCATTCGCCATTTCACTGATGAACCCATTTCCGAAGCGCAGCGTGAGGCGATTATTAACAGCGCCCGTGCGACGTCCAGTTCCAGTTTTTTGCAGTGCAGTAGCATTATTCGCATTACCGACAAAGCGTTACGTGAAGAACTGGTGACGCTGACCGGCGGGCAAAAACACGTAGCGCAAGCGGCGGAGTTCTGGGTGTTCTGTGCCGACTTTAACCGCCATTTACAGATCTGTCCGGATGCTCAGCTCGGCCTGGCGGAACAACTGTTGCTCGGTGTCGTTGATACGGCAATGATGGCGCAGAATGCATTAATCGCAGCGGAATCGCTGGGATTGGGCGGGGTATATATCGGCGGCCTGCGCAATAATATTGAAGCGGTGACGAAACTGCTTAAATTACCGCAGCATGTTCTGCCGCTGTTTGGGCTGTGCCTTGGCTGGCCTGCGGATAATCCGGATCTTAAGCCGCGTTTACCGGCCTCCATTTTGGTGCATGAAAACAGCTATCAACCGCTGGATAAAGGCGCACTGGCGCAGTATGACGAGCAACTGGCGGAATATTACCTCACCCGTGGCAGCAATAATCGCCGGGATACCTGGAGCGATCATATCCGCCGAACAATCATTAAAGAAAGCCGCCCATTTATTCTGGATTATTTGCACAAACAGGGTTGGGCGACGCGCTAA</v>
      </c>
      <c r="O1790" s="26">
        <f t="shared" si="192"/>
        <v>723</v>
      </c>
      <c r="P1790" s="26"/>
      <c r="Q1790" s="26">
        <f t="shared" si="193"/>
        <v>1</v>
      </c>
      <c r="R1790" s="26">
        <f t="shared" si="189"/>
        <v>1</v>
      </c>
      <c r="S1790" s="26">
        <f t="shared" si="190"/>
        <v>2</v>
      </c>
      <c r="T1790" s="26"/>
    </row>
    <row r="1791" spans="1:20" x14ac:dyDescent="0.25">
      <c r="A1791">
        <v>2089</v>
      </c>
      <c r="B1791" s="2" t="s">
        <v>10268</v>
      </c>
      <c r="C1791" s="3" t="s">
        <v>5486</v>
      </c>
      <c r="D1791" s="3" t="s">
        <v>5486</v>
      </c>
      <c r="E1791" s="3" t="s">
        <v>5486</v>
      </c>
      <c r="F1791" s="3" t="s">
        <v>5483</v>
      </c>
      <c r="G1791" s="3" t="s">
        <v>5487</v>
      </c>
      <c r="H1791" s="3"/>
      <c r="I1791" s="3" t="s">
        <v>5485</v>
      </c>
      <c r="J1791" s="3" t="s">
        <v>4420</v>
      </c>
      <c r="K1791" s="3" t="s">
        <v>10269</v>
      </c>
      <c r="L1791" s="5" t="s">
        <v>15</v>
      </c>
      <c r="M1791" s="2" t="str">
        <f t="shared" si="191"/>
        <v>&gt;nitro-g1758_nfsB_Chr%ATGGATATCATTTCTGTCGCCTTAAAGCGTCATTCCACTAAGGCATTTGATGCCAGCAAAAAACTTACCCCGGAACAGGCCGAGCAGATCAAAACGCTACTGCAATACAGCCCATCCAGCACCAACTCCCAGCCGTGGCATTTTATTGTTGCCAGCACGGAAGAAGGTAAAGCGCGTGTTGCCAAATCCGCTGCCGGTAATTACGTGTTCAACGAGCGTAAAATGCTTGATGCCTCGCACGTCGTGGTGTTCTGTGCAAAAACCGCGATGGACGATGTCTGGCTGAAGCTGGTTGTTGACCAGGAAGATGCCGATGGCCGCTTTGCCACGCCGGAAGCGAAAGCCGCGAACGATAAAGGTCGCAAGTTCTTCGCTGATATGCACCGTAAAGATCTGCATGATGATGCAGAGTGGATGGCAAAACAGGTTTATCTCAACGTCGGTAACTTCCTGCTCGGCGTGGCGGCTCTGGGTCTGGACGCGGTACCCATCGAAGGTTTTGACGCCGCCATCCTCGATGCAGAATTTGGTCTGAAAGAGAAAGGCTACACCAGTCTGGTGGTTGTTCCGGTAGGTCATCACAGCGTTGAAGATTTTAACGCTACGCTGCCGAAATCTCGTCTGCCGCAAAACATCACCTTAACCGAAGTGTAA</v>
      </c>
      <c r="O1791" s="26">
        <f t="shared" si="192"/>
        <v>654</v>
      </c>
      <c r="P1791" s="26"/>
      <c r="Q1791" s="26">
        <f t="shared" si="193"/>
        <v>1</v>
      </c>
      <c r="R1791" s="26">
        <f t="shared" si="189"/>
        <v>1</v>
      </c>
      <c r="S1791" s="26">
        <f t="shared" si="190"/>
        <v>2</v>
      </c>
      <c r="T1791" s="26"/>
    </row>
    <row r="1792" spans="1:20" x14ac:dyDescent="0.25">
      <c r="A1792">
        <v>2078</v>
      </c>
      <c r="B1792" s="2" t="s">
        <v>10254</v>
      </c>
      <c r="C1792" s="3" t="s">
        <v>5462</v>
      </c>
      <c r="D1792" s="3" t="s">
        <v>5463</v>
      </c>
      <c r="E1792" s="3" t="s">
        <v>5463</v>
      </c>
      <c r="F1792" s="3" t="s">
        <v>5464</v>
      </c>
      <c r="G1792" s="3" t="s">
        <v>5465</v>
      </c>
      <c r="H1792" s="3"/>
      <c r="I1792" s="3" t="s">
        <v>5466</v>
      </c>
      <c r="J1792" s="3"/>
      <c r="K1792" s="3" t="s">
        <v>10255</v>
      </c>
      <c r="L1792" s="5" t="s">
        <v>15</v>
      </c>
      <c r="M1792" s="2" t="str">
        <f t="shared" si="191"/>
        <v>&gt;nitro-g1759_nimA%ATGTTCAGAGAAATGCGGCGCAAACGCCAGTTGTTGCCGCCCGAAGAAAGCTTGGCGATACTGGAGCGCATGACCGGCGGTACGCTTGCCCTTCATGGCGACAACGGATATCCGTATGCCGTCCCCGTGAGCTATGTGTATGCCGACGGGAAGATTTATTTTCACGGTGCCGTGCAAGGGCATAAGATGGATGCCATCAGGCAGCATCCCGAAGTCTCGTTTTGTGTGGTGGAGCAAGACCGGATAGTTCCTGCCGAGTTTACAACCTATTTCCGGAGTGTCATTGTCTTCGGTAAAGCCCGTATCCTGACCGATGAGGTCGAGAAGCGTGCCGCTCTGCTTCGGCTGGCAGAGAAGTATTCGTCCGGCGAGTCGGGTATGCAAGACGAGATAGACAAGGGATTCGACCATCTGGTAATGGTGGAGATAACCGTCGAGCACATGACAGGCAAGGAGGCTATACAGCTGGTGCGCAGAAAGGGAAATAACAGGTGGGACGCTTTTCCGTCAAAGGACGTTTTTATCAGATAG</v>
      </c>
      <c r="O1792" s="26">
        <f t="shared" si="192"/>
        <v>531</v>
      </c>
      <c r="P1792" s="26"/>
      <c r="Q1792" s="26">
        <f t="shared" si="193"/>
        <v>1</v>
      </c>
      <c r="R1792" s="26">
        <f t="shared" si="189"/>
        <v>1</v>
      </c>
      <c r="S1792" s="26">
        <f t="shared" si="190"/>
        <v>2</v>
      </c>
      <c r="T1792" s="26"/>
    </row>
    <row r="1793" spans="1:20" x14ac:dyDescent="0.25">
      <c r="A1793">
        <v>2079</v>
      </c>
      <c r="B1793" s="2" t="s">
        <v>10256</v>
      </c>
      <c r="C1793" s="3" t="s">
        <v>5462</v>
      </c>
      <c r="D1793" s="3" t="s">
        <v>5467</v>
      </c>
      <c r="E1793" s="3" t="s">
        <v>5467</v>
      </c>
      <c r="F1793" s="3" t="s">
        <v>5468</v>
      </c>
      <c r="G1793" s="3" t="s">
        <v>5469</v>
      </c>
      <c r="H1793" s="3"/>
      <c r="I1793" s="3" t="s">
        <v>5466</v>
      </c>
      <c r="J1793" s="3"/>
      <c r="K1793" s="3" t="s">
        <v>10257</v>
      </c>
      <c r="L1793" s="5" t="s">
        <v>15</v>
      </c>
      <c r="M1793" s="2" t="str">
        <f t="shared" si="191"/>
        <v>&gt;nitro-g1760_nimB%ATGTTTAGAGAAATGCGACGTAAGCGGCAATTATTGCCAACAGAAGAAAGCGTTGCCATCCTTGAAAGGATGACGAACGGAACATTGGCTCTTCATGGGGACGATGGTTACCCGTATGCCGTTCCCATCAGTTATGTATATGCTGATGGCAAAATATATTTCCATAGTGCCATGAAAGGTCATAAAGTGGATGCCATTTTGCAGAATGACAAGGTATCATTCTGCGTGGTAGAACAGGATGACATCAGACCGTCTGAGTTTACCACTTACTTTCGAAGTGTGATAGTCTTTGGCAAAGCCCACATATTGACGGATGAACTCGAAAAACGTGTTGCTTTGGGTTTATTGGCAGACAAGTATTCGTATGGCGAAGCTGGCATGGAGGCTGAAATAGCCAAAGGGTTCAATCATTTGTTAATAGTGAAAATTGCAATTGAGCATATTACAGGCAAGGAAGCCATAGAACTGACCAAAAATAGGAATGACCGTCCTTGA</v>
      </c>
      <c r="O1793" s="26">
        <f t="shared" si="192"/>
        <v>495</v>
      </c>
      <c r="P1793" s="26"/>
      <c r="Q1793" s="26">
        <f t="shared" si="193"/>
        <v>1</v>
      </c>
      <c r="R1793" s="26">
        <f t="shared" ref="R1793:R1856" si="194">IF(OR(RIGHT(G1793,3)="TAG",RIGHT(G1793,3)="TAA",RIGHT(G1793,3)="TGA"),1,"bad")</f>
        <v>1</v>
      </c>
      <c r="S1793" s="26">
        <f t="shared" si="190"/>
        <v>2</v>
      </c>
      <c r="T1793" s="26"/>
    </row>
    <row r="1794" spans="1:20" x14ac:dyDescent="0.25">
      <c r="A1794">
        <v>2080</v>
      </c>
      <c r="B1794" s="2" t="s">
        <v>10258</v>
      </c>
      <c r="C1794" s="3" t="s">
        <v>5462</v>
      </c>
      <c r="D1794" s="3" t="s">
        <v>5470</v>
      </c>
      <c r="E1794" s="3" t="s">
        <v>5470</v>
      </c>
      <c r="F1794" s="3" t="s">
        <v>5471</v>
      </c>
      <c r="G1794" s="3" t="s">
        <v>5472</v>
      </c>
      <c r="H1794" s="3"/>
      <c r="I1794" s="3" t="s">
        <v>5466</v>
      </c>
      <c r="J1794" s="3"/>
      <c r="K1794" s="3" t="s">
        <v>10259</v>
      </c>
      <c r="L1794" s="5" t="s">
        <v>15</v>
      </c>
      <c r="M1794" s="2" t="str">
        <f t="shared" si="191"/>
        <v>&gt;nitro-g1761_nimC%ATGTTCAGAGCGATGCGTCCGAAGCGGCACGAGTTGCCCACCGATGAGAGCGTAGGCATATTGAAGCGAATGACCAACGGCACGCTGGCCCTGCATGGCGATGGCGATTATCCGTATGCCGTGCCCGTCAGCTATGTGTACAGCGACGGGCGAATCTATTTCCACACGGCCACGCAAGGGCATAAGGTAGATGCCCTGATGCGGAACGACAAGGTATCGTTCTGCGTGGTGGAGCAAGATGACGTGAAATCTGCCGAGTTCACCACTTACTTCCGGAGCGTAATACCGTTCGGCAGGGCACGCATCCTGACGGACGAGACGGAGAACGGTGCCGCATTGCAGCTGCTTGCCGACAAATATTCGTCCGGTATGCCCGGTCTGGAGGCCGTGATAGCCAAAGGCTTCCGTCACCTGCTGATGGTGGAGATAGATATTGAGCACCTGACGGGCAAGGAATCTATCGAGCTGGTCAGGGAAAAGAATGACATGTAA</v>
      </c>
      <c r="O1794" s="26">
        <f t="shared" si="192"/>
        <v>492</v>
      </c>
      <c r="P1794" s="26"/>
      <c r="Q1794" s="26">
        <f t="shared" si="193"/>
        <v>1</v>
      </c>
      <c r="R1794" s="26">
        <f t="shared" si="194"/>
        <v>1</v>
      </c>
      <c r="S1794" s="26">
        <f t="shared" ref="S1794:S1857" si="195">IF(MID(G1794,10,3)="ATG",1,2)</f>
        <v>2</v>
      </c>
      <c r="T1794" s="26"/>
    </row>
    <row r="1795" spans="1:20" x14ac:dyDescent="0.25">
      <c r="A1795">
        <v>2081</v>
      </c>
      <c r="B1795" s="2" t="s">
        <v>10260</v>
      </c>
      <c r="C1795" s="3" t="s">
        <v>5462</v>
      </c>
      <c r="D1795" s="3" t="s">
        <v>5473</v>
      </c>
      <c r="E1795" s="3" t="s">
        <v>5473</v>
      </c>
      <c r="F1795" s="3" t="s">
        <v>5474</v>
      </c>
      <c r="G1795" s="3" t="s">
        <v>5475</v>
      </c>
      <c r="H1795" s="3"/>
      <c r="I1795" s="3" t="s">
        <v>5466</v>
      </c>
      <c r="J1795" s="3"/>
      <c r="K1795" s="3" t="s">
        <v>10261</v>
      </c>
      <c r="L1795" s="5" t="s">
        <v>15</v>
      </c>
      <c r="M1795" s="2" t="str">
        <f t="shared" si="191"/>
        <v>&gt;nitro-g1762_nimD%ATGTTTAGAGAAATGCCGCGTAAGCGGCAATTGTTGCCAACAGAAGAAAGCGTTGCCATTCTTGAACGGATGACAAACGGGACGTTGGCTCTTCATGGGGATGACGGCTATCCGTATGCCGTCCCTGTCAGTTATGTATATGCCGATGGCAAAATTTACTTCCACAGTGCCATGCAAGGGCCAAAAGTGGATGCCATCCTGCGGAATGACAAGGTCTCGTTCTGCGTAGTGGAGCAGGATGAGGTCAAGCCGGCCGAGTTTACCACCTATTTTCGGAGCGTGATAGTCTTTGGCAAGGCCCGCATACTGACCGACGAGAACGAAAAACGAAATGCCTTAAACCTGCTGGCCGACAAGTATTCGCATGGCGAAGCGGGCATGGAGGCTGAAATGGCCAAAGGGTTCAATCATTTGCTGATGATAGAAATCACAGTAGAGCAGATGACCGGAAAAGAAGCCATCGAACTGACAAGGGGAAGAAACGGATGTTCTTGA</v>
      </c>
      <c r="O1795" s="26">
        <f t="shared" si="192"/>
        <v>495</v>
      </c>
      <c r="P1795" s="26"/>
      <c r="Q1795" s="26">
        <f t="shared" si="193"/>
        <v>1</v>
      </c>
      <c r="R1795" s="26">
        <f t="shared" si="194"/>
        <v>1</v>
      </c>
      <c r="S1795" s="26">
        <f t="shared" si="195"/>
        <v>2</v>
      </c>
      <c r="T1795" s="26"/>
    </row>
    <row r="1796" spans="1:20" x14ac:dyDescent="0.25">
      <c r="A1796">
        <v>1758</v>
      </c>
      <c r="B1796" s="2" t="s">
        <v>9630</v>
      </c>
      <c r="C1796" s="3" t="s">
        <v>4415</v>
      </c>
      <c r="D1796" s="3" t="s">
        <v>4416</v>
      </c>
      <c r="E1796" s="3" t="s">
        <v>4416</v>
      </c>
      <c r="F1796" s="3" t="s">
        <v>4417</v>
      </c>
      <c r="G1796" s="3" t="s">
        <v>4418</v>
      </c>
      <c r="H1796" s="3"/>
      <c r="I1796" s="3" t="s">
        <v>4419</v>
      </c>
      <c r="J1796" s="3" t="s">
        <v>4420</v>
      </c>
      <c r="K1796" s="3" t="s">
        <v>9631</v>
      </c>
      <c r="L1796" s="5" t="s">
        <v>15</v>
      </c>
      <c r="M1796" s="2" t="str">
        <f t="shared" si="191"/>
        <v>&gt;quino-g1763_gyrA_ecol_Chr%ATGAGCGACCTTGCGAGAGAAATTACACCGGTCAACATTGAGGAAGAGCTGAAGAGCTCCTATCTGGATTATGCGATGTCGGTCATTGTTGGCCGTGCGCTGCCAGATGTCCGAGATGGCCTGAAGCCGGTACACCGTCGCGTACTTTACGCCATGAACGTACTAGGCAATGACTGGAACAAAGCCTATAAAAAATCTGCCCGTGTCGTTGGTGACGTAATCGGTAAATACCATCCCCATGGTGACTCGGCGGTCTATGACACGATCGTCCGCATGGCGCAGCCATTCTCGCTGCGTTATATGCTGGTAGACGGTCAGGGTAACTTCGGTTCTATCGACGGCGACTCTGCGGCGGCAATGCGTTATACGGAAATCCGTCTGGCGAAAATTGCCCATGAACTGATGGCCGATCTCGAAAAAGAGACGGTCGATTTCGTTGATAACTATGACGGCACGGAAAAAATTCCGGACGTCATGCCAACCAAAATTCCTAACCTGCTGGTGAACGGTTCTTCCGGTATCGCCGTAGGTATGGCAACCAACATCCCGCCGCACAACCTGACGGAAGTCATCAACGGTTGTCTGGCGTATATTGATGATGAAGACATCAGCATTGAAGGGCTGATGGAACACATCCCGGGGCCGGACTTCCCGACGGCGGCAATCATTAACGGTCGTCGCGGTATTGAAGAAGCTTACCGTACCGGTCGCGGCAAGGTGTATATCCGCGCTCGCGCAGAAGTGGAAGTTGACGCCAAAACCGGTCGTGAAACCATTATCGTCCACGAAATTCCGTATCAGGTAAACAAAGCGCGCCTGATCGAGAAGATTGCGGAACTGGTAAAAGAAAAACGCGTGGAAGGCATCAGCGCGCTGCGTGACGAGTCTGACAAAGACGGTATGCGCATCGTGATTGAAGTGAAACGCGATGCGGTCGGTGAAGTTGTGCTCAACAACCTCTACTCCCAGACCCAGTTGCAGGTTTCTTTCGGTATCAACATGGTGGCATTGCACCATGGTCAGCCGAAGATCATGAACCTGAAAGACATCATCGCGGCGTTTGTTCGTCACCGCCGTGAAGTGGTGACCCGTCGTACTATTTTCGAACTGCGTAAAGCTCGCGATCGTGCTCATATCCTTGAAGCATTAGCCGTGGCGCTGGCGAACATCGACCCGATCATCGAACTGATCCGTCATGCGCCGACGCCTGCAGAAGCGAAAACTGCGCTGGTTGCTAATCCGTGGCAGCTGGGCAACGTTGCCGCGATGCTCGAACGTGCTGGCGACGATGCTGCGCGTCCGGAATGGCTGGAGCCAGAGTTCGGCGTGCGTGATGGTCTGTACTACCTGACCGAACAGCAAGCTCAGGCGATTCTGGATCTGCGTTTGCAGAAACTGACCGGTCTTGAGCACGAAAAACTGCTCGACGAATACAAAGAGCTGCTGGATCAGATCGCGGAACTGTTGCGTATTCTTGGTAGCGCCGATCGTCTGATGGAAGTGATCCGTGAAGAGCTGGAGCTGGTTCGTGAACAGTTCGGTGACAAACGTCGTACTGAAATCACCGCCAACAGCGCAGACATCAACCTGGAAGATCTGATCACCCAGGAAGATGTGGTCGTGACGCTCTCTCACCAGGGCTACGTTAAGTATCAGCCGCTTTCTGAATACGAAGCGCAGCGTCGTGGCGGGAAAGGTAAATCTGCCGCACGTATTAAAGAAGAAGACTTTATCGACCGACTGCTGGTGGCGAACACTCACGACCATATTCTGTGCTTCTCCAGCCGTGGTCGCGTCTATTCGATGAAAGTTTATCAGTTGCCGGAAGCCACTCGTGGCGCGCGCGGTCGTCCGATCGTCAACCTGCTGCCGCTGGAGCAGGACGAACGTATCACTGCGATCCTGCCAGTGACCGAGTTTGAAGAAGGCGTGAAAGTCTTCATGGCGACCGCTAACGGTACCGTGAAGAAAACTGTCCTCACCGAGTTCAACCGTCTGCGTACCGCCGGTAAAGTGGCGATCAAACTGGTTGACGGCGATGAGCTGATCGGCGTTGACCTGACCAGCGGCGAAGACGAAGTAATGCTGTTCTCCGCTGAAGGTAAAGTGGTGCGCTTTAAAGAGTCTTCTGTCCGTGCGATGGGCTGCAACACCACCGGTGTTCGCGGTATTCGCTTAGGTGAAGGCGATAAAGTCGTCTCTCTGATCGTGCCTCGTGGCGATGGCGCAATCCTCACCGCAACGCAAAACGGTTACGGTAAACGTACCGCAGTGGCGGAATACCCAACCAAGTCGCGTGCGACGAAAGGGGTTATCTCCATCAAGGTTACCGAACGTAACGGTTTAGTTGTTGGCGCGGTACAGGTAGATGACTGCGACCAGATCATGATGATCACCGATGCCGGTACGCTGGTACGTACTCGCGTTTCGGAAATCAGCATCGTGGGCCGTAACACCCAGGGCGTGATCCTCATCCGTACTGCGGAAGATGAAAACGTAGTGGGTCTGCAACGTGTTGCTGAACCGGTTGACGAGGAAGATCTGGATACCATCGACGGCAGTGCCGCGGAAGGGGACGATGAAATCGCTCCGGAAGTGGACGTTGACGACGAGCCAGAAGAAGAATAA</v>
      </c>
      <c r="O1796" s="26">
        <f t="shared" si="192"/>
        <v>2628</v>
      </c>
      <c r="P1796" s="26"/>
      <c r="Q1796" s="26">
        <f t="shared" si="193"/>
        <v>1</v>
      </c>
      <c r="R1796" s="26">
        <f t="shared" si="194"/>
        <v>1</v>
      </c>
      <c r="S1796" s="26">
        <f t="shared" si="195"/>
        <v>2</v>
      </c>
      <c r="T1796" s="26"/>
    </row>
    <row r="1797" spans="1:20" x14ac:dyDescent="0.25">
      <c r="A1797">
        <v>1762</v>
      </c>
      <c r="B1797" s="2" t="s">
        <v>9638</v>
      </c>
      <c r="C1797" s="3" t="s">
        <v>4415</v>
      </c>
      <c r="D1797" s="3" t="s">
        <v>4430</v>
      </c>
      <c r="E1797" s="3" t="s">
        <v>4430</v>
      </c>
      <c r="F1797" s="3" t="s">
        <v>4431</v>
      </c>
      <c r="G1797" s="3" t="s">
        <v>4432</v>
      </c>
      <c r="H1797" s="3"/>
      <c r="I1797" s="3" t="s">
        <v>4419</v>
      </c>
      <c r="J1797" s="3" t="s">
        <v>4420</v>
      </c>
      <c r="K1797" s="3" t="s">
        <v>9639</v>
      </c>
      <c r="L1797" s="5" t="s">
        <v>15</v>
      </c>
      <c r="M1797" s="2" t="str">
        <f t="shared" si="191"/>
        <v>&gt;quino-g1764_gyrA_kpne_Chr%ATGAGCGACCTTGCGAGAGAAATTACACCGGTCAACATTGAGGAAGAGCTTAAGAACTCTTATCTGGATTATGCGATGTCGGTCATTGTTGGCCGTGCGCTGCCGGATGTCCGAGATGGCCTGAAGCCGGTACACCGTCGCGTACTTTACGCCATGAACGTATTGGGCAATGACTGGAACAAAGCCTATAAAAAATCAGCCCGTGTCGTTGGTGACGTAATCGGTAAATACCACCCGCACGGCGACTACGCGGTATACGACACCATCGTGCGTATGGCGCAGCCGTTCTCGCTGCGTTACATGCTGGTGGACGGCCAGGGTAACTTTGGTTCCATCGACGGCGACTCCGCCGCGGCGATGCGTTATACCGAAATTCGTCTGGCGAAAATCGCTCATGAGCTGATGGCCGATCTTGAAAAAGAGACGGTCGATTTCGTCGACAACTATGACGGTACGGAGCGTATTCCGGACGTCATGCCGACCAAAATTCCTAACCTGCTGGTGAACGGCGCCTCCGGGATCGCCGTAGGGATGGCCACCAACATACCGCCACATAACCTGACGGAAGTGATTAACGGCTGTCTGGCGTATGTTGACGATGAAGACATCAGCATTGAAGGGCTGATGGCGCATATTCCTGGCCCTGATTTCCCGACCGCCGCCATTATCAATGGCCGTCGCGGCATCGAAGAGGCCTATCGCACCGGTCGCGGTAAAGTGTACATTCGCGCGCGCGCGGAAGTGGAAGTGGACGCGAAATCCGGCCGCGAAACCATCATCGTGCACGAAATTCCGTATCAGGTGAACAAAGCGCGCCTGATCGAGAAAATCGCCGAGCTGGTCAAAGAAAAACGCGTGGAAGGCATCAGCGCGCTGCGTGACGAGTCTGATAAAGACGGGATGCGCATCGTGATTGAAGTGAAGCGCGATGCGGTAGGGGAAGTGGTGCTTAACAACCTCTATTCCCAGACCCAGCTGCAGGTCTCCTTCGGCATCAACATGGTAGCTCTGCACCATGGTCAGCCGAAGATCATGAACCTGAAGGACATCATCGCCGCGTTTGTACGCCACCGCCGTGAAGTGGTGACCCGTCGTACGATTTTCGAACTGCGCAAAGCGCGCGACCGGGCGCATATCCTCGAAGCGCTGGCCGTTGCGCTGGCCAACATCGACCCGATTATCGAACTGATCCGTCGCGCGCCGACCCCGGCAGAAGCGAAAACGGCGCTGGTTGCCCAGGCGTGGGATCTCGGTAACGTTGCGGCGATGCTGGAGCGCGCCGGGGATGACGCCGCGCGTCCGGAATGGCTGGAACCAGAGTTCGGCGTGCGCGACGGTAAATACTACCTGACCGAGCAGCAGGCTCAGGCGATTCTGGATCTGCGTCTGCAGAAACTGACCGGCCTTGAGCATGAAAAACTGCTCGACGAATATAAAGAGCTGCTGGAGCAGATCGCAGAGCTGCTGCACATTCTCGGCAGCGCCGACCGTCTGATGGAAGTGATTCGCGAAGAGCTGGAGCTGATCCGCGACCAGTTCGGCGACGAACGTCGTACCGAAATCACCGCCAACAGCGCTGATATTAACATCGAAGATCTGATCAACCAGGAAGATGTGGTGGTCACCCTGTCGCATCAGGGGTATGTGAAGTATCAGCCGCTGACCGACTACGAAGCACAGCGTCGTGGCGGTAAAGGCAAATCGGCAGCGCGCATTAAAGAAGAAGACTTTATCGACCGCCTGCTGGTGGCTAACACCCATGACACCATCCTCTGCTTCTCAAGCCGCGGCCGTCTGTACTGGATGAAGGTCTATCAGCTGCCGGAAGCCAGCCGCGGCGCGCGCGGTCGGCCGATCGTCAACCTGCTGCCGCTGGAAGCCGATGAGCGCATTACCGCCATCCTGCCGGTCCGCGAGTACGAAGAGGGCGTCAACGTCTTTATGGCGACCGCCAGCGGTACCGTGAAGAAAACCGCGCTGACCGAGTTCAGCCGTCCGCGTTCCGCCGGTATCATCGCGGTCAACCTGAACGAAGGCGATGAGCTGATCGGCGTCGATCTGACCTCTGGTCAGGATGAAGTGATGCTGTTCTCCGCGGCCGGTAAGGTTGTACGCTTCAAAGAAGACGCCGTTCGCGCCATGGGCCGTACCGCCACCGGCGTACGCGGTATTAAGCTTGCGGAAAACGACAGCGTCGTCTCGCTGATTATTCCACGCGGCGAAGGCGCGATCCTGACGGTGACGCAAAACGGTTACGGTAAACGTACCGCGGCGGCGGAGTATCCGACCAAGTCGCGTGCCACCCAGGGCGTTATTTCGATCAAAGTCACCGAGCGTAACGGTTCCGTGGTCGGCGCCGTGCAGGTGGATGACTGCGATCAGATCATGATGATCACCGACGCCGGGACGCTGGTGCGTACCCGCGTTTCCGAAGTGAGCATCGTGGGCCGTAACACCCAGGGCGTGATCCTCATCCGCACCGCGGAAGATGAAAACGTGGTAGGTCTGCAGCGCGTGGCTGAGCCGGTGGATGATGAAGAGCTGGATGCCATCGACGGTAGCGCGGCAGAAGGCGATGATGATATCGCCCCGGAAGCGGATACCGATGACGACATCGCCGAAGACGAAGAATAA</v>
      </c>
      <c r="O1797" s="26">
        <f t="shared" si="192"/>
        <v>2634</v>
      </c>
      <c r="P1797" s="26"/>
      <c r="Q1797" s="26">
        <f t="shared" si="193"/>
        <v>1</v>
      </c>
      <c r="R1797" s="26">
        <f t="shared" si="194"/>
        <v>1</v>
      </c>
      <c r="S1797" s="26">
        <f t="shared" si="195"/>
        <v>2</v>
      </c>
      <c r="T1797" s="26"/>
    </row>
    <row r="1798" spans="1:20" x14ac:dyDescent="0.25">
      <c r="A1798">
        <v>1759</v>
      </c>
      <c r="B1798" s="2" t="s">
        <v>9632</v>
      </c>
      <c r="C1798" s="3" t="s">
        <v>4421</v>
      </c>
      <c r="D1798" s="3" t="s">
        <v>4422</v>
      </c>
      <c r="E1798" s="3" t="s">
        <v>4422</v>
      </c>
      <c r="F1798" s="3" t="s">
        <v>4417</v>
      </c>
      <c r="G1798" s="3" t="s">
        <v>4423</v>
      </c>
      <c r="H1798" s="3"/>
      <c r="I1798" s="3" t="s">
        <v>4419</v>
      </c>
      <c r="J1798" s="3" t="s">
        <v>4420</v>
      </c>
      <c r="K1798" s="3" t="s">
        <v>9633</v>
      </c>
      <c r="L1798" s="5" t="s">
        <v>15</v>
      </c>
      <c r="M1798" s="2" t="str">
        <f t="shared" si="191"/>
        <v>&gt;quino-g1765_gyrB_ecol_Chr%ATGTCGAATTCTTATGACTCCTCCAGTATCAAAGTCCTGAAAGGGCTGGATGCGGTGCGTAAGCGCCCGGGTATGTATATCGGCGACACGGATGACGGCACCGGTCTGCACCACATGGTATTCGAGGTGGTAGATAACGCTATCGACGAAGCGCTCGCGGGTCACTGTAAAGAAATTATCGTCACCATTCACGCCGATAACTCTGTCTCTGTACAGGATGACGGGCGCGGCATTCCGACCGGTATTCACCCGGAAGAGGGCGTATCGGCGGCGGAAGTGATCATGACCGTTCTGCACGCAGGCGGTAAATTTGACGATAACTCCTATAAAGTGTCCGGC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ACTGCTTTACCAACAACATTCCGCAGCGTGACGGCGGTACTCACCTGGCAGGCTTCCGTGCGGCGATGACCCGTACCCTGAACGCCTACATGGACAAAGAAGGCTACAGCAAAAAAGCCAAAGTCAGCGCCACCGGTGACGATGCGCGTGAAGGCCTGATTGCGGTCGTTTCCGTGAAAGTGCCGGACCCGAAATTCTCCTCCCAGACCAAAGACAAACTGGTTTCTTCTGAGGTGAAATCGGCGGTTGAACAGCAGATGAACGAACTGCTGGCAGAATACCTGCTGGAAAACCCAACCGACGCGAAAATCGTGGTTGGCAAAATTATCGATGCTGCCCGTGCCCGTGAAGCGGCGCGTCGCGCGCGTGAAATGACCCGCCGTAAAGGTGCGCTCGACTTAGCGGGCCTGCCGGGCAAACTGGCAGACTGCCAGGAACGCGATCCGGCGCTTTCCGAACTGTACCTGGTGGAAGGGGACTCCGCGGGCGGCTCTGCGAAGCAGGGGCGTAACCGCAAGAACCAGGCGATTCTGCCGCTGAAGGGTAAAATCCTCAACGTCGAGAAAGCGCGCTTCGATAAGATGCTCTCTTCTCAGGAAGTGGCGACGCTTATCACCGCGCTTGGCTGTGGTATCGGTCGTGACGAGTACAACCCGGACAAACTGCGTTATCACAGCATCATCATCATGACCGATGCGGACGTCGACGGCTCGCACATTCGTACGCTGCTGTTGACCTTCTTCTATCGTCAGATGCCGGAAATCGTTGAACGCGGTCACGTCTACATCGCTCAGCCGCCGCTGTACAAAGTGAAGAAAGGCAAGCAGGAACAGTACATTAAAGACGACGAAGCGATGGATCAGTACCAGATCTCTATCGCGCTGGACGGCGCAACGCTGCACACCAACGCCAGTGCACCGGCATTGGCTGGCGAAGCGTTAGAGAAACTGGTATCTGAGTACAACGCGACGCAGAAAATGATCAATCGTATGGAGCGTCGTTATCCGAAAGCAATGCTGAAAGAGCTTATCTATCAGCCGACGTTGACGGAAGCTGACCTTTCTGATGAGCAGACCGTTACCCGCTGGGTGAACGCGCTGGTCAGCGAACTGAACGACAAAGAACAGCACGGCAGCCAGTGGAAGTTTGATGTTCACACCAATGCTGAGCAAAACCTGTTCGAGCCGATTGTTCGCGTGCGTACCCACGGTGTGGATACTGACTATCCGCTGGATCACGAGTTTATCACCGGTGGCGAATATCGTCGTATCTGCACGCTGGGTGAGAAACTGCGTGGCTTGCTGGAAGAAGATGCGTTTATCGAACGTGGCGAGCGTCGTCAGCCGGTAGCCAGCTTCGAGCAGGCGCTGGACTGGCTGGTGAAAGAGTCCCGTCGCGGCCTCTCCATCCAGCGTTATAAAGGTCTGGGCGAGATGAACCCGGAACAGCTGTGGGAAACCACTATGGACCCGGAAAGTCGTCGTATGCTGCGCGTTACCGTTAAAGATGCGATTGCTGCCGACCAGTTGTTCACCACGCTGATGGGCGACGCCGTTGAACCGCGCCGTGCGTTTATTGAAGAGAACGCCCTGAAAGCGGCGAATATCGATATTTAA</v>
      </c>
      <c r="O1798" s="26">
        <f t="shared" si="192"/>
        <v>2415</v>
      </c>
      <c r="P1798" s="26"/>
      <c r="Q1798" s="26">
        <f t="shared" si="193"/>
        <v>1</v>
      </c>
      <c r="R1798" s="26">
        <f t="shared" si="194"/>
        <v>1</v>
      </c>
      <c r="S1798" s="26">
        <f t="shared" si="195"/>
        <v>2</v>
      </c>
      <c r="T1798" s="26"/>
    </row>
    <row r="1799" spans="1:20" x14ac:dyDescent="0.25">
      <c r="A1799">
        <v>1763</v>
      </c>
      <c r="B1799" s="2" t="s">
        <v>9640</v>
      </c>
      <c r="C1799" s="3" t="s">
        <v>4421</v>
      </c>
      <c r="D1799" s="3" t="s">
        <v>4433</v>
      </c>
      <c r="E1799" s="3" t="s">
        <v>4433</v>
      </c>
      <c r="F1799" s="3" t="s">
        <v>4431</v>
      </c>
      <c r="G1799" s="3" t="s">
        <v>4434</v>
      </c>
      <c r="H1799" s="3"/>
      <c r="I1799" s="3" t="s">
        <v>4419</v>
      </c>
      <c r="J1799" s="3" t="s">
        <v>4420</v>
      </c>
      <c r="K1799" s="3" t="s">
        <v>9641</v>
      </c>
      <c r="L1799" s="5" t="s">
        <v>15</v>
      </c>
      <c r="M1799" s="2" t="str">
        <f t="shared" si="191"/>
        <v>&gt;quino-g1766_gyrB_kpne_Chr%ATGTCGAATTCTTATGACTCCTCCAGTATCAAAGTCCTGAAAGGGCTGGATGCGGTGCGTAAGCGCCCGGGTATGTATATCGGCGACACGGATGACGGCACCGGTCTGCACCACATGGTATTCGAGGTTGTGGATAACGCTATCGACGAAGCGCTCGCGGGTTACTGCAAAGATATCGTTGTCACCATCCACAGCGATAACTCCGTCTCCGTCCAGGATGACGGCCGCGGCATCCCGACCGGCATTCACCCGGAAGAGGGCGTCTCCGCAGCGGAAGTTATCATGACCGTCCTGCACGCTGGCGGTAAATTCGATGATAACTCCTATAAAGTTTCCGGCGGTCTGCACGGCGTAGGCGTCTCGGTGGTTAACGCCCTGTCGCAGAAGCTGGAGCTGGTTATCCAGCGCGATAACAAAGTTCACAAGCAGATGTACGAACACGGTGTGCCGCAGGCACCGCTGGCCGTGACTGGCGAAACCGACAAAACCGGCACCATGGTGCGTTTCTGGCCAAGCCTGGAAACCTTCACCAATGTCACCGAATTTGAATATGACATCCTGGCGAAACGCCTGCGCGAGCTGTCGTTCCTGAACTCCGGCGTCTCTATCCGCCTGCGCGATAAGCGCGACGGCAAAGAAGACCATTTCCACTACGAAGGCGGCATCAAGGCGTTCGTTGAGTATCTCAACAAGAACAAAACGCCGATCCACCCGAATATTTTCTATTTCTCCACCGAAAAAGACGGTATCGGCGTGGAAGTGGCCCTGCAGTGGAACGACGGCTTCCAGGAAAACATCTACTGCTTTACCAACAACATTCCGCAGCGTGACGGCGGTACTCACCTCGCCGGCTTCCGCGCGGCGATGACCCGTACTCTTAACGCCTATATGGACAAAGAGGGCTATAGCAAAAAAGCGAAAGTCAGCGCCACCGGCGACGATGCGCGTGAAGGCCTGATTGCCGTGGTATCCGTGAAGGTGCCGGATCCGAAATTCTCCTCGCAGACCAAAGACAAGCTGGTCTCCTCCGAGGTGAAATCGGCGGTGGAGCAGCAGATGAACGAACTGCTGAGCGAATACCTGCTGGAAAATCCATCCGATGCGAAAATCGTGGTCGGCAAAATTATTGACGCCGCGCGCGCCCGTGAGGCCGCACGTCGCGCTCGTGAGATGACTCGTCGTAAAGGCGCGCTGGATCTGGCAGGCCTGCCGGGCAAACTGGCGGATTGCCAGGAGCGCGACCCGGCGCTGTCCGAACTGTACCTGGTGGAAGGGGACTCCGCGGGCGGCTCTGCTAAACAGGGTCGTAACCGCAAGAACCAGGCGATCCTGCCGCTGAAGGGTAAAATCCTTAACGTTGAGAAAGCCCGCTTCGATAAAATGCTCTCTTCCCAGGAAGTGGCGACGCTGATCACCGCGCTGGGCTGCGGTATCGGTCGCGATGAGTACAATCCGGATAAACTGCGCTACCACAGCATCATCATCATGACCGATGCGGACGTCGACGGCTCGCACATTCGTACCCTGCTGTTGACCTTCTTTTATCGTCAGATGCCGGAGATCGTCGAGCGCGGCCACGTCTACATTGCCCAGCCGCCGCTGTACAAAGTGAAGAAAGGCAAGCAGGAACAGTACATTAAAGACGACGAAGCGATGGATCAGTATCAGATCTCCATCGCGCTCGACGGTGCGACCCTGCACACCAACGCCAATGCGCCGGCGCTGGCGGGCGAACCGCTGGAAAAACTGGTTGCCGAGTTCAATGCCACCCAGAAAATGATTGGCCGCATGGAGCGCCGCTTCCCGAAAGCGCTGCTGAAAGAGCTTATCTATCAGCCGACCCTGACCGAGGCCGACCTGGCGGACGAGCAGAAGGTGACCCGCTGGGTGAACACCCTGGTCTCCGAGCTGAACGAGAAAGAACAGCACGGCAGCCAGTGGAAATTCGATCTCCACGAGAACAAAGAACTGCAGCATTTTGAGCCGGTTATTCGCGTACGTACCCACGGCGTGGATACCGACTATCCGCTGGATAACGAGTTCATTATGGGGCCGGAATATCGTCGTATTTGTGCCCTGGGCGAGAAACTGCGCGGCCTGATGGAAGAAGATGCTTACATCGAGCGCGGCGAACGTCGTCAGCCGGTAGCCAGCTTCGAGCAGGCCCTGGACTGGCTGGTGAAAGAGTCCCGTCGCGGTCTCTCCATCCAGCGCTATAAAGGTCTGGGCGAGATGAACCCGGATCAGCTGTGGGAAACCACCATGGATCCGGACAGCCGTCGCATGCTGCGCGTGACCGTCAAGGATGCCATCGCTGCCGATCAGCTGTTCACCACCCTGATGGGCGATGCCGTTGAGCCGCGTCGCGCGTTTATCGAAGAGAATGCCCTGAAAGCGGCGAATATCGATATTTAA</v>
      </c>
      <c r="O1799" s="26">
        <f t="shared" si="192"/>
        <v>2415</v>
      </c>
      <c r="P1799" s="26"/>
      <c r="Q1799" s="26">
        <f t="shared" si="193"/>
        <v>1</v>
      </c>
      <c r="R1799" s="26">
        <f t="shared" si="194"/>
        <v>1</v>
      </c>
      <c r="S1799" s="26">
        <f t="shared" si="195"/>
        <v>2</v>
      </c>
      <c r="T1799" s="26"/>
    </row>
    <row r="1800" spans="1:20" x14ac:dyDescent="0.25">
      <c r="A1800">
        <v>1766</v>
      </c>
      <c r="B1800" s="2" t="s">
        <v>9646</v>
      </c>
      <c r="C1800" s="3" t="s">
        <v>4439</v>
      </c>
      <c r="D1800" s="3" t="s">
        <v>4440</v>
      </c>
      <c r="E1800" s="3" t="s">
        <v>4441</v>
      </c>
      <c r="F1800" s="3" t="s">
        <v>4442</v>
      </c>
      <c r="G1800" s="3" t="s">
        <v>4443</v>
      </c>
      <c r="H1800" s="3"/>
      <c r="I1800" s="3" t="s">
        <v>4419</v>
      </c>
      <c r="J1800" s="3"/>
      <c r="K1800" s="3" t="s">
        <v>9647</v>
      </c>
      <c r="L1800" s="5" t="s">
        <v>15</v>
      </c>
      <c r="M1800" s="2" t="str">
        <f t="shared" si="191"/>
        <v>&gt;quino-g1767_oqxA1%ATGAGCCTGCAAAAAACCTGGGGAAACATTCACCTGACCGCGCTCGGCGCGATGATGCTCTCCTTTCTGCTCGTCGGCTGCGACGACAGCGTCGCACAGAATGCTGCGCCTCCCGCCCCGACGGTCAGCGCCGCTAAGGTGCTGGTGAAGTCGATCAGTCAGTGGGATAGTTTTAACGGTCGCATTGAAGCGGTGGAGAGCGTTCAGCTTCGCCCTCGCGTCTCGGGATACATTGATAAAGTGAATTACACT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AAAGACGGTGTACGTCTACTTTGACGTCGACGAGTCAACCTACCTCCACTATCAAAACCTCGCCCGCCGCGGGCAAGGCGCGTCCAGCGATAATCAGGC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v>
      </c>
      <c r="O1800" s="26">
        <f t="shared" si="192"/>
        <v>1176</v>
      </c>
      <c r="P1800" s="26" t="s">
        <v>10653</v>
      </c>
      <c r="Q1800" s="26">
        <f t="shared" si="193"/>
        <v>1</v>
      </c>
      <c r="R1800" s="26">
        <f t="shared" si="194"/>
        <v>1</v>
      </c>
      <c r="S1800" s="26">
        <f t="shared" si="195"/>
        <v>2</v>
      </c>
      <c r="T1800" s="26"/>
    </row>
    <row r="1801" spans="1:20" x14ac:dyDescent="0.25">
      <c r="A1801">
        <v>1775</v>
      </c>
      <c r="B1801" s="2" t="s">
        <v>9664</v>
      </c>
      <c r="C1801" s="3" t="s">
        <v>4439</v>
      </c>
      <c r="D1801" s="3" t="s">
        <v>4468</v>
      </c>
      <c r="E1801" s="3" t="s">
        <v>4468</v>
      </c>
      <c r="F1801" s="3" t="s">
        <v>4469</v>
      </c>
      <c r="G1801" s="3" t="s">
        <v>4470</v>
      </c>
      <c r="H1801" s="3"/>
      <c r="I1801" s="3" t="s">
        <v>4419</v>
      </c>
      <c r="J1801" s="3"/>
      <c r="K1801" s="3" t="s">
        <v>9665</v>
      </c>
      <c r="L1801" s="5" t="s">
        <v>15</v>
      </c>
      <c r="M1801" s="2" t="str">
        <f t="shared" si="191"/>
        <v>&gt;quino-g1768_oqxA10%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GGGTTACCCCCACCAGGGCAAAGTGGATTTTCTCGATAATCAGTTAACGCCGAGTACCGGCACCATCCGCATGCGTGCGCTGCTGGATAACTCGCAGCGTCTGTTCACGCCGGGGCTGTTTGCCCGCGTGCGTCTGCCGGGCAGCGCAGAGTTCAAAGCCACGCTGATCGACGACAAAGCGGTACTGACCGATCAGGATCGTAAATACGTCTATATCGTTGATAAAGATGGTAAAGCACAGCGCCGCGACATTATCCCAGGGCGGCTGGCAGACGGTTTACGCATCGTTCAGAAGGGGTTGAATCCTGGGGATAGCGTCATCGTCGACGGCTTACAAAAAGTGTTTATGCCGGGTATGCCGGTTAACGCCAAAACCGTTGCCATGACCTCCAGCGCCACCCTTAACTGA</v>
      </c>
      <c r="O1801" s="26">
        <f t="shared" si="192"/>
        <v>1176</v>
      </c>
      <c r="P1801" s="26" t="s">
        <v>10653</v>
      </c>
      <c r="Q1801" s="26">
        <f t="shared" si="193"/>
        <v>1</v>
      </c>
      <c r="R1801" s="26">
        <f t="shared" si="194"/>
        <v>1</v>
      </c>
      <c r="S1801" s="26">
        <f t="shared" si="195"/>
        <v>2</v>
      </c>
      <c r="T1801" s="26"/>
    </row>
    <row r="1802" spans="1:20" x14ac:dyDescent="0.25">
      <c r="A1802">
        <v>1776</v>
      </c>
      <c r="B1802" s="2" t="s">
        <v>9666</v>
      </c>
      <c r="C1802" s="3" t="s">
        <v>4439</v>
      </c>
      <c r="D1802" s="3" t="s">
        <v>4471</v>
      </c>
      <c r="E1802" s="3" t="s">
        <v>4471</v>
      </c>
      <c r="F1802" s="3" t="s">
        <v>4472</v>
      </c>
      <c r="G1802" s="3" t="s">
        <v>4473</v>
      </c>
      <c r="H1802" s="3"/>
      <c r="I1802" s="3" t="s">
        <v>4419</v>
      </c>
      <c r="J1802" s="3"/>
      <c r="K1802" s="3" t="s">
        <v>9667</v>
      </c>
      <c r="L1802" s="5" t="s">
        <v>15</v>
      </c>
      <c r="M1802" s="2" t="str">
        <f t="shared" si="191"/>
        <v>&gt;quino-g1769_oqxA11%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GGGTTACCCCCACCAGGGCAAAGTGGATTTTCTCGATAATCAGTTAACGCCGAGTACCGGCACCATCCGCATGCGTGCGCTGCTGGATAACTCGCAGCGTCTGTTCACACCGGGGCTGTTTGCCCGCGTGCGTCTGCCGGGCAGCGCAGAGTTCAAAGCCACGCTGATCGACGACAAAGCGGTACTGACCGATCAGGATCGTAAATACGTCTATATCGTTGATAAAGATGGTAAAGCACAGCGCCGCGACATTACCCCAGGGCGGCTGACAGACGGTTTACGCATCGTTCAGAAGGGGTTGAATCCTGGTGATAGCGTCATCGTCGACGGCTTACAAAAAGTGTTTATGCCGGGTATGCCGGTTAACGCCAAAACCGTTGCCATGACCTCCAGCGCCACCCTTAACTGA</v>
      </c>
      <c r="O1802" s="26">
        <f t="shared" si="192"/>
        <v>1176</v>
      </c>
      <c r="P1802" s="26" t="s">
        <v>10653</v>
      </c>
      <c r="Q1802" s="26">
        <f t="shared" si="193"/>
        <v>1</v>
      </c>
      <c r="R1802" s="26">
        <f t="shared" si="194"/>
        <v>1</v>
      </c>
      <c r="S1802" s="26">
        <f t="shared" si="195"/>
        <v>2</v>
      </c>
      <c r="T1802" s="26"/>
    </row>
    <row r="1803" spans="1:20" x14ac:dyDescent="0.25">
      <c r="A1803">
        <v>1767</v>
      </c>
      <c r="B1803" s="2" t="s">
        <v>9648</v>
      </c>
      <c r="C1803" s="3" t="s">
        <v>4439</v>
      </c>
      <c r="D1803" s="3" t="s">
        <v>4444</v>
      </c>
      <c r="E1803" s="3" t="s">
        <v>4444</v>
      </c>
      <c r="F1803" s="3" t="s">
        <v>4445</v>
      </c>
      <c r="G1803" s="3" t="s">
        <v>4446</v>
      </c>
      <c r="H1803" s="3"/>
      <c r="I1803" s="3" t="s">
        <v>4419</v>
      </c>
      <c r="J1803" s="3"/>
      <c r="K1803" s="3" t="s">
        <v>9649</v>
      </c>
      <c r="L1803" s="5" t="s">
        <v>15</v>
      </c>
      <c r="M1803" s="2" t="str">
        <f t="shared" si="191"/>
        <v>&gt;quino-g1770_oqxA2%ATGAGCCTGCAAAAAACCTGGGGAAACATTCACCTGACCGCGCTCGGCGCGATGATGCTCTCCTTTCTGCTCGTCGGCTGCGACGACAGCGTCGCACAGAATGCTGCGCCTCCCGCCCCGACGGTCAGCGCCGCTAAGGTGCTGGTGAAGTCGATCAGTCAGTGGGATAGTTTTAACGGTCGCATTGAAGCGGTGGAGAGCGTTCAGCTTCGCCCTCGCGTCTCGGGATACATTGATAAAGTGAATTACACTGACGGCCAGGAGGTGAAAAAGGGCCAGGTGCTGTTCACGATAGATGACAGAACCTATCGCGCCGCGCTGGAGCAGGCGCAGGCGGCGTTGGCAAGAGCCAAAACGCAGGCCAGCCTCGCGCAAAGCGAGGCGAACCGCACCGATAAATTAGTCCATACCAACCTCGTCTCCCGTGAAGAGTGGGAGCAGCGCCGGTCAGCCGCGGTTCAGGCGCAGGCCGACGTTCGCGCCGCGCAGGCGGCGGTGGATGCCGCGCAGCTTAACCTCGACTTCACCAAAGTGACCGCCCCTATTGACGGCCGCGCCAGCCGGGCGCTGATCACCAGCGGTAACCTGGTCACCGCGGGCGACACCGCCAGCGTGCTCACCACCCTGGTCTCGCAAAAGACGGTGTACGTCTACTTTGACGTCGACGAGTCAACCTACCTCCACTATCAAAACCTCGCCCGCCGCGGGCAAGGCGCGTCCAGCGATAATCAGGC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v>
      </c>
      <c r="O1803" s="26">
        <f t="shared" si="192"/>
        <v>1176</v>
      </c>
      <c r="P1803" s="26" t="s">
        <v>10653</v>
      </c>
      <c r="Q1803" s="26">
        <f t="shared" si="193"/>
        <v>1</v>
      </c>
      <c r="R1803" s="26">
        <f t="shared" si="194"/>
        <v>1</v>
      </c>
      <c r="S1803" s="26">
        <f t="shared" si="195"/>
        <v>2</v>
      </c>
      <c r="T1803" s="26"/>
    </row>
    <row r="1804" spans="1:20" x14ac:dyDescent="0.25">
      <c r="A1804">
        <v>1768</v>
      </c>
      <c r="B1804" s="2" t="s">
        <v>9650</v>
      </c>
      <c r="C1804" s="3" t="s">
        <v>4439</v>
      </c>
      <c r="D1804" s="3" t="s">
        <v>4447</v>
      </c>
      <c r="E1804" s="3" t="s">
        <v>4447</v>
      </c>
      <c r="F1804" s="3" t="s">
        <v>4448</v>
      </c>
      <c r="G1804" s="3" t="s">
        <v>4449</v>
      </c>
      <c r="H1804" s="3"/>
      <c r="I1804" s="3" t="s">
        <v>4419</v>
      </c>
      <c r="J1804" s="3"/>
      <c r="K1804" s="3" t="s">
        <v>9651</v>
      </c>
      <c r="L1804" s="5" t="s">
        <v>15</v>
      </c>
      <c r="M1804" s="2" t="str">
        <f t="shared" si="191"/>
        <v>&gt;quino-g1771_oqxA3%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A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ATTGAATCCTGGGGATAGCGTCATCGTCGACGGCTTACAAAAAGTGTTTATGCCGGGTATGCCGGTTAACGCCAAAACCGTTGCCATGACCTCCAGCGCCACCCTTAACTGA</v>
      </c>
      <c r="O1804" s="26">
        <f t="shared" si="192"/>
        <v>1176</v>
      </c>
      <c r="P1804" s="26" t="s">
        <v>10653</v>
      </c>
      <c r="Q1804" s="26">
        <f t="shared" si="193"/>
        <v>1</v>
      </c>
      <c r="R1804" s="26">
        <f t="shared" si="194"/>
        <v>1</v>
      </c>
      <c r="S1804" s="26">
        <f t="shared" si="195"/>
        <v>2</v>
      </c>
      <c r="T1804" s="26"/>
    </row>
    <row r="1805" spans="1:20" x14ac:dyDescent="0.25">
      <c r="A1805">
        <v>1769</v>
      </c>
      <c r="B1805" s="2" t="s">
        <v>9652</v>
      </c>
      <c r="C1805" s="3" t="s">
        <v>4439</v>
      </c>
      <c r="D1805" s="3" t="s">
        <v>4450</v>
      </c>
      <c r="E1805" s="3" t="s">
        <v>4450</v>
      </c>
      <c r="F1805" s="3" t="s">
        <v>4451</v>
      </c>
      <c r="G1805" s="3" t="s">
        <v>4452</v>
      </c>
      <c r="H1805" s="3"/>
      <c r="I1805" s="3" t="s">
        <v>4419</v>
      </c>
      <c r="J1805" s="3"/>
      <c r="K1805" s="3" t="s">
        <v>9653</v>
      </c>
      <c r="L1805" s="5" t="s">
        <v>15</v>
      </c>
      <c r="M1805" s="2" t="str">
        <f t="shared" si="191"/>
        <v>&gt;quino-g1772_oqxA4%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A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AACGAGTCAACCTACCTCCACTATCAAAACCTCGCCCGCCGCGGGCAAGGCGCGTCCAGCGATAATCAGGCGCTTCCGGTGGAGATTGGCCTGGTT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ATTGAATCCTGGGGATAGCGTCATCGTCGACGGCTTACAAAAAGTGTTTATGCCGGGTATGCCGGTTAACGCCAAAACCGTTGCCATGACCTCCAGCGCCACCCTTAACTGA</v>
      </c>
      <c r="O1805" s="26">
        <f t="shared" si="192"/>
        <v>1176</v>
      </c>
      <c r="P1805" s="26" t="s">
        <v>10653</v>
      </c>
      <c r="Q1805" s="26">
        <f t="shared" si="193"/>
        <v>1</v>
      </c>
      <c r="R1805" s="26">
        <f t="shared" si="194"/>
        <v>1</v>
      </c>
      <c r="S1805" s="26">
        <f t="shared" si="195"/>
        <v>2</v>
      </c>
      <c r="T1805" s="26"/>
    </row>
    <row r="1806" spans="1:20" x14ac:dyDescent="0.25">
      <c r="A1806">
        <v>1770</v>
      </c>
      <c r="B1806" s="2" t="s">
        <v>9654</v>
      </c>
      <c r="C1806" s="3" t="s">
        <v>4439</v>
      </c>
      <c r="D1806" s="3" t="s">
        <v>4453</v>
      </c>
      <c r="E1806" s="3" t="s">
        <v>4453</v>
      </c>
      <c r="F1806" s="3" t="s">
        <v>4454</v>
      </c>
      <c r="G1806" s="3" t="s">
        <v>4455</v>
      </c>
      <c r="H1806" s="3"/>
      <c r="I1806" s="3" t="s">
        <v>4419</v>
      </c>
      <c r="J1806" s="3"/>
      <c r="K1806" s="3" t="s">
        <v>9655</v>
      </c>
      <c r="L1806" s="5" t="s">
        <v>15</v>
      </c>
      <c r="M1806" s="2" t="str">
        <f t="shared" si="191"/>
        <v>&gt;quino-g1773_oqxA5%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ACGGTTCAGGCA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A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TGTTGCCATGACCTCCAGCGCCACCCTTAACTGA</v>
      </c>
      <c r="O1806" s="26">
        <f t="shared" si="192"/>
        <v>1176</v>
      </c>
      <c r="P1806" s="26" t="s">
        <v>10653</v>
      </c>
      <c r="Q1806" s="26">
        <f t="shared" si="193"/>
        <v>1</v>
      </c>
      <c r="R1806" s="26">
        <f t="shared" si="194"/>
        <v>1</v>
      </c>
      <c r="S1806" s="26">
        <f t="shared" si="195"/>
        <v>2</v>
      </c>
      <c r="T1806" s="26"/>
    </row>
    <row r="1807" spans="1:20" x14ac:dyDescent="0.25">
      <c r="A1807">
        <v>1771</v>
      </c>
      <c r="B1807" s="2" t="s">
        <v>9656</v>
      </c>
      <c r="C1807" s="3" t="s">
        <v>4439</v>
      </c>
      <c r="D1807" s="3" t="s">
        <v>4456</v>
      </c>
      <c r="E1807" s="3" t="s">
        <v>4456</v>
      </c>
      <c r="F1807" s="3" t="s">
        <v>4457</v>
      </c>
      <c r="G1807" s="3" t="s">
        <v>4458</v>
      </c>
      <c r="H1807" s="3"/>
      <c r="I1807" s="3" t="s">
        <v>4419</v>
      </c>
      <c r="J1807" s="3"/>
      <c r="K1807" s="3" t="s">
        <v>9657</v>
      </c>
      <c r="L1807" s="5" t="s">
        <v>15</v>
      </c>
      <c r="M1807" s="2" t="str">
        <f t="shared" si="191"/>
        <v>&gt;quino-g1774_oqxA6%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T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AGGTTACCCCCACCAGGGCAAAGTGGATTTTCTCGATAATCAGTTAACGCCGAGTACCGGCACCATCCGCATGCGTGCGCTGCTGGATAACTCGCAGCGTCTGTTCACA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v>
      </c>
      <c r="O1807" s="26">
        <f t="shared" si="192"/>
        <v>1176</v>
      </c>
      <c r="P1807" s="26" t="s">
        <v>10653</v>
      </c>
      <c r="Q1807" s="26">
        <f t="shared" si="193"/>
        <v>1</v>
      </c>
      <c r="R1807" s="26">
        <f t="shared" si="194"/>
        <v>1</v>
      </c>
      <c r="S1807" s="26">
        <f t="shared" si="195"/>
        <v>2</v>
      </c>
      <c r="T1807" s="26"/>
    </row>
    <row r="1808" spans="1:20" x14ac:dyDescent="0.25">
      <c r="A1808">
        <v>1772</v>
      </c>
      <c r="B1808" s="2" t="s">
        <v>9658</v>
      </c>
      <c r="C1808" s="3" t="s">
        <v>4439</v>
      </c>
      <c r="D1808" s="3" t="s">
        <v>4459</v>
      </c>
      <c r="E1808" s="3" t="s">
        <v>4459</v>
      </c>
      <c r="F1808" s="3" t="s">
        <v>4460</v>
      </c>
      <c r="G1808" s="3" t="s">
        <v>4461</v>
      </c>
      <c r="H1808" s="3"/>
      <c r="I1808" s="3" t="s">
        <v>4419</v>
      </c>
      <c r="J1808" s="3"/>
      <c r="K1808" s="3" t="s">
        <v>9659</v>
      </c>
      <c r="L1808" s="5" t="s">
        <v>15</v>
      </c>
      <c r="M1808" s="2" t="str">
        <f t="shared" si="191"/>
        <v>&gt;quino-g1775_oqxA7%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AGCAGCTTAACCTCGACTTCACCAAAGTGACCGCCCCTATTGACGGCCGCGCCAGCCGGGCGCTGATCACCAGCGGTAACCTGGTCACCGCGGGCGACACCGCCAGCGTGCTCACCACCCTGGTCTCGCAGAAGACGGTGTACGTCTACTTTGACGTCGACGAGTCAACCTACCTCCACTATCAAAACCTCGCCCGCCGCGGGCAAGGCGCGTCCAGCGATAATCAGGCGCTCCCGGTGGAGATTGGCCTGGTTGGCGAGGAGGGTTACCCCCACCAGGGCAAAGTGGATTTTCTCGATAATCAGTTAACGCCGAGTACCGGCACCATCCGCATGCGTGCGCTGCTGGATAACTCGCAGCGTCTGTTCACA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v>
      </c>
      <c r="O1808" s="26">
        <f t="shared" si="192"/>
        <v>1176</v>
      </c>
      <c r="P1808" s="26" t="s">
        <v>10653</v>
      </c>
      <c r="Q1808" s="26">
        <f t="shared" si="193"/>
        <v>1</v>
      </c>
      <c r="R1808" s="26">
        <f t="shared" si="194"/>
        <v>1</v>
      </c>
      <c r="S1808" s="26">
        <f t="shared" si="195"/>
        <v>2</v>
      </c>
      <c r="T1808" s="26"/>
    </row>
    <row r="1809" spans="1:20" x14ac:dyDescent="0.25">
      <c r="A1809">
        <v>1773</v>
      </c>
      <c r="B1809" s="2" t="s">
        <v>9660</v>
      </c>
      <c r="C1809" s="3" t="s">
        <v>4439</v>
      </c>
      <c r="D1809" s="3" t="s">
        <v>4462</v>
      </c>
      <c r="E1809" s="3" t="s">
        <v>4462</v>
      </c>
      <c r="F1809" s="3" t="s">
        <v>4463</v>
      </c>
      <c r="G1809" s="3" t="s">
        <v>4464</v>
      </c>
      <c r="H1809" s="3"/>
      <c r="I1809" s="3" t="s">
        <v>4419</v>
      </c>
      <c r="J1809" s="3"/>
      <c r="K1809" s="3" t="s">
        <v>9661</v>
      </c>
      <c r="L1809" s="5" t="s">
        <v>15</v>
      </c>
      <c r="M1809" s="2" t="str">
        <f t="shared" si="191"/>
        <v>&gt;quino-g1776_oqxA8%ATGAGCCTGCAAAAAACCTGGGGAAACATTCACCTGACCGCGCTCT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AAAGACGGTGTACGTCTACTTTGACGTCGACGAGTCAACCTACCTCCACTATCAAAACCTCGCCCGCCGCGGGCAAGGCGCGTCCAGCGATAATCAGGTGCTCCCGGTGGAGATTGGCCTGGTGGGCGAGGAGGGTTACCCCCACCAGGGCAAAGTGGATTTTCTCGATAATCAGTTAACGCCGAGTACCGGCACCATCCGCATGCGTGCGCTGCTGGATAACTCGCAGCGTCTGTTCACGCCGGGGCTGTTTGCCCGCGTGCGTCTGCCGGGCAGCGCAGAGTTCAAAGCCACGCTGATCGACGACAAAGCGGTACTGACCGATCAGGATCGTAAATACGTCTATATCGTTGATAAAGATGGTAAAGCACAGCGCCGCGACATTACCCCAGGGCGGCTGGCAGACGGTTTACGCATCGTTCAGAAGGGGTTGAATCCTGGGGATAGCGTCATCGTCGACGGCTTACAAAAAGTGTTTATGCCGGGTATGCCGGTTAACGCCAAAACCGTTGCCATGACCTCCAGCGCCACCCTTAACTGA</v>
      </c>
      <c r="O1809" s="26">
        <f t="shared" si="192"/>
        <v>1176</v>
      </c>
      <c r="P1809" s="26" t="s">
        <v>10653</v>
      </c>
      <c r="Q1809" s="26">
        <f t="shared" si="193"/>
        <v>1</v>
      </c>
      <c r="R1809" s="26">
        <f t="shared" si="194"/>
        <v>1</v>
      </c>
      <c r="S1809" s="26">
        <f t="shared" si="195"/>
        <v>2</v>
      </c>
      <c r="T1809" s="26"/>
    </row>
    <row r="1810" spans="1:20" x14ac:dyDescent="0.25">
      <c r="A1810">
        <v>1774</v>
      </c>
      <c r="B1810" s="2" t="s">
        <v>9662</v>
      </c>
      <c r="C1810" s="3" t="s">
        <v>4439</v>
      </c>
      <c r="D1810" s="3" t="s">
        <v>4465</v>
      </c>
      <c r="E1810" s="3" t="s">
        <v>4465</v>
      </c>
      <c r="F1810" s="3" t="s">
        <v>4466</v>
      </c>
      <c r="G1810" s="3" t="s">
        <v>4467</v>
      </c>
      <c r="H1810" s="3"/>
      <c r="I1810" s="3" t="s">
        <v>4419</v>
      </c>
      <c r="J1810" s="3"/>
      <c r="K1810" s="3" t="s">
        <v>9663</v>
      </c>
      <c r="L1810" s="5" t="s">
        <v>15</v>
      </c>
      <c r="M1810" s="2" t="str">
        <f t="shared" si="191"/>
        <v>&gt;quino-g1777_oqxA9%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C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AGCAAGGCGCGTCCAGCGATAATCAGGCGCTCCCGGTGGAGATTGGCCTGGTG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CGTTGCCATGACCTCCAGCGCCACCCTTAACTGA</v>
      </c>
      <c r="O1810" s="26">
        <f t="shared" si="192"/>
        <v>1176</v>
      </c>
      <c r="P1810" s="26" t="s">
        <v>10653</v>
      </c>
      <c r="Q1810" s="26">
        <f t="shared" si="193"/>
        <v>1</v>
      </c>
      <c r="R1810" s="26">
        <f t="shared" si="194"/>
        <v>1</v>
      </c>
      <c r="S1810" s="26">
        <f t="shared" si="195"/>
        <v>2</v>
      </c>
      <c r="T1810" s="26"/>
    </row>
    <row r="1811" spans="1:20" x14ac:dyDescent="0.25">
      <c r="A1811">
        <v>1785</v>
      </c>
      <c r="B1811" s="2" t="s">
        <v>9684</v>
      </c>
      <c r="C1811" s="3" t="s">
        <v>4474</v>
      </c>
      <c r="D1811" s="3" t="s">
        <v>4498</v>
      </c>
      <c r="E1811" s="3" t="s">
        <v>4498</v>
      </c>
      <c r="F1811" s="3" t="s">
        <v>4499</v>
      </c>
      <c r="G1811" s="3" t="s">
        <v>4500</v>
      </c>
      <c r="H1811" s="3"/>
      <c r="I1811" s="3" t="s">
        <v>4419</v>
      </c>
      <c r="J1811" s="3"/>
      <c r="K1811" s="3" t="s">
        <v>9685</v>
      </c>
      <c r="L1811" s="5" t="s">
        <v>15</v>
      </c>
      <c r="M1811" s="2" t="str">
        <f t="shared" si="191"/>
        <v>&gt;quino-g1778_oqxB10%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T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GGTGCCGGTATCGGTGGTGGGTACCTTCAGCATTCTCTATCTGCTGGGCTTCTCGCTGAATACCCTGAGCCTGTTCGGGCTGGTACTGGCTATCGGTATCGTGGTGGACGACGCCATCGTGGTGGTGGAGAACGTCGAGCGTAATATCGAAGAGGGGCTTGCGCCGCTTGCCGCGGCGCATCAGGCGATGCGTGAGGTCTCCGGGCCGATTATCGCCATTA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11" s="26">
        <f t="shared" si="192"/>
        <v>3153</v>
      </c>
      <c r="P1811" s="26" t="s">
        <v>10654</v>
      </c>
      <c r="Q1811" s="26">
        <f t="shared" si="193"/>
        <v>1</v>
      </c>
      <c r="R1811" s="26">
        <f t="shared" si="194"/>
        <v>1</v>
      </c>
      <c r="S1811" s="26">
        <f t="shared" si="195"/>
        <v>2</v>
      </c>
      <c r="T1811" s="26"/>
    </row>
    <row r="1812" spans="1:20" x14ac:dyDescent="0.25">
      <c r="A1812">
        <v>1786</v>
      </c>
      <c r="B1812" s="2" t="s">
        <v>9686</v>
      </c>
      <c r="C1812" s="3" t="s">
        <v>4474</v>
      </c>
      <c r="D1812" s="3" t="s">
        <v>4501</v>
      </c>
      <c r="E1812" s="3" t="s">
        <v>4501</v>
      </c>
      <c r="F1812" s="3" t="s">
        <v>4502</v>
      </c>
      <c r="G1812" s="3" t="s">
        <v>4503</v>
      </c>
      <c r="H1812" s="3"/>
      <c r="I1812" s="3" t="s">
        <v>4419</v>
      </c>
      <c r="J1812" s="3"/>
      <c r="K1812" s="3" t="s">
        <v>9687</v>
      </c>
      <c r="L1812" s="5" t="s">
        <v>15</v>
      </c>
      <c r="M1812" s="2" t="str">
        <f t="shared" si="191"/>
        <v>&gt;quino-g1779_oqxB11%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ACATCGCCATCTCGACGGTGATCTCGGCCATCAACTCGCTGACGCTCTCCCCGGCGCTGGCGGCCCTGCTGTTAAAGCCT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TAAAATCGCGCAAATCCAGCAGGGCTTTGGCTTCTCCATCCTGCCGCCGCCGATTTTAGGACTGGGTCAGGGTTCCGGCTACTCCCTGTACATCCAGGATCGCGGAGGGCTGGGCTATGGCGCGCTGCAAAGCGCGGTGAATGCGATGTCT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v>
      </c>
      <c r="O1812" s="26">
        <f t="shared" si="192"/>
        <v>3153</v>
      </c>
      <c r="P1812" s="26" t="s">
        <v>10654</v>
      </c>
      <c r="Q1812" s="26">
        <f t="shared" si="193"/>
        <v>1</v>
      </c>
      <c r="R1812" s="26">
        <f t="shared" si="194"/>
        <v>1</v>
      </c>
      <c r="S1812" s="26">
        <f t="shared" si="195"/>
        <v>2</v>
      </c>
      <c r="T1812" s="26"/>
    </row>
    <row r="1813" spans="1:20" x14ac:dyDescent="0.25">
      <c r="A1813">
        <v>1787</v>
      </c>
      <c r="B1813" s="2" t="s">
        <v>9688</v>
      </c>
      <c r="C1813" s="3" t="s">
        <v>4474</v>
      </c>
      <c r="D1813" s="3" t="s">
        <v>4504</v>
      </c>
      <c r="E1813" s="3" t="s">
        <v>4504</v>
      </c>
      <c r="F1813" s="3" t="s">
        <v>4505</v>
      </c>
      <c r="G1813" s="3" t="s">
        <v>4506</v>
      </c>
      <c r="H1813" s="3"/>
      <c r="I1813" s="3" t="s">
        <v>4419</v>
      </c>
      <c r="J1813" s="3"/>
      <c r="K1813" s="3" t="s">
        <v>9689</v>
      </c>
      <c r="L1813" s="5" t="s">
        <v>15</v>
      </c>
      <c r="M1813" s="2" t="str">
        <f t="shared" si="191"/>
        <v>&gt;quino-g1780_oqxB12%ATGGACTTTTCCCGCTTTTTTATCGACAGGCCGATTTTCGCCGCGGTGCTGTCGATTTTAATTTTTATCACCGGGTTAATCGCTATCCCACTGCTGCCGGTGAGCGAATATCCGGATGTCGTCCCGCCGAGCGTCCAGGTGCGCGCGGAA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ACGCGAAGAAAGACCTCCCTACCCGGCTGATCGATCGTCTGTTTGGCTGGATTTTCCGTCCGTTTAACCGCTTTTTCCTGCGCAGCTCGAACGGCTATCAGGGGCTGGTGAGCAAAACCCTCGGACGCCGTGGCGCGGTGTTTGCT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AAGCGTGGAAGATATCGCCAATCTGCGCACCCGCAATAATCAGGGCGAAATGGTACCGATCGGCAGTATGGTGAATATCAGTACCACCTACGGGCCGGATCCGGTGATCCGCTACAACGGTTATCCGGCGGCGGACCTGATTGGCGATGCCGATCCGCGGGTCCTCTCTTCTTCACAGGCGATGACGCATCTGGAGGAGCTGTCGAAGCAGATCCTGCCGAATGGGATGAATATTGAGTGGACGGATCTCAGCTTCCAGCAGGCCACCCAGGGCAACACGGCGCTGATCGTCTTCCCGGTGGCGGTGCTGCTGGCGTTCCTCGTGCTGGCCGCGCTGTATGAAAGCTGGACCCTGCCGCTGGCGGTGATCCTTATCGTACCGATGACGATGCTCTCCGCGCTGTTTGGCGTCTGGCTGACCGGCGGCGATAACAACGTCTTCGTGCAGGTGGGTCTGGTGGTCCTGATGGGCCTGGCCTGTAAAAACGCCATTCTGATCGTCGAGTTTGCCCGCGAA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v>
      </c>
      <c r="O1813" s="26">
        <f t="shared" si="192"/>
        <v>3153</v>
      </c>
      <c r="P1813" s="26" t="s">
        <v>10654</v>
      </c>
      <c r="Q1813" s="26">
        <f t="shared" si="193"/>
        <v>1</v>
      </c>
      <c r="R1813" s="26">
        <f t="shared" si="194"/>
        <v>1</v>
      </c>
      <c r="S1813" s="26">
        <f t="shared" si="195"/>
        <v>2</v>
      </c>
      <c r="T1813" s="26"/>
    </row>
    <row r="1814" spans="1:20" x14ac:dyDescent="0.25">
      <c r="A1814">
        <v>1788</v>
      </c>
      <c r="B1814" s="2" t="s">
        <v>9690</v>
      </c>
      <c r="C1814" s="3" t="s">
        <v>4474</v>
      </c>
      <c r="D1814" s="3" t="s">
        <v>4507</v>
      </c>
      <c r="E1814" s="3" t="s">
        <v>4507</v>
      </c>
      <c r="F1814" s="3" t="s">
        <v>4508</v>
      </c>
      <c r="G1814" s="3" t="s">
        <v>4509</v>
      </c>
      <c r="H1814" s="3"/>
      <c r="I1814" s="3" t="s">
        <v>4419</v>
      </c>
      <c r="J1814" s="3"/>
      <c r="K1814" s="3" t="s">
        <v>9691</v>
      </c>
      <c r="L1814" s="5" t="s">
        <v>15</v>
      </c>
      <c r="M1814" s="2" t="str">
        <f t="shared" si="191"/>
        <v>&gt;quino-g1781_oqxB13%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G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A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v>
      </c>
      <c r="O1814" s="26">
        <f t="shared" si="192"/>
        <v>3153</v>
      </c>
      <c r="P1814" s="26" t="s">
        <v>10654</v>
      </c>
      <c r="Q1814" s="26">
        <f t="shared" si="193"/>
        <v>1</v>
      </c>
      <c r="R1814" s="26">
        <f t="shared" si="194"/>
        <v>1</v>
      </c>
      <c r="S1814" s="26">
        <f t="shared" si="195"/>
        <v>2</v>
      </c>
      <c r="T1814" s="26"/>
    </row>
    <row r="1815" spans="1:20" x14ac:dyDescent="0.25">
      <c r="A1815">
        <v>1789</v>
      </c>
      <c r="B1815" s="2" t="s">
        <v>9692</v>
      </c>
      <c r="C1815" s="3" t="s">
        <v>4474</v>
      </c>
      <c r="D1815" s="3" t="s">
        <v>4510</v>
      </c>
      <c r="E1815" s="3" t="s">
        <v>4510</v>
      </c>
      <c r="F1815" s="3" t="s">
        <v>4511</v>
      </c>
      <c r="G1815" s="3" t="s">
        <v>4512</v>
      </c>
      <c r="H1815" s="3"/>
      <c r="I1815" s="3" t="s">
        <v>4419</v>
      </c>
      <c r="J1815" s="3"/>
      <c r="K1815" s="3" t="s">
        <v>9693</v>
      </c>
      <c r="L1815" s="5" t="s">
        <v>15</v>
      </c>
      <c r="M1815" s="2" t="str">
        <f t="shared" si="191"/>
        <v>&gt;quino-g1782_oqxB14%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A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ACCAGGCGCTAACGCCATCGATCTGTCGAACGCGGTACGCGCCAAAATGGCCGAGCTGGCCACCCGCTTCCCGGAAGATATGCAATGGGCGGCACCGTACGACCCGACGGTTTTCGTCCGCGACTCCATCCGCGCGGTGGTGCAGACGCTG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T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TTGCCGCTGGCGGTGATCCTTATCGTACCGATGACGATGCTCTCCGCGCTGTTTGGCGTCTGGCTGACCGGGGGCGATAACAACGTCTTCGTGCAGGTGGGTCTGGTGGTCCTGATGGGCCTGGCCTGTAAAAACGCCATTCTGATCGTCGAGTTTGCCCGCGAGCTGGAGATCCAGGGGAAAGGCATCATGGAAGCCGCTCTGGAGGCGTGCCGCCTGCGTCTGCGCCCGATCGTGATGACCTCCATCGCCTTTATCGCCGGGACCATTCCGCTGATCCTCGGCCACGGCGCGGGGGCGGAAGTCCGCGGCGTCACCGGGATCACGGTGTTCTCCGGGATGCTGGGCGTGACGCTCTTCGGTCTGTTCCTGACGCCGGTGTTTTACGTGACGCTGCGGAAACTGGTGACCCGCAGGAAGCCGGTCCAGGAGGATCTGCCCGCCTAG</v>
      </c>
      <c r="O1815" s="26">
        <f t="shared" si="192"/>
        <v>3153</v>
      </c>
      <c r="P1815" s="26" t="s">
        <v>10654</v>
      </c>
      <c r="Q1815" s="26">
        <f t="shared" si="193"/>
        <v>1</v>
      </c>
      <c r="R1815" s="26">
        <f t="shared" si="194"/>
        <v>1</v>
      </c>
      <c r="S1815" s="26">
        <f t="shared" si="195"/>
        <v>2</v>
      </c>
      <c r="T1815" s="26"/>
    </row>
    <row r="1816" spans="1:20" x14ac:dyDescent="0.25">
      <c r="A1816">
        <v>1790</v>
      </c>
      <c r="B1816" s="2" t="s">
        <v>9694</v>
      </c>
      <c r="C1816" s="3" t="s">
        <v>4474</v>
      </c>
      <c r="D1816" s="3" t="s">
        <v>4513</v>
      </c>
      <c r="E1816" s="3" t="s">
        <v>4513</v>
      </c>
      <c r="F1816" s="3" t="s">
        <v>4514</v>
      </c>
      <c r="G1816" s="3" t="s">
        <v>4515</v>
      </c>
      <c r="H1816" s="3"/>
      <c r="I1816" s="3" t="s">
        <v>4419</v>
      </c>
      <c r="J1816" s="3"/>
      <c r="K1816" s="3" t="s">
        <v>9695</v>
      </c>
      <c r="L1816" s="5" t="s">
        <v>15</v>
      </c>
      <c r="M1816" s="2" t="str">
        <f t="shared" si="191"/>
        <v>&gt;quino-g1783_oqxB15%ATGGACTTTTCCCGCTTTTTTATCGACAGGCCGATTTTCGCCGCGGTGCTGTCGATTTTAATTTTTATCACCGGGTTAATCGCTATCCCGCTGCTGCCGGTGAGCGAATATCCGGACGTCGTCCCGCCGAGCGTCCAGGTGCGCGCGGAGTATCCCGGCGCCAACCCGAAAGTGATTGCCGAGACCGTGGCGACGCCGCTGGAGGAAGCGATCAACGGCGTTGAAAACATGATGTACATGAAATCGGTCGCT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GCCGGGGGCTAACGCCATCGATCTGTCGAACGCGGTACGCGCCAAAATGGCTGAACTGGCCACCCGCTTCCCGGAAGATATGCAATGGGCGGCGCCGTACGACCCGACGGTTTTCGTGCGCGACTCCATCCGTGCGGTGGTGCAGACGCTGCTGGAAGCAGTGGTGCTGGTGGTGCTGGTGGTGATCCTGTTCCTGCAGACCTGGCGCGCGTCGATTATCCCATTGATCGCCGTGCCGGTATCGGTGGTGGGTACCTTCAGCATTCTCTATCTGCTGGGCTTCTCGCTGAATACCCTGAGCCTGTTCGGGCTGGTACTGGCTATCGGTATCGTGGTGGACGACGCCATCGTGGTGGTGGAGAACGTTGAGCGTAATATCGAAGAGGGGCTTGCGCCGCTTGCCGCGGCGCATCAGGCGATGCGTGAGGTCTCCGGGCCGATTATCGCCATTGCGCTGGTGCTGTGTGCGGTGTTCGTGCCGATGGCGTTTCTCTCCGGGGTCACAGGCCAGTTCTACAAACAGTTTGCGGTGACCATCGCCATCTCGACGGTGATCTCGGCCATCAACTCGCTGACGCTCTCCCCGGCGCTGGCGGCCCTGCTGTTAAAGCCGCACGGCGCGAAGAAAGACCTCCCTACCCGGCTGATCGATCGTCTGTTTGGCTGGATTTTCCGTCCGTTTAACCGCTTTTTCCTGCGCAGCTCGAACGGCTATCAGGGACTGGTGAGCAAAACCCTCGGACGCCGTGGCGCAGTGTTTGTGGTGTATTTGCTGCTGCTCTGCGCCGCTGGGGTGATGTTTAAAGTCGTCCCCGGCGGGTTTATTCCCACCCAGGATAAGCTGTATCTCATTGGCGGCGTGAAGATGCCGGAAGGTTCGTCGCTGGCGCGCACCGATGCGGTGATCCGCAAAATGAGCGAGATCGGGATGAATACCGAAGGGGTCGATTATGCGGTCGCTTTCCCGGGGCTTAATGCGCTGCAGTTCACCAACACGCCGAATACCGGGACGGTCTTTTTTGGCCTGAAACCGTTCGACCAGCGCAAACACACGGCGGCGGAAATTAACGCGGAGATCAACGCCAAAATCGCGCAAATCCAGCAGGGCTTTGGCTTCTCCATCCTGCCGCCGCCGATTTTAGGACTGGGTCAGGGTTCCGGCTACTCCCTGTACATCCAGGATCGCGGTGGGCTGGGCTATGGCGCGCTGCAAAGCGCGGTGAACGCGATGTCCGGGGCGATTATGCAGACGCCG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A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CTGACCGGGGGCGATAACAACGTCTTCGTGCAGGTGGGTCTGGTGGTCCTGATGGGCCTGGCCTGTAAAAACGCCATTCTGATCGTCGAGTTTGCCCGCGAACTGGAGATCCAGGGGAAAGGCATCATGGAAGCGGCGCTGGAGGCATGCCGCCTGCGTCTGCGCCCGATCGTGATGACCTCCATCGCTTTTATCGCCGGGACCATTCCGCTGATCCTCGGCCATGGCGCGGGGGCGGAAGTCCGCGGTGTCACCGGGATCACGGTGTTCTCCGGGATGCTGGGCGTAACGCTGTTCGGTCTGTTCCTGACGCCGGTGTTTTACGTGACGCTGCGGAAACTGGTGACCCGCAGGAAGCCGGTCCAGGAGGATCTGCCCGCCTAG</v>
      </c>
      <c r="O1816" s="26">
        <f t="shared" si="192"/>
        <v>3153</v>
      </c>
      <c r="P1816" s="26" t="s">
        <v>10654</v>
      </c>
      <c r="Q1816" s="26">
        <f t="shared" si="193"/>
        <v>1</v>
      </c>
      <c r="R1816" s="26">
        <f t="shared" si="194"/>
        <v>1</v>
      </c>
      <c r="S1816" s="26">
        <f t="shared" si="195"/>
        <v>2</v>
      </c>
      <c r="T1816" s="26"/>
    </row>
    <row r="1817" spans="1:20" x14ac:dyDescent="0.25">
      <c r="A1817">
        <v>1791</v>
      </c>
      <c r="B1817" s="2" t="s">
        <v>9696</v>
      </c>
      <c r="C1817" s="3" t="s">
        <v>4474</v>
      </c>
      <c r="D1817" s="3" t="s">
        <v>4516</v>
      </c>
      <c r="E1817" s="3" t="s">
        <v>4516</v>
      </c>
      <c r="F1817" s="3" t="s">
        <v>4517</v>
      </c>
      <c r="G1817" s="3" t="s">
        <v>4518</v>
      </c>
      <c r="H1817" s="3"/>
      <c r="I1817" s="3" t="s">
        <v>4419</v>
      </c>
      <c r="J1817" s="3"/>
      <c r="K1817" s="3" t="s">
        <v>9697</v>
      </c>
      <c r="L1817" s="5" t="s">
        <v>15</v>
      </c>
      <c r="M1817" s="2" t="str">
        <f t="shared" si="191"/>
        <v>&gt;quino-g1784_oqxB16%ATGGACTTTTCCCGCTTTTTTATCGACAGGCCGATTTTCGCCGCGGTGCTGTCGATTTTAATTTTTATCACCGGGTTAATCGCTATCCCGCTGCTGCCGGTGAGCGAATATCCGGACGTCGTCCCGCCGAGCGTCCAGGTGCGCGCGGAGTATCCCGGCGCCAACCCGAAAGTGATTGCCGAGACCGTGGCGACGCCGCTGGAGGAAGCGATCAACGGCGTTGAAAACATGATGTACATGAAATCGGTCGCTGGCTCCGACGGT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TGCCGAGCCGCTGCCGCAGGAGAGCGATTTCCTGATCTCCATTAACGCCCAGGGCCGTCTGCATACCGAAGAAGAGTTTGGCAATATCATTCTGAAAACGGCGCAGGATGGCTCGCTGGTCCGCCTGCGCGACGTGGCGCGCATCGAGATGGGTTCCGGCAGCTATGCGCTGCGCTCCCAGCTCAACAATAAGGATGCGGTCGGGATCGGTATCTTCCAGTCGCCGGGGGCTAACGCCATCGATCTGTCGAACGCGGTACGCGCCAAAATGGCCGAGCTGGCCACCCGCTTCCCGGAAGATATGCAATGGGCGGCGCCGTACGACCCGACGGTTTTCGTGCGCGACTCCATCCGCGCGGTGGTGCAGACGCTGCTGGAAGCAGTGGTGCTGGTGGTGCTGGTGGTGATCCTGTTCCTGCAGACCTGGCGCGCGTCGATTATCCCATTGATCGCCGTGCCGGTATCGGTGGTGGGTACCTTCAGCATTCTCTATCTGCTGGGCTTCTCGCTGAATACCT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TAATAATCAGGGCGAAATGGTGCCGATCGGCAGTATGGTGAATATCAGTACCACCTACGGGCCGGATCCGGTGATCCGCTACAACGGTTATCCGGCGGCGGACCTGATTGGCGATGCCGATCCGCGGGTCCTCTCTTCTTCACAGGCGATGACGCATCTGGAGGAGCTGTCGAAGCAGATCCTGCCGAATGGGATGAATATTGAGTGGACGGATCTGAGCTTCCAGCAGGCCACCCAGGGCAACACGGCGCTGATCGTCTTCCCGGTGGCGGTGCTGCTGGCGTTCCTCGTGCTGGCCGCACTGTATGAAAGCTGGACCCTGCCGCTGGCGGTGATCCTTATCGTACCGATGACGATGCTCTCCGCGCTGTTTGGCGTCTGGCTGACCGGGGGCCATAACAACGTCTTCGTGCAGGTGGGTCTGGTGGTCCTGATGGGCCTGGCCTGTAAAAACGCTATTCTGATCGTCGAGTTTGCCCGCGAGCTGGAGATCCAGGGGAAAGGCATCATGGAAGCGGCGCTGGAGGCGTGCCGCCTGCGTCTGCGCCCGATCGTGATGACCTCCATCGCCTTTATCGCCGGGACCATTCCGCTGATCCTCGGCCATGGCGCGGGGGCGGAAGTCCGCGGTGTCACCGGGATCACGGTGTTCTCCGGGATGCTGGGCGTAACGCTGTTCGGTCTGTTCCTGACGCCGGTGTTTTACGTGACGCTGCGGAAACTGGTGACCCGCAGGAAGCCGGTCCAGGAGGATCTGCCCGCCTAG</v>
      </c>
      <c r="O1817" s="26">
        <f t="shared" si="192"/>
        <v>3153</v>
      </c>
      <c r="P1817" s="26" t="s">
        <v>10654</v>
      </c>
      <c r="Q1817" s="26">
        <f t="shared" si="193"/>
        <v>1</v>
      </c>
      <c r="R1817" s="26">
        <f t="shared" si="194"/>
        <v>1</v>
      </c>
      <c r="S1817" s="26">
        <f t="shared" si="195"/>
        <v>2</v>
      </c>
      <c r="T1817" s="26"/>
    </row>
    <row r="1818" spans="1:20" x14ac:dyDescent="0.25">
      <c r="A1818">
        <v>1792</v>
      </c>
      <c r="B1818" s="2" t="s">
        <v>9698</v>
      </c>
      <c r="C1818" s="3" t="s">
        <v>4474</v>
      </c>
      <c r="D1818" s="3" t="s">
        <v>4519</v>
      </c>
      <c r="E1818" s="3" t="s">
        <v>4519</v>
      </c>
      <c r="F1818" s="3" t="s">
        <v>4520</v>
      </c>
      <c r="G1818" s="3" t="s">
        <v>4521</v>
      </c>
      <c r="H1818" s="3"/>
      <c r="I1818" s="3" t="s">
        <v>4419</v>
      </c>
      <c r="J1818" s="3"/>
      <c r="K1818" s="3" t="s">
        <v>9699</v>
      </c>
      <c r="L1818" s="5" t="s">
        <v>15</v>
      </c>
      <c r="M1818" s="2" t="str">
        <f t="shared" ref="M1818:M1881" si="196">"&gt;"&amp;K1818&amp;IF(J1818="yes","_Chr","")&amp;"%"&amp;G1818</f>
        <v>&gt;quino-g1785_oqxB17%ATGGACTTTTCCCGCTTTTTTATCGACAGGCCGATTTTCGCCGCGGTGCTGTCGATTTTAATTTTTATCACCGGGTTAATCGCTATCCCA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T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T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C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CGATGGGCCATTCCGCGAGAGCGTGGAAGATATCGCCAAT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18" s="26">
        <f t="shared" ref="O1818:O1881" si="197">LEN(G1818)</f>
        <v>3153</v>
      </c>
      <c r="P1818" s="26" t="s">
        <v>10654</v>
      </c>
      <c r="Q1818" s="26">
        <f t="shared" si="193"/>
        <v>1</v>
      </c>
      <c r="R1818" s="26">
        <f t="shared" si="194"/>
        <v>1</v>
      </c>
      <c r="S1818" s="26">
        <f t="shared" si="195"/>
        <v>2</v>
      </c>
      <c r="T1818" s="26"/>
    </row>
    <row r="1819" spans="1:20" x14ac:dyDescent="0.25">
      <c r="A1819">
        <v>1793</v>
      </c>
      <c r="B1819" s="2" t="s">
        <v>9700</v>
      </c>
      <c r="C1819" s="3" t="s">
        <v>4474</v>
      </c>
      <c r="D1819" s="3" t="s">
        <v>4522</v>
      </c>
      <c r="E1819" s="3" t="s">
        <v>4522</v>
      </c>
      <c r="F1819" s="3" t="s">
        <v>4523</v>
      </c>
      <c r="G1819" s="3" t="s">
        <v>4524</v>
      </c>
      <c r="H1819" s="3"/>
      <c r="I1819" s="3" t="s">
        <v>4419</v>
      </c>
      <c r="J1819" s="3"/>
      <c r="K1819" s="3" t="s">
        <v>9701</v>
      </c>
      <c r="L1819" s="5" t="s">
        <v>15</v>
      </c>
      <c r="M1819" s="2" t="str">
        <f t="shared" si="196"/>
        <v>&gt;quino-g1786_oqxB18%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CGCCGAGCCGCTGCCGCAGGAGAGCGATTTCCTGATCTCCATTAACGCCCAGGGCCGTCTGCATACCGAAGAAGAGTTTGGCAATATCATTCTGAAAACGGCGCAGGACGGCTCGCTGGTCCGCCTGCGCGACGTGGCGCGCATCGAGATGGGTTCCGGCAGCTATGCGCTGCGTTCCCAGCTCAACAATAAGGATGCGGTCGGGATCGGTATCTTCCAGTCGCCGGGGGCTAACGCCATCGATCTGTCGAACGCGGTACGCGCCAAAATGGCCGAGCTGGCCACCCGCTTCCCGGAAGATATGCAATGGGCGGCGCCGTACGACCCGACGGTTTTCGTCCGCGACTCCATCCGCGCGGTGGTGCAGACGCTGCTGGAAGCAGTGGTGCTGGTGGTGCTGGTGGTGATCCTGTTCCTGCAGACCTGGCGCGCGTCGATTATCCCATTGATCGCCGTGCCGGTATCGGTGGTGGGTACCTTCAGCATTCTCTATCTGCTGGGCTTCTCGCTGAATACCCTGAGCCTGTTCGGGCTGGTACTT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CTGCAGGTCGATCGCGATAAGGCGAAAGCGCAGGGGGTATCGCTAACCGATCTGTTCGGCACGCTGCAGACCTATCTCGGCTCGTCTTATGTCAATGACTTTAACCAGTTCGGGCGTACCTGGCGCGTGATGGCCCAGGCCGATGGGCCATTCCGCGAGAGCGTGGAAGATATTGCTAATCTGCGCACCCGTAATAATCAGGGCGAAATGGTGCCGATCGGCAGTATGGTGAATATCAGTACCACCTACGGGCCGGATCCGGTGATCCGCTACAACGGTTATCCAGCGGCGGACCTGATTGGCGATGCCGATCCGCGGGTCCTCTCTTCTTCGCAGGCA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AAAACTGGTGACCCGCACGAAGCCGGTCCAAGAGGATCTGCCCGCCTAG</v>
      </c>
      <c r="O1819" s="26">
        <f t="shared" si="197"/>
        <v>3153</v>
      </c>
      <c r="P1819" s="26" t="s">
        <v>10654</v>
      </c>
      <c r="Q1819" s="26">
        <f t="shared" si="193"/>
        <v>1</v>
      </c>
      <c r="R1819" s="26">
        <f t="shared" si="194"/>
        <v>1</v>
      </c>
      <c r="S1819" s="26">
        <f t="shared" si="195"/>
        <v>2</v>
      </c>
      <c r="T1819" s="26"/>
    </row>
    <row r="1820" spans="1:20" x14ac:dyDescent="0.25">
      <c r="A1820">
        <v>1794</v>
      </c>
      <c r="B1820" s="2" t="s">
        <v>9702</v>
      </c>
      <c r="C1820" s="3" t="s">
        <v>4474</v>
      </c>
      <c r="D1820" s="3" t="s">
        <v>4525</v>
      </c>
      <c r="E1820" s="3" t="s">
        <v>4525</v>
      </c>
      <c r="F1820" s="3" t="s">
        <v>4526</v>
      </c>
      <c r="G1820" s="3" t="s">
        <v>4527</v>
      </c>
      <c r="H1820" s="3"/>
      <c r="I1820" s="3" t="s">
        <v>4419</v>
      </c>
      <c r="J1820" s="3"/>
      <c r="K1820" s="3" t="s">
        <v>9703</v>
      </c>
      <c r="L1820" s="5" t="s">
        <v>15</v>
      </c>
      <c r="M1820" s="2" t="str">
        <f t="shared" si="196"/>
        <v>&gt;quino-g1787_oqxB19%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AACGCCGGGGATGCACTTCCCGATCTCGACTTACCAGGCTAACGTGCCGCAGCTGGACGTGCAGGTCGATCGCGATAAGGCGAAAGCGCAGGGGGTATCGCTAACCGAGCTATTCGGTACGCTGCAGACCTATCTCGGCTCGTCTTATGTCAATGACTTTAACCAGTTCGGGCGTACCTGGCGCGTGATGGCCCAGGCCGATGGGCCATACCGCGAGAGCGTGGAAGATATCGCCAATCTGCGCACCCGCAATAATCAGGGCGAAATGGTGCCGATCGGCAGTATGGTGAATATCAGTACCACCTACGGGCCGGATCCGGTGATCCGCTACAACGGTTATCCGGCGGCGGACCTGATTGGCGATGCCGATCCGCGGGTCCTCTCTTCTTCGCAGGCGATGACGCATCTGGAGGAGCTGTCAAAGCAGATCCTGCCGAATGGGATGAATATTGAGTGGACGGATCTCAGCTTCCAGCAGGCCACCCAGGGCAACACGGCGCTGATCGTCTTCCCGGTGGCGGTGCTGCTGGCGTTCCTCGTGCTGGCCGCGCTGTATGAAAGCTGGACCCTGCCGCTGGCAGTGATCCTTATCGTGCCGATGACGATGCTCTCCGCGCTGTTTGGTGTCTGGCTGACCGGGGGCGATAACAACGTCTTCGTGCAGGTGGGGCTGGTGGTCCTGATGGGCCTGGCCTGTAAAAACGCCATTCTGATCGTCGAGTTTGCCCGCGAG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</v>
      </c>
      <c r="O1820" s="26">
        <f t="shared" si="197"/>
        <v>3153</v>
      </c>
      <c r="P1820" s="26" t="s">
        <v>10654</v>
      </c>
      <c r="Q1820" s="26">
        <f t="shared" si="193"/>
        <v>1</v>
      </c>
      <c r="R1820" s="26">
        <f t="shared" si="194"/>
        <v>1</v>
      </c>
      <c r="S1820" s="26">
        <f t="shared" si="195"/>
        <v>2</v>
      </c>
      <c r="T1820" s="26"/>
    </row>
    <row r="1821" spans="1:20" x14ac:dyDescent="0.25">
      <c r="A1821">
        <v>1777</v>
      </c>
      <c r="B1821" s="2" t="s">
        <v>9668</v>
      </c>
      <c r="C1821" s="3" t="s">
        <v>4474</v>
      </c>
      <c r="D1821" s="3" t="s">
        <v>4475</v>
      </c>
      <c r="E1821" s="3" t="s">
        <v>4476</v>
      </c>
      <c r="F1821" s="3" t="s">
        <v>4445</v>
      </c>
      <c r="G1821" s="3" t="s">
        <v>4477</v>
      </c>
      <c r="H1821" s="3"/>
      <c r="I1821" s="3" t="s">
        <v>4419</v>
      </c>
      <c r="J1821" s="3"/>
      <c r="K1821" s="3" t="s">
        <v>9669</v>
      </c>
      <c r="L1821" s="5" t="s">
        <v>15</v>
      </c>
      <c r="M1821" s="2" t="str">
        <f t="shared" si="196"/>
        <v>&gt;quino-g1788_oqxB2%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T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A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21" s="26">
        <f t="shared" si="197"/>
        <v>3153</v>
      </c>
      <c r="P1821" s="26" t="s">
        <v>10654</v>
      </c>
      <c r="Q1821" s="26">
        <f t="shared" si="193"/>
        <v>1</v>
      </c>
      <c r="R1821" s="26">
        <f t="shared" si="194"/>
        <v>1</v>
      </c>
      <c r="S1821" s="26">
        <f t="shared" si="195"/>
        <v>2</v>
      </c>
      <c r="T1821" s="26"/>
    </row>
    <row r="1822" spans="1:20" x14ac:dyDescent="0.25">
      <c r="A1822">
        <v>1795</v>
      </c>
      <c r="B1822" s="2" t="s">
        <v>9704</v>
      </c>
      <c r="C1822" s="3" t="s">
        <v>4474</v>
      </c>
      <c r="D1822" s="3" t="s">
        <v>4528</v>
      </c>
      <c r="E1822" s="3" t="s">
        <v>4528</v>
      </c>
      <c r="F1822" s="3" t="s">
        <v>4529</v>
      </c>
      <c r="G1822" s="3" t="s">
        <v>4530</v>
      </c>
      <c r="H1822" s="3"/>
      <c r="I1822" s="3" t="s">
        <v>4419</v>
      </c>
      <c r="J1822" s="3"/>
      <c r="K1822" s="3" t="s">
        <v>9705</v>
      </c>
      <c r="L1822" s="5" t="s">
        <v>15</v>
      </c>
      <c r="M1822" s="2" t="str">
        <f t="shared" si="196"/>
        <v>&gt;quino-g1789_oqxB20%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T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CGATGGGCCATTCCGCGAGAGCGTGGAAGATATTGCT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GGCGCTGGAGGCGTGCCGCCTGCGTCTGCGCCCGATCGTGATGACCTCCATCGCCTTTATCGCCGGGACCATTCCGCTGATCCTCGGCCACGGCGCGGGGGCGGAAGTCCGCGGCGTCACCGGGATCACGGTATTCTCCGGGATGCTGGGCGTGACGCTCTTCGGTCTGTTCCTGACGCCGGTGTTTTACGTGACGCTGCGAAAACTGGTGACCCGCAGGAAGCCGGTCCAGGAGGATCTGCCCGCCTAG</v>
      </c>
      <c r="O1822" s="26">
        <f t="shared" si="197"/>
        <v>3153</v>
      </c>
      <c r="P1822" s="26" t="s">
        <v>10654</v>
      </c>
      <c r="Q1822" s="26">
        <f t="shared" si="193"/>
        <v>1</v>
      </c>
      <c r="R1822" s="26">
        <f t="shared" si="194"/>
        <v>1</v>
      </c>
      <c r="S1822" s="26">
        <f t="shared" si="195"/>
        <v>2</v>
      </c>
      <c r="T1822" s="26"/>
    </row>
    <row r="1823" spans="1:20" x14ac:dyDescent="0.25">
      <c r="A1823">
        <v>1796</v>
      </c>
      <c r="B1823" s="2" t="s">
        <v>9706</v>
      </c>
      <c r="C1823" s="3" t="s">
        <v>4474</v>
      </c>
      <c r="D1823" s="3" t="s">
        <v>4531</v>
      </c>
      <c r="E1823" s="3" t="s">
        <v>4531</v>
      </c>
      <c r="F1823" s="3" t="s">
        <v>4532</v>
      </c>
      <c r="G1823" s="3" t="s">
        <v>4533</v>
      </c>
      <c r="H1823" s="3"/>
      <c r="I1823" s="3" t="s">
        <v>4419</v>
      </c>
      <c r="J1823" s="3"/>
      <c r="K1823" s="3" t="s">
        <v>9707</v>
      </c>
      <c r="L1823" s="5" t="s">
        <v>15</v>
      </c>
      <c r="M1823" s="2" t="str">
        <f t="shared" si="196"/>
        <v>&gt;quino-g1790_oqxB21%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TCCGGGTACCGACCCGGATCAGGCGCAGGTTCAGGTGCAGAACCGCGTCGCGCAGGCG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ACAGTTCTACAAACAGTTCGCGGTGACCATCGCCATCTCGACGGTGATCTCGGCCATCAACTCGCTGACGCTCTCCCCGGCGCTGGCGGCCCTGCTGTTAAAGCCTCACGGCGCGAAGAAAGACCTCCCTACCCGGCTGATCGATCGCCTGTTTGGCTGGATTTTCCGTCCGTTTAACCGCTTTTTCCTGCGCAGCTCGAACGGCTATCAGGGGCTGGTGAGCAAAACCCTCGGACGCCGTGGCGCGGTGTTTGCGGTGTATCTGCTGCTGCTCTGCGCCGCTGGGGTA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TAACGCCAAAATCGCGCAAATCCAGCAGGGCTTTGGCTTCTCCATCCTGCCGCCGCCGATTTTAGGACTGGGTCAGGGTTCCGGCTACTCCCTGTACATCCAGGATCGCGGTGGGTTGGGCTATGGCGCGCTGCAAAGCGCGGTGAATGCGATGTCCGGGGCGATTATGCAGACGCCGGGGATGCACTTCCCGATCTCGACTTACCAGGCTAACGTGCCGCAGCTGGACGTGCAGGTCGATCGCGATAAGGCGAAAGCGCAGGGGGTATCGCTAACCGAGCTATTTGGTACGCTGCAGACCTATCTCGGCTCGTCTTATGTCAATGACTTTAACCAGTTCGGGCGTACCTGGCGCGTGATGGCCCAGGCTGACGGACCATACCGCGAGAGCGTGGAAGATATCGCCAATCTGCGCACCCGTAATAATCAGGGCGAAATGGTGCCGATCGGCAGTATGGTGAATATCAGTACCACCTACGGGCCGGATCCGGTGATCCGCTACAACGGTTATCCGGCGGCGGACCTGATTGGCGATGCCGATCCGCGGGA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v>
      </c>
      <c r="O1823" s="26">
        <f t="shared" si="197"/>
        <v>3153</v>
      </c>
      <c r="P1823" s="26" t="s">
        <v>10654</v>
      </c>
      <c r="Q1823" s="26">
        <f t="shared" si="193"/>
        <v>1</v>
      </c>
      <c r="R1823" s="26">
        <f t="shared" si="194"/>
        <v>1</v>
      </c>
      <c r="S1823" s="26">
        <f t="shared" si="195"/>
        <v>2</v>
      </c>
      <c r="T1823" s="26"/>
    </row>
    <row r="1824" spans="1:20" x14ac:dyDescent="0.25">
      <c r="A1824">
        <v>1797</v>
      </c>
      <c r="B1824" s="2" t="s">
        <v>9708</v>
      </c>
      <c r="C1824" s="3" t="s">
        <v>4474</v>
      </c>
      <c r="D1824" s="3" t="s">
        <v>4534</v>
      </c>
      <c r="E1824" s="3" t="s">
        <v>4534</v>
      </c>
      <c r="F1824" s="3" t="s">
        <v>4535</v>
      </c>
      <c r="G1824" s="3" t="s">
        <v>4536</v>
      </c>
      <c r="H1824" s="3"/>
      <c r="I1824" s="3" t="s">
        <v>4419</v>
      </c>
      <c r="J1824" s="3"/>
      <c r="K1824" s="3" t="s">
        <v>9709</v>
      </c>
      <c r="L1824" s="5" t="s">
        <v>15</v>
      </c>
      <c r="M1824" s="2" t="str">
        <f t="shared" si="196"/>
        <v>&gt;quino-g1791_oqxB22%ATGGACTTTTCCCGCTTTTTTATCGACAGGCCGATTTTCGCCGCGGTGCTGTCGATTTTAATTTTTATCACCGGGTTAATCGCTATCCCACTGCTGCCGGTGAGCGAATATCCGGACGTCGTCCCGCCGAGCGTCCAGGTGCGCGCGGAGTATCCCGGCGCT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T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AGCGGCGGACCTGATTGGCGATGCCGATCCGCGGATCCTCTCGTCTTCGCAGGCGATGACGCATCTGGAGGAGCTGTCGAAGCAGATCCTGCCGAATGGGATGAATATTGAGTGGACGGATCTCAGCTTCCAGCAGGCCACCCAGGGCAACACGGCGCTGATCGTCTTCCCGGTGGCGGTGCTGCTGGCGTTCCTCGTGCTGGCCGCGCTGTATGAAAGCTGGACCCTGCCGCTGGCGGTGATCCTTATCGTACCGATGACGATGCTCTCCGCGCTGTTTGGCGTCTGGCTGACCGGCGGCGATAACAACGTCTTCGTGCAGGTGGGTCTGGTGGTCCTGATGGGCCTGGCCTGTAAAAACGCCATTCTGATCGTCGAGTTTGCCCGCGAGCTGGAGATCCAGGGGAAAGGCATCATGGAAGCCGCCCTGGAGGCATGCCGCCTGCGTCTGCGCCCGATCGTGATGACCTCCATCGCCTTTATCGCCGGGACCATTCCGCTGATCCTCGGCCACGGCGCGGGGGCGGAAGTCCGCGGCGTCACCGGGATCACTGTATTCTCCGGGATGCTGGGCGTGACGCTCTTCGGTCTGTTCCTGACGCCGGTGTTTTACGTGACGCTGCGGAAACTGGTGACCCGCAGGAAGCCGGTCCAGGAGGATCTGCCCGCCTAG</v>
      </c>
      <c r="O1824" s="26">
        <f t="shared" si="197"/>
        <v>3153</v>
      </c>
      <c r="P1824" s="26" t="s">
        <v>10654</v>
      </c>
      <c r="Q1824" s="26">
        <f t="shared" si="193"/>
        <v>1</v>
      </c>
      <c r="R1824" s="26">
        <f t="shared" si="194"/>
        <v>1</v>
      </c>
      <c r="S1824" s="26">
        <f t="shared" si="195"/>
        <v>2</v>
      </c>
      <c r="T1824" s="26"/>
    </row>
    <row r="1825" spans="1:20" x14ac:dyDescent="0.25">
      <c r="A1825">
        <v>1798</v>
      </c>
      <c r="B1825" s="2" t="s">
        <v>9710</v>
      </c>
      <c r="C1825" s="3" t="s">
        <v>4474</v>
      </c>
      <c r="D1825" s="3" t="s">
        <v>4537</v>
      </c>
      <c r="E1825" s="3" t="s">
        <v>4537</v>
      </c>
      <c r="F1825" s="3" t="s">
        <v>4538</v>
      </c>
      <c r="G1825" s="3" t="s">
        <v>4539</v>
      </c>
      <c r="H1825" s="3"/>
      <c r="I1825" s="3" t="s">
        <v>4419</v>
      </c>
      <c r="J1825" s="3"/>
      <c r="K1825" s="3" t="s">
        <v>9711</v>
      </c>
      <c r="L1825" s="5" t="s">
        <v>15</v>
      </c>
      <c r="M1825" s="2" t="str">
        <f t="shared" si="196"/>
        <v>&gt;quino-g1792_oqxB23%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A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25" s="26">
        <f t="shared" si="197"/>
        <v>3153</v>
      </c>
      <c r="P1825" s="26" t="s">
        <v>10654</v>
      </c>
      <c r="Q1825" s="26">
        <f t="shared" si="193"/>
        <v>1</v>
      </c>
      <c r="R1825" s="26">
        <f t="shared" si="194"/>
        <v>1</v>
      </c>
      <c r="S1825" s="26">
        <f t="shared" si="195"/>
        <v>2</v>
      </c>
      <c r="T1825" s="26"/>
    </row>
    <row r="1826" spans="1:20" x14ac:dyDescent="0.25">
      <c r="A1826">
        <v>1799</v>
      </c>
      <c r="B1826" s="2" t="s">
        <v>9712</v>
      </c>
      <c r="C1826" s="3" t="s">
        <v>4474</v>
      </c>
      <c r="D1826" s="3" t="s">
        <v>4540</v>
      </c>
      <c r="E1826" s="3" t="s">
        <v>4540</v>
      </c>
      <c r="F1826" s="3" t="s">
        <v>4541</v>
      </c>
      <c r="G1826" s="3" t="s">
        <v>4542</v>
      </c>
      <c r="H1826" s="3"/>
      <c r="I1826" s="3" t="s">
        <v>4419</v>
      </c>
      <c r="J1826" s="3"/>
      <c r="K1826" s="3" t="s">
        <v>9713</v>
      </c>
      <c r="L1826" s="5" t="s">
        <v>15</v>
      </c>
      <c r="M1826" s="2" t="str">
        <f t="shared" si="196"/>
        <v>&gt;quino-g1793_oqxB24%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TGGCCAGATCCAGATTTTTGGCTCCGGTGAGTATGCGATGCGCGTCTGGCTGGATCCCAATAAGGTCGCGGCCCGCGGTCTGACGGCCTCGGATGTGGTGACGGCGATGCAGGAGCAAAACGTCCAGGTGTCTGCCGGACAGCTTGGCGCCGAGCCGCTGCCGCAGGAGAGCGATTTCCTGATCTCCATTAACGCCCAGGGTCGTCTGCATACCGAAGAAGAGTTTGGCAATATCATTCTGAAAACGGCGCAGGATGGCTCGCTGGTCCGCCTGCGCGACGTGGCGCGCATCGAGATGGGTTCCGGTAGCTATGCGCTGCGCTCCCAGCTCAACAATAAGGATGCGGTCGGGATCGGTATCTTCCAGTCC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ACGGAGATCAACGCCAAAATCGCGCAAATCCAGCAGGGCTTTGGCTTC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26" s="26">
        <f t="shared" si="197"/>
        <v>3153</v>
      </c>
      <c r="P1826" s="26" t="s">
        <v>10654</v>
      </c>
      <c r="Q1826" s="26">
        <f t="shared" si="193"/>
        <v>1</v>
      </c>
      <c r="R1826" s="26">
        <f t="shared" si="194"/>
        <v>1</v>
      </c>
      <c r="S1826" s="26">
        <f t="shared" si="195"/>
        <v>2</v>
      </c>
      <c r="T1826" s="26"/>
    </row>
    <row r="1827" spans="1:20" x14ac:dyDescent="0.25">
      <c r="A1827">
        <v>1800</v>
      </c>
      <c r="B1827" s="2" t="s">
        <v>9714</v>
      </c>
      <c r="C1827" s="3" t="s">
        <v>4474</v>
      </c>
      <c r="D1827" s="3" t="s">
        <v>4543</v>
      </c>
      <c r="E1827" s="3" t="s">
        <v>4543</v>
      </c>
      <c r="F1827" s="3" t="s">
        <v>4544</v>
      </c>
      <c r="G1827" s="3" t="s">
        <v>4545</v>
      </c>
      <c r="H1827" s="3"/>
      <c r="I1827" s="3" t="s">
        <v>4419</v>
      </c>
      <c r="J1827" s="3"/>
      <c r="K1827" s="3" t="s">
        <v>9715</v>
      </c>
      <c r="L1827" s="5" t="s">
        <v>15</v>
      </c>
      <c r="M1827" s="2" t="str">
        <f t="shared" si="196"/>
        <v>&gt;quino-g1794_oqxB25%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27" s="26">
        <f t="shared" si="197"/>
        <v>3153</v>
      </c>
      <c r="P1827" s="26" t="s">
        <v>10654</v>
      </c>
      <c r="Q1827" s="26">
        <f t="shared" si="193"/>
        <v>1</v>
      </c>
      <c r="R1827" s="26">
        <f t="shared" si="194"/>
        <v>1</v>
      </c>
      <c r="S1827" s="26">
        <f t="shared" si="195"/>
        <v>2</v>
      </c>
      <c r="T1827" s="26"/>
    </row>
    <row r="1828" spans="1:20" x14ac:dyDescent="0.25">
      <c r="A1828">
        <v>1801</v>
      </c>
      <c r="B1828" s="2" t="s">
        <v>9716</v>
      </c>
      <c r="C1828" s="3" t="s">
        <v>4474</v>
      </c>
      <c r="D1828" s="3" t="s">
        <v>4546</v>
      </c>
      <c r="E1828" s="3" t="s">
        <v>4546</v>
      </c>
      <c r="F1828" s="3" t="s">
        <v>4547</v>
      </c>
      <c r="G1828" s="3" t="s">
        <v>4548</v>
      </c>
      <c r="H1828" s="3"/>
      <c r="I1828" s="3" t="s">
        <v>4419</v>
      </c>
      <c r="J1828" s="3"/>
      <c r="K1828" s="3" t="s">
        <v>9717</v>
      </c>
      <c r="L1828" s="5" t="s">
        <v>15</v>
      </c>
      <c r="M1828" s="2" t="str">
        <f t="shared" si="196"/>
        <v>&gt;quino-g1795_oqxB26%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T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TGGA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A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A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28" s="26">
        <f t="shared" si="197"/>
        <v>3153</v>
      </c>
      <c r="P1828" s="26" t="s">
        <v>10654</v>
      </c>
      <c r="Q1828" s="26">
        <f t="shared" si="193"/>
        <v>1</v>
      </c>
      <c r="R1828" s="26">
        <f t="shared" si="194"/>
        <v>1</v>
      </c>
      <c r="S1828" s="26">
        <f t="shared" si="195"/>
        <v>2</v>
      </c>
      <c r="T1828" s="26"/>
    </row>
    <row r="1829" spans="1:20" x14ac:dyDescent="0.25">
      <c r="A1829">
        <v>1802</v>
      </c>
      <c r="B1829" s="2" t="s">
        <v>9718</v>
      </c>
      <c r="C1829" s="3" t="s">
        <v>4474</v>
      </c>
      <c r="D1829" s="3" t="s">
        <v>4549</v>
      </c>
      <c r="E1829" s="3" t="s">
        <v>4549</v>
      </c>
      <c r="F1829" s="3" t="s">
        <v>4550</v>
      </c>
      <c r="G1829" s="3" t="s">
        <v>4551</v>
      </c>
      <c r="H1829" s="3"/>
      <c r="I1829" s="3" t="s">
        <v>4419</v>
      </c>
      <c r="J1829" s="3"/>
      <c r="K1829" s="3" t="s">
        <v>9719</v>
      </c>
      <c r="L1829" s="5" t="s">
        <v>15</v>
      </c>
      <c r="M1829" s="2" t="str">
        <f t="shared" si="196"/>
        <v>&gt;quino-g1796_oqxB27%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C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T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AGATCGCGGTGGGCTGGGCTATGGCGCGCTGCAAAGCGCGGTGAATGCGATGTCCGGAGCGATTATGCAGACGCCAGGGATGCACTTCCCAATCTCGACTTACCAGGCTAACGTGCCGCAGCTGGACGTGCAGGTCGATCGCGATAAGGCGAAAGCGCAGGGGGTATCGCTAACCGATCTGTTCGGCACGCTGCAGACCTATCTCGGCTCGTCTTATGTCAATGACTTTAACCAGTTCGGGCGTACCTGGCGCGTGATGGCCCAGGCCGATGGGCCATTCCGCGAGAGCGTGGAAGATATTGCTAATCTGCGCACCCGTAATAATCAGGGCGAAATGGTGCCGATCGGCAGTATGGTGAATATCAGTACCACCTACGGGCCGGATCCGGTGATCCGCTACAACGGTTATCCGGCGGCGGACCTGATTGGCGATGCCGATCCGCGGGTCCTCTCTTCTTCACAGGCGATGACGCATCTGGAGGAGCTGTCGAAGCAGATCCTGCCGAATGGGATGAATATTGAGTGGACGGATCTCAGCTTCCAGCAGGCCACCCAGGGCAACACGGCGCTGATCGTCTTCCCGGTGGCGGTGCTGCTGGCGTTCCTCGTGCTGGCCGCGCTGTATGAAAGCTGGACCC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ATTCTCCGGGATGCTGGGCGTGACGCTCTTCGGTCTGTTCCTGACGCCGGTGTTTTACGTGACGCTGCGAAAACTGGTGACCCGCAGGAAGCCGGTCCAGGAGGATCTGCCCGCCTAG</v>
      </c>
      <c r="O1829" s="26">
        <f t="shared" si="197"/>
        <v>3153</v>
      </c>
      <c r="P1829" s="26" t="s">
        <v>10654</v>
      </c>
      <c r="Q1829" s="26">
        <f t="shared" si="193"/>
        <v>1</v>
      </c>
      <c r="R1829" s="26">
        <f t="shared" si="194"/>
        <v>1</v>
      </c>
      <c r="S1829" s="26">
        <f t="shared" si="195"/>
        <v>2</v>
      </c>
      <c r="T1829" s="26"/>
    </row>
    <row r="1830" spans="1:20" x14ac:dyDescent="0.25">
      <c r="A1830">
        <v>1803</v>
      </c>
      <c r="B1830" s="2" t="s">
        <v>9720</v>
      </c>
      <c r="C1830" s="3" t="s">
        <v>4474</v>
      </c>
      <c r="D1830" s="3" t="s">
        <v>4552</v>
      </c>
      <c r="E1830" s="3" t="s">
        <v>4552</v>
      </c>
      <c r="F1830" s="3" t="s">
        <v>4553</v>
      </c>
      <c r="G1830" s="3" t="s">
        <v>4554</v>
      </c>
      <c r="H1830" s="3"/>
      <c r="I1830" s="3" t="s">
        <v>4419</v>
      </c>
      <c r="J1830" s="3"/>
      <c r="K1830" s="3" t="s">
        <v>9721</v>
      </c>
      <c r="L1830" s="5" t="s">
        <v>15</v>
      </c>
      <c r="M1830" s="2" t="str">
        <f t="shared" si="196"/>
        <v>&gt;quino-g1797_oqxB28%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T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TCGGGACCATTCCGCTGATCCTCGGCCACGGCGCGGGGGCGGAAGTCCGCGGCGTCACCGGGATCACGGTGTTCTCCGGGATGCTGGGCGTGACGCTCTTCGGTCTGTTCCTGACGCCGGTGTTTTACGTGACGCTACGGAAACTGGTGACCCGCAGGAAGCCGGTCCAGGAGGATCTGCCCGCCTAG</v>
      </c>
      <c r="O1830" s="26">
        <f t="shared" si="197"/>
        <v>3153</v>
      </c>
      <c r="P1830" s="26" t="s">
        <v>10654</v>
      </c>
      <c r="Q1830" s="26">
        <f t="shared" si="193"/>
        <v>1</v>
      </c>
      <c r="R1830" s="26">
        <f t="shared" si="194"/>
        <v>1</v>
      </c>
      <c r="S1830" s="26">
        <f t="shared" si="195"/>
        <v>2</v>
      </c>
      <c r="T1830" s="26"/>
    </row>
    <row r="1831" spans="1:20" x14ac:dyDescent="0.25">
      <c r="A1831">
        <v>1804</v>
      </c>
      <c r="B1831" s="2" t="s">
        <v>9722</v>
      </c>
      <c r="C1831" s="3" t="s">
        <v>4474</v>
      </c>
      <c r="D1831" s="3" t="s">
        <v>4555</v>
      </c>
      <c r="E1831" s="3" t="s">
        <v>4555</v>
      </c>
      <c r="F1831" s="3" t="s">
        <v>4556</v>
      </c>
      <c r="G1831" s="3" t="s">
        <v>4557</v>
      </c>
      <c r="H1831" s="3"/>
      <c r="I1831" s="3" t="s">
        <v>4419</v>
      </c>
      <c r="J1831" s="3"/>
      <c r="K1831" s="3" t="s">
        <v>9723</v>
      </c>
      <c r="L1831" s="5" t="s">
        <v>15</v>
      </c>
      <c r="M1831" s="2" t="str">
        <f t="shared" si="196"/>
        <v>&gt;quino-g1798_oqxB29%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T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ATCGACTATGCGGTCGCTTTCCCGGGGCTTAACGCGCTGCAGTTCACCAACACGCCGAATACCGGGACGA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31" s="26">
        <f t="shared" si="197"/>
        <v>3153</v>
      </c>
      <c r="P1831" s="26" t="s">
        <v>10654</v>
      </c>
      <c r="Q1831" s="26">
        <f t="shared" si="193"/>
        <v>1</v>
      </c>
      <c r="R1831" s="26">
        <f t="shared" si="194"/>
        <v>1</v>
      </c>
      <c r="S1831" s="26">
        <f t="shared" si="195"/>
        <v>2</v>
      </c>
      <c r="T1831" s="26"/>
    </row>
    <row r="1832" spans="1:20" x14ac:dyDescent="0.25">
      <c r="A1832">
        <v>1778</v>
      </c>
      <c r="B1832" s="2" t="s">
        <v>9670</v>
      </c>
      <c r="C1832" s="3" t="s">
        <v>4474</v>
      </c>
      <c r="D1832" s="3" t="s">
        <v>4478</v>
      </c>
      <c r="E1832" s="3" t="s">
        <v>4478</v>
      </c>
      <c r="F1832" s="3" t="s">
        <v>4442</v>
      </c>
      <c r="G1832" s="3" t="s">
        <v>4479</v>
      </c>
      <c r="H1832" s="3"/>
      <c r="I1832" s="3" t="s">
        <v>4419</v>
      </c>
      <c r="J1832" s="3"/>
      <c r="K1832" s="3" t="s">
        <v>9671</v>
      </c>
      <c r="L1832" s="5" t="s">
        <v>15</v>
      </c>
      <c r="M1832" s="2" t="str">
        <f t="shared" si="196"/>
        <v>&gt;quino-g1799_oqxB3%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GAGCGTGGAAGATATCGCCAATCTGCGCACCCGCAATAATCAGGGCGAAATGGTGCCGATCGGCAGTATGGTGAATATCAGTACCACCTACGGGCCGGATCCGGTGATCCGCTACAACGGTTATCCA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TGCAGGAGCGGAAGTCCGCGGTGTCACCGGGATCACGGTGTTCTCCGGGATGCTGGGCGTGACGCTCTTTGGTCTGTTCCTGACGCCGGTGTTTTACGTGACGCTGCGGAAACTGGTGACCCGCAGGAAGCCGGTCCAGGAGGATCTGCCCGCCTAG</v>
      </c>
      <c r="O1832" s="26">
        <f t="shared" si="197"/>
        <v>3153</v>
      </c>
      <c r="P1832" s="26" t="s">
        <v>10654</v>
      </c>
      <c r="Q1832" s="26">
        <f t="shared" si="193"/>
        <v>1</v>
      </c>
      <c r="R1832" s="26">
        <f t="shared" si="194"/>
        <v>1</v>
      </c>
      <c r="S1832" s="26">
        <f t="shared" si="195"/>
        <v>2</v>
      </c>
      <c r="T1832" s="26"/>
    </row>
    <row r="1833" spans="1:20" x14ac:dyDescent="0.25">
      <c r="A1833">
        <v>1805</v>
      </c>
      <c r="B1833" s="2" t="s">
        <v>9724</v>
      </c>
      <c r="C1833" s="3" t="s">
        <v>4474</v>
      </c>
      <c r="D1833" s="3" t="s">
        <v>4558</v>
      </c>
      <c r="E1833" s="3" t="s">
        <v>4558</v>
      </c>
      <c r="F1833" s="3" t="s">
        <v>4559</v>
      </c>
      <c r="G1833" s="3" t="s">
        <v>4560</v>
      </c>
      <c r="H1833" s="3"/>
      <c r="I1833" s="3" t="s">
        <v>4419</v>
      </c>
      <c r="J1833" s="3"/>
      <c r="K1833" s="3" t="s">
        <v>9725</v>
      </c>
      <c r="L1833" s="5" t="s">
        <v>15</v>
      </c>
      <c r="M1833" s="2" t="str">
        <f t="shared" si="196"/>
        <v>&gt;quino-g1800_oqxB30%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T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G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AGAGCTGTCGAAGCAGATCCTGCCGAATGGGATGAATATTGAGTGGACGGATCTCAGCTTCCAGCAGGCCACCCAGGGCAACACGGCGCTGATCGTCTTCCCGGTGGCGGTGCTGCTGGCATTCCTCGTACTGGCCGCGCTGTATGAAAGCTGGACC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33" s="26">
        <f t="shared" si="197"/>
        <v>3153</v>
      </c>
      <c r="P1833" s="26" t="s">
        <v>10654</v>
      </c>
      <c r="Q1833" s="26">
        <f t="shared" si="193"/>
        <v>1</v>
      </c>
      <c r="R1833" s="26">
        <f t="shared" si="194"/>
        <v>1</v>
      </c>
      <c r="S1833" s="26">
        <f t="shared" si="195"/>
        <v>2</v>
      </c>
      <c r="T1833" s="26"/>
    </row>
    <row r="1834" spans="1:20" x14ac:dyDescent="0.25">
      <c r="A1834">
        <v>1806</v>
      </c>
      <c r="B1834" s="2" t="s">
        <v>9726</v>
      </c>
      <c r="C1834" s="3" t="s">
        <v>4474</v>
      </c>
      <c r="D1834" s="3" t="s">
        <v>4561</v>
      </c>
      <c r="E1834" s="3" t="s">
        <v>4561</v>
      </c>
      <c r="F1834" s="3" t="s">
        <v>4562</v>
      </c>
      <c r="G1834" s="3" t="s">
        <v>4563</v>
      </c>
      <c r="H1834" s="3"/>
      <c r="I1834" s="3" t="s">
        <v>4419</v>
      </c>
      <c r="J1834" s="3"/>
      <c r="K1834" s="3" t="s">
        <v>9727</v>
      </c>
      <c r="L1834" s="5" t="s">
        <v>15</v>
      </c>
      <c r="M1834" s="2" t="str">
        <f t="shared" si="196"/>
        <v>&gt;quino-g1801_oqxB31%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TCGCCTA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GCTGGTGAGCAAAACCCTCGGACGCCGTGGCGCGGTGTTTGCGGTGTATCTGCTGCTGCTCTGCGCCGCTGGGGTGATGTTTAAAGCCGTCCA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TGGGGCGATTATGCAGACGCCGGGGATGCACTTCCCGATCTCGACTTACCAGGCTAACGTGCCGCAGCTGGACGTGCAGGTCGATCGCGATAAGGCGAAAGCGCAGGGGGTATCGCTAACCGAGCTATTCGGTACGCTGCAGACCTATCTCGGCTCGTCTTATGTCAATGACTTTAACCAGTTCGGGCGTACCTGGCGCGTGATGGCCCAGGCTGACGGACCATACCGCGAGAGCGTGGAAGATATCGCCAATCTGCGCACCCGT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34" s="26">
        <f t="shared" si="197"/>
        <v>3153</v>
      </c>
      <c r="P1834" s="26" t="s">
        <v>10654</v>
      </c>
      <c r="Q1834" s="26">
        <f t="shared" si="193"/>
        <v>1</v>
      </c>
      <c r="R1834" s="26">
        <f t="shared" si="194"/>
        <v>1</v>
      </c>
      <c r="S1834" s="26">
        <f t="shared" si="195"/>
        <v>2</v>
      </c>
      <c r="T1834" s="26"/>
    </row>
    <row r="1835" spans="1:20" x14ac:dyDescent="0.25">
      <c r="A1835">
        <v>1807</v>
      </c>
      <c r="B1835" s="2" t="s">
        <v>9728</v>
      </c>
      <c r="C1835" s="3" t="s">
        <v>4474</v>
      </c>
      <c r="D1835" s="3" t="s">
        <v>4564</v>
      </c>
      <c r="E1835" s="3" t="s">
        <v>4564</v>
      </c>
      <c r="F1835" s="3" t="s">
        <v>4565</v>
      </c>
      <c r="G1835" s="3" t="s">
        <v>4566</v>
      </c>
      <c r="H1835" s="3"/>
      <c r="I1835" s="3" t="s">
        <v>4419</v>
      </c>
      <c r="J1835" s="3"/>
      <c r="K1835" s="3" t="s">
        <v>9729</v>
      </c>
      <c r="L1835" s="5" t="s">
        <v>15</v>
      </c>
      <c r="M1835" s="2" t="str">
        <f t="shared" si="196"/>
        <v>&gt;quino-g1802_oqxB32%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CTCCCCCGG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GATTGGTATCGTGGTGGACGACGCCATCGTGGTGGTGGAGAACGTCGAGCGTAATATCGAAGAGGGGCTTGCACCGCTTGCCGCGGCGCATCAGGCGATGCGTGAGGTCTCCGGGCCGATTATCGCCATTGCGCTGGTGCTGTGTGCGGTGTTCGTGCCGATGGCGTTTCTCTCCGGGGTCACCGGCCAGTTCTACAAACAGTTCGCGGTGACCATCGCCATCTCGACGGTGATCTCGGCCATCAACTCGCTGACGCTCTCCCCGGCGCTGGCGGCCCTGCTGTTAAAGCCTCACGGCGCGAAGAAAGACCTCCCTACCCGGCTGATCGATCGTCTGTTTGGCTGGATTTTCCGTCCGTTTAACCGCTTTTTCCTGCGCAGCTCGAACGGCTATCAGGGGCTGGTGAGCAAAACCCTCGGACGCCGTGGCGCGGTGTTTGCGGTGTATCTGCTGCTGCTCTGCGCCGCTGGGGTGATGTTTAAAGC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GCTATTCGGT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35" s="26">
        <f t="shared" si="197"/>
        <v>3153</v>
      </c>
      <c r="P1835" s="26" t="s">
        <v>10654</v>
      </c>
      <c r="Q1835" s="26">
        <f t="shared" si="193"/>
        <v>1</v>
      </c>
      <c r="R1835" s="26">
        <f t="shared" si="194"/>
        <v>1</v>
      </c>
      <c r="S1835" s="26">
        <f t="shared" si="195"/>
        <v>2</v>
      </c>
      <c r="T1835" s="26"/>
    </row>
    <row r="1836" spans="1:20" x14ac:dyDescent="0.25">
      <c r="A1836">
        <v>1779</v>
      </c>
      <c r="B1836" s="2" t="s">
        <v>9672</v>
      </c>
      <c r="C1836" s="3" t="s">
        <v>4474</v>
      </c>
      <c r="D1836" s="3" t="s">
        <v>4480</v>
      </c>
      <c r="E1836" s="3" t="s">
        <v>4480</v>
      </c>
      <c r="F1836" s="3" t="s">
        <v>4481</v>
      </c>
      <c r="G1836" s="3" t="s">
        <v>4482</v>
      </c>
      <c r="H1836" s="3"/>
      <c r="I1836" s="3" t="s">
        <v>4419</v>
      </c>
      <c r="J1836" s="3"/>
      <c r="K1836" s="3" t="s">
        <v>9673</v>
      </c>
      <c r="L1836" s="5" t="s">
        <v>15</v>
      </c>
      <c r="M1836" s="2" t="str">
        <f t="shared" si="196"/>
        <v>&gt;quino-g1803_oqxB4%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TCGCTGACCCTGGTGGTGCATCTGTTTTCGCCAAACGGG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ACCAGGCGCTAACGCCATCGATCTGTCGAACGCGGTACGCGCCAAAATGGCCGAGCTGGCCACCCGCTTCCCGGAAGATATGCAATGGGCGGCACCGTACGACCCGACGGTTTTCGTCCGCGACTCCATCCGCGCGGTGGTGCAGACGCTGCTGGAGGCGGTAGTGCTGGTGGTGCTGGTAGTGATCCTGTTCCTGCAGACCTGGCGCGCGTCGATTATCCCGC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T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A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TTGCCGCTGGCGGTGATCCTTATCGTACCGATGACGATGCTCTCCGCGCTGTTTGGCGTCTGGCTGACCGGGGGCGATAACAACGTCTTCGTGCAGGTGGGTCTGGTGGTCCTGATGGGCCTGGCCTGTAAAAACGCCATTCTGATCGTCGAGTTTGCCCGCGAGCTGGAGATCCAGGGGAAAGGCATCATGGAAGCCGCGCTGGAGGCGTGCCGCCTGCGTCTGCGCCCGATCGTGATGACCTCCATCGCCTTTATCGCCGGGACCATTCCGCTGATCCTCGGCCACGGCGCGGGGGCGGAAGTCCGCGGCGTCACCGGGATCACGGTGTTCTCCGGGATGCTGGGCGTGACGCTCTTCGGTCTGTTCCTGACGCCGGTGTTTTACGTGACGCTGCGGAAACTGGTGACCCGCAGGAAGCCGGTCCAGGAGGATCTGCCCGCCTAG</v>
      </c>
      <c r="O1836" s="26">
        <f t="shared" si="197"/>
        <v>3153</v>
      </c>
      <c r="P1836" s="26" t="s">
        <v>10654</v>
      </c>
      <c r="Q1836" s="26">
        <f t="shared" si="193"/>
        <v>1</v>
      </c>
      <c r="R1836" s="26">
        <f t="shared" si="194"/>
        <v>1</v>
      </c>
      <c r="S1836" s="26">
        <f t="shared" si="195"/>
        <v>2</v>
      </c>
      <c r="T1836" s="26"/>
    </row>
    <row r="1837" spans="1:20" x14ac:dyDescent="0.25">
      <c r="A1837">
        <v>1780</v>
      </c>
      <c r="B1837" s="2" t="s">
        <v>9674</v>
      </c>
      <c r="C1837" s="3" t="s">
        <v>4474</v>
      </c>
      <c r="D1837" s="3" t="s">
        <v>4483</v>
      </c>
      <c r="E1837" s="3" t="s">
        <v>4483</v>
      </c>
      <c r="F1837" s="3" t="s">
        <v>4484</v>
      </c>
      <c r="G1837" s="3" t="s">
        <v>4485</v>
      </c>
      <c r="H1837" s="3"/>
      <c r="I1837" s="3" t="s">
        <v>4419</v>
      </c>
      <c r="J1837" s="3"/>
      <c r="K1837" s="3" t="s">
        <v>9675</v>
      </c>
      <c r="L1837" s="5" t="s">
        <v>15</v>
      </c>
      <c r="M1837" s="2" t="str">
        <f t="shared" si="196"/>
        <v>&gt;quino-g1804_oqxB5%ATGGACTTTTCCCGCTTTTTTATCGACAGGCCGATTTTCGCCGCGGTGCTGTCGATTTTAATTTTTATCACCGGGTTAATCGCTATCCCGCTGCTGCCGGTGAGCGAATATCCGGATGTCGTCCCGCCGAGCGTCCAGGTGCGCGCGGAGTATCCCGGCGCCAACCCGAAAGTGATTGCCGAGACCGTGGCGACGCCGCTGGAGGAAGCGATCAACGGCGTTGAAAACATGATGTACATGAAATCGGTCGCCGGCTCCGACGGCGTGCTGGTCACCACCGTCACCTTCCGCCCAGGTACCGACCCGGATCAGGCGCAGGTTCAGGTGCAGAACCGGGTCGCGCAGGCCGAAGCGCGTCTGCCGGAGGATGTACGCCGTCTGGGCATCACCACCCAGAAA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CAGCTATGCGCTGCGCTCCCAGCTCAACAATAAGGATGCGGTTGGGATCGGTATCTTCCAGTCACCCGGCGCTAACGCCATCGATCTGTCGAACGCGGTACGCGCCAAAATGGCCGAGCTGGCCACCCGCTTCCCGGAAGATATGCAATGGGCGGCGCCGTACGACCCGACGGTTTTCGTCCGCGACTCCATCCGCGCGGTGGTGCAGACGCTGCTGGAGGCGGTAGTGCTGGTGGTGCTGGTAGTGATCCTGTTCCTGCAGACCTGGCGCGCGTCGATTATCCCGCTGATCGCGGTGCCGGTATCGGTGGTGGGTACCTTCAGCATTCTCTATCTGCTGGGCTTCTCGCTGAATACCCTGAGCCTGTTCGGGCTGGTACTGGCTATCGGTATCGTGGTGGACGACGCCATCGTGGTGGTGGAGAACGTCGAGCGTAATATCGAAGAGGGGCTTGCGCCGCTTGCCGCGGCGCATCAGGCTATGCGTGAGGTCTCCGGGCCGATTATCGCCATTGCGCTGGTGCTGTGTGCGGTA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ACTGGGTCAGGGTTCCGGCTACTCCCTGTACATCCAGGATCGCGGAGGGCTGGGCTATGGCGCGCTGCAAAGCGCGGTGAATGCGATGTCCGGGGCGATTATGCAGACGCCGGGGATGCACTTCCCGATCTCGACTTACCAGGCTAACGTGCCGCAGCTGGACGTGCAGGTCGATCGCGATAAGGCGAAAGCGCAGGGGGTATCGCTAACCGATCTGTTCGGCACGCTGCAGACCTATCTCGGCTCGTCTTATGTCAATGACTTTAACCAGTTCGGGCGTACCTGGCGCGTGATGGCCCAGGCTGACGGACCATACCGCGAGAGCGTGGAAGATATCGCCAATCTGCGCACCCGCAATAATCAGGGCGAAATGGTGCCGATCGGCAGTATGGTGAATATCAGTACCACCTACGGGCCGGATCCGGTGATCCGCTACAACGGTTATCCGGCGGCGGACCTGATTGGCGATGCCGATCCGCGGGTCCTCTCTTCTTCG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GCGGAAACTGGTGACCCGCAGGAAGCCGGTACAGGAGGATCTGCCCGCCTAG</v>
      </c>
      <c r="O1837" s="26">
        <f t="shared" si="197"/>
        <v>3153</v>
      </c>
      <c r="P1837" s="26" t="s">
        <v>10654</v>
      </c>
      <c r="Q1837" s="26">
        <f t="shared" si="193"/>
        <v>1</v>
      </c>
      <c r="R1837" s="26">
        <f t="shared" si="194"/>
        <v>1</v>
      </c>
      <c r="S1837" s="26">
        <f t="shared" si="195"/>
        <v>2</v>
      </c>
      <c r="T1837" s="26"/>
    </row>
    <row r="1838" spans="1:20" x14ac:dyDescent="0.25">
      <c r="A1838">
        <v>1781</v>
      </c>
      <c r="B1838" s="2" t="s">
        <v>9676</v>
      </c>
      <c r="C1838" s="3" t="s">
        <v>4474</v>
      </c>
      <c r="D1838" s="3" t="s">
        <v>4486</v>
      </c>
      <c r="E1838" s="3" t="s">
        <v>4486</v>
      </c>
      <c r="F1838" s="3" t="s">
        <v>4487</v>
      </c>
      <c r="G1838" s="3" t="s">
        <v>4488</v>
      </c>
      <c r="H1838" s="3"/>
      <c r="I1838" s="3" t="s">
        <v>4419</v>
      </c>
      <c r="J1838" s="3"/>
      <c r="K1838" s="3" t="s">
        <v>9677</v>
      </c>
      <c r="L1838" s="5" t="s">
        <v>15</v>
      </c>
      <c r="M1838" s="2" t="str">
        <f t="shared" si="196"/>
        <v>&gt;quino-g1805_oqxB6%ATGGACTTTTCCCGCTTTTTTATCGACAGGCCGATTTTCGCA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C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CTATCATTCTGAAAACGGCGCAGGATGGCTCGCTGGTCCGCCTGCGCGACGTGGCGCGCATCGAGATGGGTTCCGGCAGCTATGCGCTGCGCTCCCAGCTCAACAATAAGGATGCGGTCGGGATCGGTATCTTCCAGTCACCCGGCGCTAACGCCATCGATCTGTCGAACGCGGTACGCGCCAAAATGGCCGAGCTGGCCACCCGCTTCCCGGAAGATATGCAATGGGCGGCGCCGTACGACCCGACGGTTTTCGTCCGCGACTCCATCCGCGCGGTGGTGCAGACGCTACTGGAGGCGGTAGTGCTGGTGGTGCTGGTAGTGATCCTGTTCCTGCAGACCTGGCGCGCGTCGATTATCCCGTTGATCGCT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TCTGTACATCCAGGATCGCGGAGGGCTGGGCTATGGCGCGCTGCAAAGCGCGGTGAATGCGATGTCCGGGGCGATTATGCAAACGCCGGGGATGCACTTCCCGATCTCGACTTACCAGGCTAACGTGCCGCAGCTGGACGTGCAGGTCGATCGCGATAAGGCGAAAGCACAGGGGGTATCGCTAACCGAGCTATTCGGTACGCTGCAGACCTATCTCGGCTCGTCTTATGTCAATGACTTTAACCAGTTCGGGCGTACCTGGCGCGTGATGGCCCAGGCCGATGGGCCATACCGCGAGAGCGTGGAAGATATCGCCAACCTGCGCACCCGCAATAATCAGGGCGAAATGGTGCCGATCGGCAGTATGGTGAATATCAGTACCACCTACGGGCCGGATCCGGTGATCCGCTACAACGGTTATCCGGCGGCGGACCTGATTGGCGATGCCGATCCGCGT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GGCGCTGGAGGCATGCCGCCTGCGTCTGCGCCCGATCGTGATGACCTCCATCGCCTTTATCGCCGGGACCATTCCGCTGATCCTCGGCCACGGCGCGGGGGCGGAAGTCCGCGGCGTCACCGGGATCACGGTGTTCTCCGGGATGCTGGGCGTGACGCTCTTCGGTCTGTTCCTGACGCCGGTGTTTTACGTGACGCTACGGAAACTGGTGACCCGCAGGAAGCCGGTCCAGGAGGATCTGCCCGCCTAG</v>
      </c>
      <c r="O1838" s="26">
        <f t="shared" si="197"/>
        <v>3153</v>
      </c>
      <c r="P1838" s="26" t="s">
        <v>10654</v>
      </c>
      <c r="Q1838" s="26">
        <f t="shared" si="193"/>
        <v>1</v>
      </c>
      <c r="R1838" s="26">
        <f t="shared" si="194"/>
        <v>1</v>
      </c>
      <c r="S1838" s="26">
        <f t="shared" si="195"/>
        <v>2</v>
      </c>
      <c r="T1838" s="26"/>
    </row>
    <row r="1839" spans="1:20" x14ac:dyDescent="0.25">
      <c r="A1839">
        <v>1782</v>
      </c>
      <c r="B1839" s="2" t="s">
        <v>9678</v>
      </c>
      <c r="C1839" s="3" t="s">
        <v>4474</v>
      </c>
      <c r="D1839" s="3" t="s">
        <v>4489</v>
      </c>
      <c r="E1839" s="3" t="s">
        <v>4489</v>
      </c>
      <c r="F1839" s="3" t="s">
        <v>4490</v>
      </c>
      <c r="G1839" s="3" t="s">
        <v>4491</v>
      </c>
      <c r="H1839" s="3"/>
      <c r="I1839" s="3" t="s">
        <v>4419</v>
      </c>
      <c r="J1839" s="3"/>
      <c r="K1839" s="3" t="s">
        <v>9679</v>
      </c>
      <c r="L1839" s="5" t="s">
        <v>15</v>
      </c>
      <c r="M1839" s="2" t="str">
        <f t="shared" si="196"/>
        <v>&gt;quino-g1806_oqxB7%ATGGACTTTTCCCGCTTTTTTATCGACAGGCCGATTTTCGCCGCGGTGCTGTCGATTTTAATTTTTATCACCGGGTTAATCGCTATCCCGCTGCTGCCGGTGAGCGAATATCCGGACGTCGTCCCGCCGAGCGTCCAGGTGCGCGCGGAGTATCCCGGCGCCAACCCGAAAGTGATTGCCGAGACCGTGGCGACGCCGCTGGAGGAAGCGATCAACGGTGTTGAAAACATGATGTACATGAAATCGGTCGCT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TGCCGAGCCGCTGCCGCAGGAGAGCGATTTCCTGATCTCCATTAACGCCCAGGGCCGTCTGCATACCGAAGAAGAGTTTGGCAATATCATTCTGAAAACGGCGCAGGACGGCTCGCTGGTCCGCCTGCGCGACGTGGCGCGCATCGAGATGGGTTCCGGCAGCTATGCGCTGCGCTCCCAGCTCAACAATAAGGATGCGGTCGGGATCGGTATCTTCCAGTCGCCGGGGGCTAACGCCATCGATCTGTCGAACGCGGTACGCGCCAAAATGGCCGAGCTGGCCTCCCGCTTCCCGGAAGATATGAAATGGGCGGCGCCGTACGACCCGACGGTTTTCGTGCGCGACTCCATCCGCGCGGTGGTGCAGACGCTGCTGGAAGCAGTGGTGCTGGTGGTGCTGGTGGTGATCCTGTTCCTGCAGACCTGGCGCGCGTCGATTATCCCATTGATCGCCGTGCCGGTATCGGTGGTGGGTACCTTCAGCATTCTCTATCTGCTGGGCTTCTCGCTGAATACCT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AGCGGCGGACCTGATTGGCGATGCCGATCCGCGGGTCCTCTCTTCTTCACAGGCGATGACGCATCTGGAGGAGCTGTCGAAGCAGATCCTGCCGAATGGGATGAATATTGAGTGGACGGATCTCAGCTTCCAGCAGGCCACCCAGGGCAACACGGCGCTGATCGTCTTCCCGGTGGCGGTGCTGCTGGCGTTCCTCGTGCTGGCCGCTCTGTATGAAAGCTGGACCCTGCCGCTGGCGGTGATCCTTATCGTACCGATGACGATGCTCTCCGCGCTGTTTGGCGTCTGGCTGACCGGGGGCGATAACAACGTCTTCGTGCAGGTGGGTCTGGTGGTCCTGATGGGCCTGGCCTGTAAAAACGCCATTCTGATCGTCGAGTTTGCCCGCGAACTGGAGATCCAGGGGAAAGGCATCATGGAAGCGGCGCTGGAGGCATGCCGCCTGCGTCTGCGCCCGATCGTGATGACCTCCATCGCTTTTATCGCCGGGACCATTCCGCTGATCCTCGGCCATGGCGCGGGGGCGGAAGTCCGCGGTGTCACCGGGATCACGGTGTTCTCCGGAATGCTGGGCGTGACGCTGTTTGGTCTGTTCCTGACGCCGGTGTTTTACGTGACGCTGCGAAAACTGGTGACCCGCAGGAAGCCGGTCCAGGAGGATCTGCCCGCCTAG</v>
      </c>
      <c r="O1839" s="26">
        <f t="shared" si="197"/>
        <v>3153</v>
      </c>
      <c r="P1839" s="26" t="s">
        <v>10654</v>
      </c>
      <c r="Q1839" s="26">
        <f t="shared" si="193"/>
        <v>1</v>
      </c>
      <c r="R1839" s="26">
        <f t="shared" si="194"/>
        <v>1</v>
      </c>
      <c r="S1839" s="26">
        <f t="shared" si="195"/>
        <v>2</v>
      </c>
      <c r="T1839" s="26"/>
    </row>
    <row r="1840" spans="1:20" x14ac:dyDescent="0.25">
      <c r="A1840">
        <v>1783</v>
      </c>
      <c r="B1840" s="2" t="s">
        <v>9680</v>
      </c>
      <c r="C1840" s="3" t="s">
        <v>4474</v>
      </c>
      <c r="D1840" s="3" t="s">
        <v>4492</v>
      </c>
      <c r="E1840" s="3" t="s">
        <v>4492</v>
      </c>
      <c r="F1840" s="3" t="s">
        <v>4493</v>
      </c>
      <c r="G1840" s="3" t="s">
        <v>4494</v>
      </c>
      <c r="H1840" s="3"/>
      <c r="I1840" s="3" t="s">
        <v>4419</v>
      </c>
      <c r="J1840" s="3"/>
      <c r="K1840" s="3" t="s">
        <v>9681</v>
      </c>
      <c r="L1840" s="5" t="s">
        <v>15</v>
      </c>
      <c r="M1840" s="2" t="str">
        <f t="shared" si="196"/>
        <v>&gt;quino-g1807_oqxB8%ATGGACTTTTCCCGCTTTTTTATCGACAGGCCA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GCCGGGGGCTAACGCCATCGATCTGTCGAACGCGGTACGCGCCAAAATGGCCGAGCTGGCCACCCGCTTCCCGGAAGATATGAAATGGGCGGCGCCGTACGACCCGACGGTTTTCGTGCGCGACTCCATCCGTGCGGTGGTGCAGACGCTGCTGGAAGCAGTGGTGCTGGTGGTGCTGGTGGTGATCCTGTTCCTGCAGACCTGGCGCGCGTCGATTATCCCATTGATCGCCGTGCCGGTATCGGTGGTGGGTACCTTCAGCATTCTCTATCTGCTGGGCTTCTCGCTGAATACCCTGAGCCTGTTCGGGCTGGTACTGGCTATCGGTATCGTGGTGGACGACGCCATCGTGGTGGTGGAGAACGTTGAGCGTAATATCGAAGAGGGGCTTGCGCCGCTTGCCGCGGCGCATCAGGCGATGCGTGAGGTCTCCGGGCCGATTATCGCCATTGCGCTGGTGCTGTGTGCGGTGTTCGTGCCGATGGCGTTTCTCTCTGGGGTCACCGGCCAGTTCTACAAACAGTTCGCGGTGACCATCGCCATCTCGACGGTGATCTCGGCCATCAACTCGCTGACGCTCTCCCCGGCGCTGGCGGCCCTGCTGTTAAAGCCGCACGGCGCGAAGAAAGACCTCCCTACCCGGCTGATCGATCGTCTGTTTGGCTGGATTTTCCGTCCGTTTAACCGCTTTTTCCTGCGCAGCTCGAACGGCTATCAGGGACTGGTGAGCAAAACCCTCGGACGCCGTGGCGCGGTGTTTGTGGTGTATTTGCTGCTGCTCTGCGCCGCTGGGGTGATGTTTAAAGTCGTCCCCGGCGGGTTTATTCCCACCCAGGATAAGCTGTATCTCATTGGCGGCGTGAAGATGCCGGAAGGTTCGTCGCTGGCGCGCACCGACGCGGTGATCCGCAAAATGAGCGAGATCGGGATGAATACCGAAGGGGTCGAT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GGCGGCGGACCTGATTGGCGATGCCGATCCGCGGATCCTCTCTTCTTCGCAGGCGATGACGCATCTGGAGGAGCTGTCGAAGCAGATCCTGCCGAATGGGATGAATATTGAGTGGACGGATCTGAGCTTCCAGCAGGCCACCCAGGGCAACACGGCGCTGATCGTCTTCCCGGTGGCGGTGCTGCTGGCGTTCCTCGTGCTGGCCGCACTGTATGAAAGCTGGACCCTGCCGCTGGCGGTGATCCTTATCGTACCGATGACGATGCTCTCCGCGCTGTTTGGCGTCTGGTTGACCGGGGGCGATAACAACGTCTTCGTGCAGGTGGGTCTGGTGGTCCTGATGGGCCTGGCCTGTAAAAACGCCATTCTGATCGTCGAGTTTGCCCGCGAGCTGGAGATCCAGGGGAAAGGCATCATGGAAGCGGCGCTGGAGGCATGCCGCCTGCGTCTGCGCCCGATCGTGATGACCTCCATCGCTTTTATCGCCGGAACCATTCCGCTGATCCTCGGCCACGGTGCACGAGCGGAAGTCCGCGGTGTCACCGGGATCACGGTGTTCTCCGGGATGCTGGGCGTAACGCTGTTCGGTCTGTTCCTGACGCCGGTGTTTTACGTGACGCTGCGAAAACTGGTGACCCGCACGAAGCCGGTACAAGAGGATCTGCGCGCCTAG</v>
      </c>
      <c r="O1840" s="26">
        <f t="shared" si="197"/>
        <v>3153</v>
      </c>
      <c r="P1840" s="26" t="s">
        <v>10654</v>
      </c>
      <c r="Q1840" s="26">
        <f t="shared" si="193"/>
        <v>1</v>
      </c>
      <c r="R1840" s="26">
        <f t="shared" si="194"/>
        <v>1</v>
      </c>
      <c r="S1840" s="26">
        <f t="shared" si="195"/>
        <v>2</v>
      </c>
      <c r="T1840" s="26"/>
    </row>
    <row r="1841" spans="1:20" x14ac:dyDescent="0.25">
      <c r="A1841">
        <v>1784</v>
      </c>
      <c r="B1841" s="2" t="s">
        <v>9682</v>
      </c>
      <c r="C1841" s="3" t="s">
        <v>4474</v>
      </c>
      <c r="D1841" s="3" t="s">
        <v>4495</v>
      </c>
      <c r="E1841" s="3" t="s">
        <v>4495</v>
      </c>
      <c r="F1841" s="3" t="s">
        <v>4496</v>
      </c>
      <c r="G1841" s="3" t="s">
        <v>4497</v>
      </c>
      <c r="H1841" s="3"/>
      <c r="I1841" s="3" t="s">
        <v>4419</v>
      </c>
      <c r="J1841" s="3"/>
      <c r="K1841" s="3" t="s">
        <v>9683</v>
      </c>
      <c r="L1841" s="5" t="s">
        <v>15</v>
      </c>
      <c r="M1841" s="2" t="str">
        <f t="shared" si="196"/>
        <v>&gt;quino-g1808_oqxB9%ATGGACTTTTCCCGCTTTTTTATCGACAGGCCGATTTTCGCCGCGGTGCTGTCGATTTTAATTTTTATCACCGGGTTAATCGCTATCCCGCTGCTGCCGGTGAGCGAATATCCGGACGTCGTCCCGCCGAGCGTCCAGGTGCGCGCGGAGTATCCCGGCGCCAACCCGAAAGTGATTGCCGAGACCGTGGCGACGCCGCTGGAGGAAGCGATCAACGGCGTTGAAAACATGATGTACATGAAATCGGTCGCCGGCTCCGACGGCGTGCTGGTCACCACCGTCACCTTCCGCCCGGGTACCGACCCGGATCAGGCGCAGGTTCAGGTGCAGAACCGGGTCGCGCAGGCGGAAGCGCGTCTGCCGGAGGATGTACGCCGTCTGGGCATCACCACCCAGAAACAGTCTCCGACGCTGACCCTGGTGGTGCATCTGTTTTCGCCAAACGGTAAGTACGACTCGCTGTATATGCGCAACTACGCCACGCTGAAAGTGAAGGATGAGCTGGCGCGCCTGCCCGGCGTCGGCCAGATCCAGATTTTTGGCTCCGGTGAATATGCGATGCGCGTCTGGCTGGATCCCAATAAGGTCGCGGCCCGCGGTCTGACAGCCTCGGATGTGGTGACGGCGATGCAGGAGCAAAACGTCCAGGTGTCTGCCGGACAGCTTGGCGCCGAGCCGCTGCCGCAGGAGAGCGATTTCCTGATCTCCATTAACGCCCAGGGCCGTCTGCATACCGAAGAAGAGTTTGGCAATATCATTCTGAAAACGGCGCAGGATGGCTCGCTGGTCCGCCTGCGCGACGTGGCGCGCATCGAGATGGGTTCCGGCAGCTATGCGCTGCGCTCCCAGCTCAACAATAAGGATGCGGTCGGGATCGGTATCTTCCAGTCGCCGGGGGCTAACGCCATCGATCTGTCGAACGCGGTACGCGCCAAAATGGCCGAGCTGGCCACCCGCTTCCCGGAAGATATGAAATGGGCGGCGCCGTACGACCCGACGGTTTTCGTGCGCGACTCCATCCGCGCGGTGGTGCAGACGCTGCTGGAAGCAGTGGTGCTGGTGGTGCTGGTGGTGATCCTGTTCCTGCAGACCTGGCGCGCGTCGATTATCCCATTGATCGCCGTACCGGTATCGGTGGTAGGGACCTTCAGCATTCTCTATCTGCTGGGCTTCTCGCTGAATACCCTGAGCCTGTTCGGGCTGGTACTGGCTATCGGTATCGTGGTGGACGACGCCATCGTGGTGGTGGAGAACGTTGAGCGTAATATCGAAGAGGGGCTTGCGCCGCTTGCCGCGGCGCATCAGGCGATGCGTGAGGTCTCCGGGCCGATTATCGCCATTGCGCTGGTGCTGTGTGCGGTGTTCGTGCCGATGGCGTTTCTCTCCGGGGTCACCGGCCAGTTCTACAAACAGTTTGCGGTGACCATCGCCATCTCGACGGTGATCTCGGCCATCAACTCGCTGACGCTCTCCCCGGCGCTGGCGGCCCTGCTGTTAAAGCCGCACGGCGCGAAGAAAGACCTCCCTACCCGGCTGATCGATCGTCTGTTTGGCTGGATTTTCCGTCCGTTTAACCGCTTTTTCCTGCGCAGCTCGAACGGCTATCAGGGGCTGGTGAGCAAAACCCTCGGACGCCGTGGCGCGGTGTTTGTGGTGTATCTGCTGCTGCTCTGCGCCGCTGGGGTGATGTTTAAGGTCGTCCCCGGCGGGTTTATTCCCACCCAGGATAAGCTGTATCTCATTGGCGGCGTGAAGATGCCGGAAGGTTCGTCGCTGGCGCGCACCGATGCGGTGATCCGCAAAATGAGCGAGATCGGGATGAATACCGAAGGGGTCGATTATGCGGTCGCTTTCCCGGGGCTTAACGCGCTGCAGTTCACCAACACGCCGAATACCGGGACGGTCTTTTTTGGCCTGAAACCGTTCGACCAGCGCAAACACACGGCGGCGGAAATTAACGCGGAGATCAACGCCAAAATCGCGCAAATCCAGCAAGGCTTTGGCTTCTCCATCCTGCCGCCGCCGATTTTAGGACTGGGTCAGGGTTCCGGCTACTCCCTGTACATCCAGGATCGCGGTGGGCTGGGCTATGGCGCGCTGCAAAGCGCGGTGAATGCGATGTCCGGGGCGATTATGCAGACGCCGGGGATGCACTTCCCGATCTCGACTTACCAGGCTAACGTGCCGCAGCTGGACGTGCAGGTCGATCGCGATAAGGCGAAAGCGCAGGGGGTGTCGCTAACCGATCTGTTCGGCACGCTGCAGACCTATCTCGGCTCGTCTTATGTCAATGACTTTAACCAGTTCGGGCGTACCTGGCGCGTGATGGCCCAGGCCGATGGGCCATTCCGCGAGAGCGTGGAAGATATTGCTAATCTGCGCACCCGCAATAATCAGGGCGAAATGGTGCCGATCGGCAGTATGGTGAATATCAGTACCACCTACGGGCCGGATCCGGTGATCCGCTACAACGGTTATCCGGCGGCGGACCTGATTGGCGATGCCGATCCGCGGGTCCTCTCTTCTTCACAGGCGATGACGCATCTGGAGGAGCTGTCGAAGCAGATCCTGCCGAATGGGATGAATATTGAGTGGACGGATCTGAGCTTCCAGCAGGCCACCCAGGGCAACACGGCGCTGATCGTCTTCCCGGTGGCGGTGCTGCTGGCGTTCCTCGTGCTGGCGGCGCTGTATGAAAGCTGGACCCTGCCGCTGGCGGTGATCCTTATCGTGCCGATGACGATGCTCTCCGCGCTGTTTGGCGTCTGGCTGACCGGCGGCGATAACAACGTCTTCGTGCAGGTGGGTCTGGTGGTCCTGATGGGCCTGGCCTGTAAAAACGCCATTCTGATCGTCGAGTTTGCCCGCGAGCTGGAGATCCAGGGGAAAGGCATCATGGAAGCGGCGCTGGAGGCATGCCGCCTGCGTCTGCGCCCGATCGTGATGACCTCCATCGCCTTTATCGCCGGGACCATTCCGCTGATCCTCGGCCACGGTGCAGGAGCGGAAGTCCGCGGTGTCACCGGGATCACGGTGTTCTCCGGGATGCTGGGCGTAACGCTGTTCGGTCTGTTCCTGACGCCGGTGTTTTACGTGACGCTGCGGAAACTGGTGACCCGCAGGAAGCCGGTCCAGGAGGATCTGCCCGCCTAG</v>
      </c>
      <c r="O1841" s="26">
        <f t="shared" si="197"/>
        <v>3153</v>
      </c>
      <c r="P1841" s="26" t="s">
        <v>10654</v>
      </c>
      <c r="Q1841" s="26">
        <f t="shared" si="193"/>
        <v>1</v>
      </c>
      <c r="R1841" s="26">
        <f t="shared" si="194"/>
        <v>1</v>
      </c>
      <c r="S1841" s="26">
        <f t="shared" si="195"/>
        <v>2</v>
      </c>
      <c r="T1841" s="26"/>
    </row>
    <row r="1842" spans="1:20" x14ac:dyDescent="0.25">
      <c r="A1842">
        <v>1760</v>
      </c>
      <c r="B1842" s="2" t="s">
        <v>9634</v>
      </c>
      <c r="C1842" s="3" t="s">
        <v>4424</v>
      </c>
      <c r="D1842" s="3" t="s">
        <v>4425</v>
      </c>
      <c r="E1842" s="3" t="s">
        <v>4425</v>
      </c>
      <c r="F1842" s="3" t="s">
        <v>4417</v>
      </c>
      <c r="G1842" s="3" t="s">
        <v>4426</v>
      </c>
      <c r="H1842" s="3"/>
      <c r="I1842" s="3" t="s">
        <v>4419</v>
      </c>
      <c r="J1842" s="3" t="s">
        <v>4420</v>
      </c>
      <c r="K1842" s="3" t="s">
        <v>9635</v>
      </c>
      <c r="L1842" s="5" t="s">
        <v>15</v>
      </c>
      <c r="M1842" s="2" t="str">
        <f t="shared" si="196"/>
        <v>&gt;quino-g1809_parC_ecol_Chr%ATGAGCGATATGGCAGAGCGCCTTGCGCTACATGAATTTACGGAAAACGCCTACTTAAACTACTCCATGTACGTGATCATGGACCGTGCGTTGCCGTTTATTGGTGATGGTCTGAAACCTGTTCAGCGCCGCATTGTGTATGCGATGTCTGAACTGGGCCTGAATGCCAGCGCCAAATTTAAAAAATCGGCCCGTACCGTCGGTGACGTACTGGGTAAATACCATCCGCACGGCGATAGCGCCTGTTATGAAGCGATGGTCCTGATGGCGCAACCGTTCTCTTACCGTTATCCGCTGGTTGATGGTCAGGGGAACTGGGGCGCGCCGGACGATCCGAAATCGTTCGCGGCAATGCGTTACACCGAATCCCGGTTGTCGAAATATTCCGAGCTGCTATTGAGCGAGCTGGGGCAGGGGACGGCTGACTGGGTGCCAAACTTCGACGGCACTTTGCAGGAGCCGAAAATGCTACCTGCCCGTCTGCCAAACATTTTGCTTAACGGCACCACCGGTATTGCCGTCGGCATGGCGACCGATATTCCACCGCATAACCTGCGTGAAGTGGCTCAGGCGGCAATCGCATTAATCGACCAGCCGAAAACCACGCTCGATCAGCTGCTGGATATCGTGCAGGGGCCGGATTATCCGACTGAAGCGGAAATTATCACTTCGCGCGCCGAGATCCGTAAAATCTACGAGAACGGACGTGGTTCAGTGCGTATGCGCGCGGTGTGGAAGAAAGAAGATGGCGCGGTGGTTATCAGCGCATTGCCGCATCAGGTTTCAGGTGCGCGCGTACTGGAGCAAATTGCTGCGCAAATGCGCAACAAAAAGCTGCCGATGGTTGACGATCTGCGCGATGAATCTGACCACGAGAACCCGACCCGCCTGGTGATTGTGCCGCGTTCCAACCGCGTGGATATGGATCAGGTGATGAACCACCTCTTCGCTACCACCGATCTGGAAAAGAGCTATCGTATTAACCTTAATATGATCGGTCTGGATGGTCGTCCGGCGGTGAAAAACCTGCTGGAAATCCTCTCCGAATGGCTGGTGTTCCGCCGCGATACCGTGCGCCGCCGACTGAACTATCGTCTGGAGAAAGTCCTCAAGCGCCTGCATATCCTCGAAGGTTTGCTGGTGGCGTTTCTCAATATCGACGAAGTGATTGAGATCATTCGTAATGAAGATGAACCGAAACCGGCGCTGATGTCGCGGTTTGGCCTTACGGAAACCCAGGCGGAAGCGATCCTCGAACTGAAACTGCGTCATCTTGCCAAACTGGAAGAGATGAAGATTCGCGGTGAGCAGAGTGAACTGGAAAAAGAGCGCGACCAGTTGCAGGGCATTTTGGCTTCCGAGCGTAAAATGAATAACCTGCTGAAGAAAGAACTGCAGGCAGACGCGCAAGCCTACGGTGACGATCGTCGTTCGCCGTTGCAGGAACGCGAAGAAGCGAAAGCGATGAGCGAGCACGACATGCTGCCGTCTGAACCTGTCACCATTGTGCTGTCGCAGATGGGCTGGGTACGCAGCGCTAAAGGCCATGATATCGACGCGCCGGGCCTGAATTATAAAGCGGGTGATAGCTTCAAAGCGGCGGTGAAAGGTAAGAGCAACCAACCGGTAGTGTTTGTTGATTCCACCGGTCGTAGCTATGCCATTGACCCGATTACGCTGCCGTCGGCGCGTGGTCAGGGCGAGCCGCTCACCGGCAAATTAACGTTGCCGCCTGGGGCGACCGTTGACCATATGCTGATGGAAAGCGACGATCAGAAACTGCTGATGGCTTCCGATGCGGGTTACGGTTTCGTCTGCACCTTTAACGATCTGGTGGCGCGTAACCGTGCAGGTAAGGCTTTGATCACCTTACCGGAAAATGCCCATGTTATGCCGCCGGTGGTGATTGAAGATGCTTCCGATATGCTGCTGGCAATCACTCAGGCAGGCCGTATGTTGATGTTCCCGGTAAGTGATCTGCCGCAGCTGTCGAAGGGCAAAGGCAACAAGATTATCAACATTCCATCGGCAGAAGCCGCGCGTGGAGAAGATGGTCTGGCGCAATTGTACGTTCTGCCGCCGCAAAGCACGCTGACCATTCATGTTGGGAAACGCAAAATTAAACTGCGCCCGGAAGAGTTACAGAAAGTCACTGGCGAACGTGGACGCCGCGGTACGTTGATGCGCGGTTTGCAGCGTATCGATCGTGTTGAGATCGACTCTCCTCGCCGTGCCAGCAGCGGTGATAGCGAAGAGTAA</v>
      </c>
      <c r="O1842" s="26">
        <f t="shared" si="197"/>
        <v>2259</v>
      </c>
      <c r="P1842" s="26"/>
      <c r="Q1842" s="26">
        <f t="shared" si="193"/>
        <v>1</v>
      </c>
      <c r="R1842" s="26">
        <f t="shared" si="194"/>
        <v>1</v>
      </c>
      <c r="S1842" s="26">
        <f t="shared" si="195"/>
        <v>1</v>
      </c>
      <c r="T1842" s="26"/>
    </row>
    <row r="1843" spans="1:20" x14ac:dyDescent="0.25">
      <c r="A1843">
        <v>1764</v>
      </c>
      <c r="B1843" s="2" t="s">
        <v>9642</v>
      </c>
      <c r="C1843" s="3" t="s">
        <v>4424</v>
      </c>
      <c r="D1843" s="3" t="s">
        <v>4435</v>
      </c>
      <c r="E1843" s="3" t="s">
        <v>4435</v>
      </c>
      <c r="F1843" s="3" t="s">
        <v>4431</v>
      </c>
      <c r="G1843" s="3" t="s">
        <v>4436</v>
      </c>
      <c r="H1843" s="3"/>
      <c r="I1843" s="3" t="s">
        <v>4419</v>
      </c>
      <c r="J1843" s="3" t="s">
        <v>4420</v>
      </c>
      <c r="K1843" s="3" t="s">
        <v>9643</v>
      </c>
      <c r="L1843" s="5" t="s">
        <v>15</v>
      </c>
      <c r="M1843" s="2" t="str">
        <f t="shared" si="196"/>
        <v>&gt;quino-g1810_parC_kpne_Chr%ATGAGCGATATGGCAGAGCGCCTTGCGCTGCATGAATTTACGGAAAATGCTTACCTGAACTACTCCATGTACGTGATCATGGACAGGGCATTACCGTTTATTGGCGATGGCTTAAAACCGGTCCAGCGTCGCATCGTCTATGCGATGTCCGAGCTGGGGCTGAACGCCAGCGCGAAATTCAAAAAGTCCGCCCGCACCGTCGGCGACGTGTTGGGTAAATATCACCCGCACGGCGACAGCGCCTGCTATGAAGCGATGGTGCTGATGGCGCAGCCGTTCTCTTACCGCTATCCGCTGGTGGATGGTCAGGGAAACTGGGGGGCGCCGGACGATCCCAAATCTTTCGCCGCCATGCGTTACACCGAATCCCGCCTGTCGAAGTATGCCGAGCTGCTGCTCAGCGAGCTGGGGCAGGGGACGGTCGACTGGGTGCCAAACTTTGACGGCACGCTGCAGGAGCCGAAAATGCTGCCAGCGCGTTTGCCGAACATCCTGCTGAACGGCACCACCGGCATCGCGGTAGGCATGGCGACCGATATTCCTCCGCACAACCTGCGGGAAGTGGCCAAAGCGGCGATTACGCTGATTGAGCAGCCGAAAACCACCCTCGACGAACTGCTGGATATCGTACAGGGGCCGGATTTCCCGACCGAGGCGGAGATCATCACCTCGCGGGCGGAAATTCGCAAAATCTACCAGAACGGGCGCGGCTCAGTGCGCATGCGCGCGGTGTGGAGTAAAGAGGACGGCGCGGTGGTGATCAGCGCGCTGCCGCATCAGGTCTCCGGCGCCAAAGTGCTGGAGCAGATTGCGGCGCAGATGCGCAATAAAAAGCTGCCGATGGTTGACGATCTGCGCGACGAATCGGACCACGAAAACCCGACCCGTCTGGTAATTGTCCCGCGCTCCAACCGGGTGGATATGGAACAGGTGATGAACCACCTGTTCGCCACCACCGATCTGGAGAAGAGCTACCGCATCAACCTCAATATGATCGGCCTTGACGGCCGCCCGGCGGTGAAAAACCTGCTGGAGATCCTCAGCGAGTGGCTGGTGTTCCGTCGCGATACCGTGCGTCGCCGTCTAAACCATCGGTTAGAGAAAGTGCTGAAGCGCCTGCATATCCTCGAAGGTTTGCTGGTGGCGTTTCTTAATATCGATGAAGTGATTGAGATCATCCGCACTGAAGATGAACCGAAGCCGGCCCTGATGTCGCGCTTTGGCATCAGCGAAACCCAGGCGGAAGCGATTCTGGAATTAAAACTGCGCCACCTCGCCAAACTGGAAGAGATGAAGATCCGCGGCGAGCAGAGCGAGCTGGAAAAAGAGCGCGACCAGCTGCAGGCGATTCTGGCGTCTGAACGTAAGATGAACAACCTGCTGAAAAAAGAGCTGCAGGCCGATGCCGATGCCTTCGGCGACGACCGTCGCTCGCCGCTTCACGAGCGTGAAGAAGCGAAAGCGATGAGCGAACATGACATGCTGCCGTCTGAGCCGGTGACTATCGTTCTGTCGCAGATGGGCTGGGTGCGCAGCGCCAAAGGACACGACATTGACGCCCAGGGATTGAGCTATAAGGCGGGCGACAGCTGGAAAGCCTCGGCGAAGGGCAAGAGCAACCAGCCGGTGGTGTTTATCGATACCACCGGACGCAGCTATGCCATCGATCCGATTACTCTGCCTTCCGCGCGTGGCCAGGGTGAACCGCTTACCGGCAAACTGACCCTGCCGCCGGGCGCGACCGTGGAGCATATGCTAATGGAAAGCGACGATCAGAAACTGCTGATGGCTTCCGACGCGGGCTACGGTTTCGTCTGTACCTTCAACGATCTGGTGGCGCGCAACCGTGCCGGGAAAGCGCTAATCACCCTGCCTGACAACGCGCACGTGATGCCGCCGCTGGTGATTGAGGATGAGTCCGATATGCTGCTGGCCATCACCGCCGCCGGGCGGATGCTGATGTTCCCGGTCAGCGATCTGCCGCAGCTGTCGAAAGGCAAGGGCAACAAAATTATCAGCATTCCGGCGGCGGAAGCCGCAGCCGGCCAGGACGGTCTGGCACATCTGTTTGTTCTGCCGCCGCAGAGTACGCTGACCATTCACGTCGGCAAACGGAAGATCAAACTGCGTCCGGAAGAGCTGCAAAAAGTCACCGGCGAGCGCGGCCGCCGCGGTTCGCTGATGCGCGGGCTGCAGAAAATTGACCGCGTGGAAATTGACTCGCCGCGTCGTGCCGCGGCAGGCGATAGCGAAGAGTAA</v>
      </c>
      <c r="O1843" s="26">
        <f t="shared" si="197"/>
        <v>2259</v>
      </c>
      <c r="P1843" s="26"/>
      <c r="Q1843" s="26">
        <f t="shared" si="193"/>
        <v>1</v>
      </c>
      <c r="R1843" s="26">
        <f t="shared" si="194"/>
        <v>1</v>
      </c>
      <c r="S1843" s="26">
        <f t="shared" si="195"/>
        <v>1</v>
      </c>
      <c r="T1843" s="26"/>
    </row>
    <row r="1844" spans="1:20" x14ac:dyDescent="0.25">
      <c r="A1844">
        <v>1761</v>
      </c>
      <c r="B1844" s="2" t="s">
        <v>9636</v>
      </c>
      <c r="C1844" s="3" t="s">
        <v>4427</v>
      </c>
      <c r="D1844" s="3" t="s">
        <v>4428</v>
      </c>
      <c r="E1844" s="3" t="s">
        <v>4428</v>
      </c>
      <c r="F1844" s="3" t="s">
        <v>4417</v>
      </c>
      <c r="G1844" s="3" t="s">
        <v>4429</v>
      </c>
      <c r="H1844" s="3"/>
      <c r="I1844" s="3" t="s">
        <v>4419</v>
      </c>
      <c r="J1844" s="3" t="s">
        <v>4420</v>
      </c>
      <c r="K1844" s="3" t="s">
        <v>9637</v>
      </c>
      <c r="L1844" s="5" t="s">
        <v>15</v>
      </c>
      <c r="M1844" s="2" t="str">
        <f t="shared" si="196"/>
        <v>&gt;quino-g1811_parE_ecol_Chr%ATGACGCAAACTTATAACGCTGATGCCATTGAGGTACTCACCGGGCTTGAGCCGGTTCGCCGCCGTCCGGGGATGTATACCGATACCACTCGCCCTAACCATTTGGGGCAAGAAGTCATTGATAACAGTGTGGATGAAGCACTGGCGGGTCACGCAAAACGCGTGGACGTTATTTTACATGCTGACCAGTCGTTAGAAGTTATTGACGATGGGCGCGGGATGCCGGTGGATATTCACCCGGAAGAGGGTGTACCGGCGGTTGAACTGATTCTTTGCCGTCTGCATGCAGGCGGTAAATTCTCTAACAAAAATTACCAGTTCTCTGGCGGCCTGCATGGCGTGGGGATTTCGGTGGTTAACGCCCTGTCGAAGCGCGTAGAAGTTAACGTGCGCCGCGATGGTCAGGTTTATAACATCGCCTTTGAAAATGGCGAAAAGGTGCAGGATTTACAGGTTGTCGGCACTTGCGGTAAACGCAATACTGGTACCAGTGTGCACTTCTGGCCGGATGAAACCTTCTTTGACAGCCCGCGATTTTCTGTTTCACGCCTGACGCATGTGCTGAAAGCCAAAGCGGTATTGTGCCCTGGCGTTGAGATCACTTTTAAAGATGAGATCAACAATACCGAACAACGCTGGTGCTATCAGGACGGTCTGAATGATTACCTGGCGGAAGCGGTAAATGGTCTGCCGACGCTGCCGGAAAAACCGTTTATCGGTAATTTCGCTGGTGATACTGAAGCTGTGGACTGGGCGCTACTGTGGCTGCCGGAAGGCGGTGAACTGCTGACCGAAAGCTACGTCAACCTTATCCCAACGATGCAGGGCGGTACCCATGTTAATGGTCTGCGTCAGGGCCTGTTGGACGCGATGCGTGAGTTCTGTGAATACCGCAATATTCTGCCGCGCGGTGTAAAGCTGTCGGCGGAAGATATCTGGGATCGCTGCGCCTATGTGCTGTCAGTAAAAATGCAGGATCCGCAGTTTGCCGGGCAGACGAAAGAGCGTCTCTCTTCGCGTCAATGCGCGGCATTCGTTTCTGGCGTGGTGAAAGATGCCTTTATCCTGTGGCTGAACCAGAACGTTCAGGCGGCTGAACTGCTGGCGGAGATGGCGATTTCCAGCGCCCAGCGCCGTATGCGTGCGGCCAAAAAAGTGGTGCGTAAAAAGCTGACCAGCGGCCCGGCGTTGCCTGGCAAACTGGCTGATTGTACCGCGCAGGACCTTAACCGTACCGAGCTGTTCCTTGTGGAAGGTGACTCCGCAGGCGGATCTGCCAAGCAGGCGCGCGATCGCGAATATCAGGCGATCATGCCACTGAAAGGTAAGATCCTTAACACCTGGGAAGTCTCTTCCGACGAAGTGCTGGCTTCGCAGGAAGTGCACGATATTTCGGTAGCGATCGGTATCGATCCTGACAGCGACGATCTGAGCCAGCTTCGTTATGGCAAAATCTGTATCCTCGCGGATGCGGACTCTGATGGTCTGCACATTGCCACGCTGCTCTGCGCTTTGTTCGTAAAACATTTCCGCGCGTTGGTGAAACACGGTCACGTTTACGTCGCACTGCCACCGCTCTACCGTATTGATCTCGGGAAAGAGGTTTATTACGCGCTGACGGAAGAAGAGAAAGAGGGCGTACTTGAGCAATTAAAACGCAAGAAAGGCAAGCCGAACGTCCAGCGTTTTAAAGGTCTGGGGGAAATGAACCCGATGCAATTGCGCGAAACCACGCTTGATCCGAACACTCGCCGTCTGGTGCAGTTGACTATCGATGATGAAGACGATCAGCGTACTGACGCGATGATGGATATGCTGCTGGCGAAGAAACGCTCGGAAGATCGCCGCAACTGGTTGCAAGAGAAAGGCGACATGGCGGAGATTGAGGTTTAA</v>
      </c>
      <c r="O1844" s="26">
        <f t="shared" si="197"/>
        <v>1893</v>
      </c>
      <c r="P1844" s="26"/>
      <c r="Q1844" s="26">
        <f t="shared" si="193"/>
        <v>1</v>
      </c>
      <c r="R1844" s="26">
        <f t="shared" si="194"/>
        <v>1</v>
      </c>
      <c r="S1844" s="26">
        <f t="shared" si="195"/>
        <v>2</v>
      </c>
      <c r="T1844" s="26"/>
    </row>
    <row r="1845" spans="1:20" x14ac:dyDescent="0.25">
      <c r="A1845">
        <v>1765</v>
      </c>
      <c r="B1845" s="2" t="s">
        <v>9644</v>
      </c>
      <c r="C1845" s="3" t="s">
        <v>4427</v>
      </c>
      <c r="D1845" s="3" t="s">
        <v>4437</v>
      </c>
      <c r="E1845" s="3" t="s">
        <v>4437</v>
      </c>
      <c r="F1845" s="3" t="s">
        <v>4431</v>
      </c>
      <c r="G1845" s="3" t="s">
        <v>4438</v>
      </c>
      <c r="H1845" s="3"/>
      <c r="I1845" s="3" t="s">
        <v>4419</v>
      </c>
      <c r="J1845" s="3" t="s">
        <v>4420</v>
      </c>
      <c r="K1845" s="3" t="s">
        <v>9645</v>
      </c>
      <c r="L1845" s="5" t="s">
        <v>15</v>
      </c>
      <c r="M1845" s="2" t="str">
        <f t="shared" si="196"/>
        <v>&gt;quino-g1812_parE_kpne_Chr%ATGACGCAATCTTCATATAATGCTGATGCCATTGAGGTACTCACCGGGCTAGAGCCGGTGCGCCGCCGTCCGGGCATGTATACCGACACCACTCGTCCTAACCATCTTGGTCAGGAAGTTATTGATAACAGTGTGGATGAAGCGCTGGCAGGCCACGCCAAACGCGTGGAAGTTATCCTTCATGCCGACCAGTCCCTGGAGGTCATTGACGATGGTCGTGGGATGCCGGTCGACATCCACCCGGAAGAGGGCGTGCCGGCGGTTGAGCTGATCCTCTGCCGGCTGCATGCGGGCGGTAAGTTTTCCAATAAAAACTATCAGTTTTCCGGCGGCCTGCACGGGGTGGGGATCTCGGTGGTCAACGCCCTGTCAAAACGCGTGGAGGTCAACGTGCGTCGCGACGGTCAGGTCTACAGCATCGCCTTTGAAAATGGTGAAAAAGTGGAAGACCTGCACGTCACCGGCACCTGCGGCAAACGCAATACCGGGACCAGCGTCCATTTCTGGCCGGACGAAAGCTTCTTCGACAGCCCGCGCTTTTCCGTTTCACGTCTGACCCACCTGTTAAAAGCGAAAGCGGTGCTGTGCCCGGGCGTGGAAATTGTTTTCCGCGACCAGGTGAACAACAGCGAGCAGAGCTGGTGCTATGCCGATGGCCTGAACGATTACCTGAGCGAAGCGGTGAACGGCCTGCCGCTGCTGCCGGAAAAACCATTCGTCGGCGCCTTCTCCGGCGAGACGGAGGCGGTGGACTGGGCGCTGCTGTGGCTGCCGGAAGGCGGCGAGCTGCTGACCGAGAGCTACGTGAACCTGATCCCGACCATGCAGGGCGGAACGCACGTTAACGGTCTGCGTCAGGGGCTGCTCGACGCGATGCGTGAGTTCTGCGAGTACCGTAATATCCTGCCGCGCGGCGTGAAGCTGTCAGCGGAAGATATCTGGGATCGCTGCGCGTACGTGCTGTCGGTGAAGATGCAGGATCCGCAGTTCGCCGGGCAAACCAAAGAGCGTCTGTCGTCGCGCCAGTGCGCGGCGTTCGTCTCCGGCGTGGTGAAGGACGCCTTCAGCCTGTGGCTGAATCAGAACGTGCAGGCCGCGGAGCTGCTGGCGGAGATGGCCATCTCCAGCGCCCAGCGCCGTCTGCGCGCGGCCAAAAAAGTGGTGCGCAAAAAGCTGACCAGCGGTCCGGCGCTGCCGGGTAAGCTGGCGGACTGTACCGCCCAGGATCTGAACCGTACCGAGCTGTTCCTTGTCGAGGGGGATTCGGCGGGCGGCTCAGCCAAGCAGGCGCGCGATCGCGAATATCAGGCGATCATGCCGCTGAAGGGCAAGATCCTTAATACCTGGGAAGTCTCTTCCGATGAAGTGTTAGCTTCGCAAGAAGTGCACGACATTTCGGTGGCGATTGGTATTGACCCGGATAGCGATGATTTAAGCCAGCTGCGCTACGGTAAAATTTGTATTCTGGCGGATGCGGACTCCGATGGTCTGCACATTGCCACCCTGCTGTGCGCGCTGTTCGTAAGACATTTCCGTACCCTCGTGAAAGAGGGGCACGTCTATGTGGCGCTACCGCCGCTGTACCGTATCGACCTCGGTAAAGAGGTTTACTACGCACTGACGGAAGAAGAAAAAACCGGCGTGCTGGAGCAGCTAAAGCGCAAGAAGGGCAAGCCAAACGTCCAGCGCTTTAAAGGGCTCGGTGAGATGAACCCGATGCAGCTGCGCGAAACCACCCTTGACCCGAATACCCGCCGCCTGGTGCAGCTGGTGATCAGCGATGAGGACGAGCAGCAGACCACGGCGATAATGGATATGCTGCTGGCCAAAAAGCGTTCGGAAGATCGTCGCAACTGGCTGCAGGAGAAGGGCGATATGGCGGATCTGGAAGTGTAA</v>
      </c>
      <c r="O1845" s="26">
        <f t="shared" si="197"/>
        <v>1896</v>
      </c>
      <c r="P1845" s="26"/>
      <c r="Q1845" s="26">
        <f t="shared" si="193"/>
        <v>1</v>
      </c>
      <c r="R1845" s="26">
        <f t="shared" si="194"/>
        <v>1</v>
      </c>
      <c r="S1845" s="26">
        <f t="shared" si="195"/>
        <v>2</v>
      </c>
      <c r="T1845" s="26"/>
    </row>
    <row r="1846" spans="1:20" x14ac:dyDescent="0.25">
      <c r="A1846" s="3">
        <v>1808</v>
      </c>
      <c r="B1846" s="2" t="s">
        <v>10274</v>
      </c>
      <c r="C1846" s="3" t="s">
        <v>4567</v>
      </c>
      <c r="D1846" s="3" t="s">
        <v>5507</v>
      </c>
      <c r="E1846" s="3" t="s">
        <v>4567</v>
      </c>
      <c r="F1846" s="3" t="s">
        <v>5508</v>
      </c>
      <c r="G1846" s="3" t="s">
        <v>5509</v>
      </c>
      <c r="H1846" s="3"/>
      <c r="I1846" s="3" t="s">
        <v>4419</v>
      </c>
      <c r="J1846" s="3"/>
      <c r="K1846" s="3" t="s">
        <v>5510</v>
      </c>
      <c r="L1846" s="13" t="s">
        <v>5493</v>
      </c>
      <c r="M1846" s="2" t="str">
        <f t="shared" si="196"/>
        <v>&gt;quino-g1813_qepA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CCTCGGTGCTCGCGGCGCTGGCCGATACCGCCGCGCTGTTGATCGCGGCGCGCGCCTTGCTCGGCCTGGCCGGCGCCACCATCGCGCCGTCCACCATGGCGCTGG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v>
      </c>
      <c r="O1846" s="26">
        <f t="shared" si="197"/>
        <v>1536</v>
      </c>
      <c r="P1846" s="26" t="s">
        <v>10652</v>
      </c>
      <c r="Q1846" s="26">
        <f t="shared" si="193"/>
        <v>1</v>
      </c>
      <c r="R1846" s="26">
        <f t="shared" si="194"/>
        <v>1</v>
      </c>
      <c r="S1846" s="26">
        <f t="shared" si="195"/>
        <v>2</v>
      </c>
      <c r="T1846" s="26"/>
    </row>
    <row r="1847" spans="1:20" x14ac:dyDescent="0.25">
      <c r="A1847">
        <v>1809</v>
      </c>
      <c r="B1847" s="2" t="s">
        <v>9730</v>
      </c>
      <c r="C1847" s="3" t="s">
        <v>4567</v>
      </c>
      <c r="D1847" s="3" t="s">
        <v>4568</v>
      </c>
      <c r="E1847" s="3" t="s">
        <v>4568</v>
      </c>
      <c r="F1847" s="3" t="s">
        <v>4569</v>
      </c>
      <c r="G1847" s="3" t="s">
        <v>4570</v>
      </c>
      <c r="H1847" s="3"/>
      <c r="I1847" s="3" t="s">
        <v>4419</v>
      </c>
      <c r="J1847" s="3"/>
      <c r="K1847" s="3" t="s">
        <v>9731</v>
      </c>
      <c r="L1847" s="5" t="s">
        <v>15</v>
      </c>
      <c r="M1847" s="2" t="str">
        <f t="shared" si="196"/>
        <v>&gt;quino-g1814_qepA2%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GCTCGGTGCTCGCGGCGCTGGCCGATACCGCCGCGCTGTTGATCGCGGCGCGCGCCTTGCTCGGCCTGGCCGGCGCCACCATCGCGCCGTCCACCATGGCGCTGA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v>
      </c>
      <c r="O1847" s="26">
        <f t="shared" si="197"/>
        <v>1536</v>
      </c>
      <c r="P1847" s="26" t="s">
        <v>10652</v>
      </c>
      <c r="Q1847" s="26">
        <f t="shared" si="193"/>
        <v>1</v>
      </c>
      <c r="R1847" s="26">
        <f t="shared" si="194"/>
        <v>1</v>
      </c>
      <c r="S1847" s="26">
        <f t="shared" si="195"/>
        <v>2</v>
      </c>
      <c r="T1847" s="26"/>
    </row>
    <row r="1848" spans="1:20" x14ac:dyDescent="0.25">
      <c r="A1848">
        <v>1810</v>
      </c>
      <c r="B1848" s="2" t="s">
        <v>9732</v>
      </c>
      <c r="C1848" s="3" t="s">
        <v>4571</v>
      </c>
      <c r="D1848" s="3" t="s">
        <v>4572</v>
      </c>
      <c r="E1848" s="3" t="s">
        <v>4572</v>
      </c>
      <c r="F1848" s="3" t="s">
        <v>4573</v>
      </c>
      <c r="G1848" s="3" t="s">
        <v>4574</v>
      </c>
      <c r="H1848" s="3"/>
      <c r="I1848" s="3" t="s">
        <v>4419</v>
      </c>
      <c r="J1848" s="3"/>
      <c r="K1848" s="3" t="s">
        <v>9733</v>
      </c>
      <c r="L1848" s="5" t="s">
        <v>15</v>
      </c>
      <c r="M1848" s="2" t="str">
        <f t="shared" si="196"/>
        <v>&gt;quino-g1815_qnrA1%ATGGATATTATTGATAAAGTTTTTCAGCAAGAGGATTTCTCACGCCAGGATTTGAGTGACAGCCGTTTTCGCCGCTGCCGCTTTTATCAGTGTGACTTCAGCCACTGTCAGCTGCAGGATGCCAGTTTCGAGGATTGCAGTTTCATTGAAAGCGGCGCCGTTGAAGGGTGTCACTTCAGCTATGCCGATCTGCGCGATGCCAGTTTCAAGGCCTGCCGTCTGTCTTTGGCCAACTTCAGCGGTGCCAACTGCTTTGGCATAGAGTTCAGGGAGTGCGATCTCAAGGGCGCCAACTTTTCCCGGGCCCGCTTCTACAATCAAGTCAGCCATAAGATGTACTTCTGCTCGGCTTATATCTCAGGTTGCAACCTGGCCTATACCAACTTGAGTGGCCAATGCCTGGAAAAATGCGAGCTGTTTGAAAACAACTGGAGCAATGCCAATCTCAGCGGCGCTTCCTTGATGGGCTCAGATCTCAGCCGCGGCACCTTCTCCCGCGACTGTTGGCAACAGGTCAATCTGCGGGGCTGTGACCTAACCTTTGCCGATCTGGATGGGCTCGACCCCAGACGGGTCAACCTCGAAGGAGTCAAGATCTGTGCCTGGCAACAGGAGCAACTGCTGGAACCCTTGGGAGTAATAGTGCTGCCGGATTAG</v>
      </c>
      <c r="O1848" s="26">
        <f t="shared" si="197"/>
        <v>657</v>
      </c>
      <c r="P1848" s="26" t="s">
        <v>10655</v>
      </c>
      <c r="Q1848" s="26">
        <f t="shared" si="193"/>
        <v>1</v>
      </c>
      <c r="R1848" s="26">
        <f t="shared" si="194"/>
        <v>1</v>
      </c>
      <c r="S1848" s="26">
        <f t="shared" si="195"/>
        <v>2</v>
      </c>
      <c r="T1848" s="26"/>
    </row>
    <row r="1849" spans="1:20" x14ac:dyDescent="0.25">
      <c r="A1849">
        <v>1811</v>
      </c>
      <c r="B1849" s="2" t="s">
        <v>9734</v>
      </c>
      <c r="C1849" s="3" t="s">
        <v>4571</v>
      </c>
      <c r="D1849" s="3" t="s">
        <v>4575</v>
      </c>
      <c r="E1849" s="3" t="s">
        <v>4575</v>
      </c>
      <c r="F1849" s="3" t="s">
        <v>4576</v>
      </c>
      <c r="G1849" s="3" t="s">
        <v>4577</v>
      </c>
      <c r="H1849" s="3"/>
      <c r="I1849" s="3" t="s">
        <v>4419</v>
      </c>
      <c r="J1849" s="3"/>
      <c r="K1849" s="3" t="s">
        <v>9735</v>
      </c>
      <c r="L1849" s="5" t="s">
        <v>15</v>
      </c>
      <c r="M1849" s="2" t="str">
        <f t="shared" si="196"/>
        <v>&gt;quino-g1816_qnrA2%ATGGATATTATCGATAAAGTTTTTCAACAAGAGGATTTCTCACGCCAGGATTTGAGTGACAGCCGTTTTCGCCGCTGCCGCTTCTATCAGTGTGACTTCAGCCACTGTCAGCTAAGGGATGCCAGTTTCGAGGATTGCAGTTTCATTGAAAGCGGCGCCGTTGAAGGGTGCCACTTCAGCTATGCCGATCTGCGCGATGCCAGTTTCAAGGCTTGCCGTCTGTCTTTGGCTAACTTCAGCGGTGCCAACTGCTTTGGCATAGAGTTCAGGGAATGCGATCTCAAGGGCGCCAACTTTTCCCGGGCCCGCTTTTACAATCAAGTCAGCCATAAAATGTACTTTTGTGCGGCTTATATCTCAGGCTGCAACCTGGCCTATGCCAATTTGAGTGGCCAATGCCTGGAAAAGTGCGAGCTGTTTGAAAATAACTGGAGCAATGCCAATCTCAGCGGTGCTTCCTTGATGGGCTCCGACCTCAGCCGCGGCACCTTCTCCCGCGACTGTTGGCAACAGGTCAATCTGCGGGGCTGTGACCTGACCTTTGCCGATCTGGATGGACTCGATCCCAGGCGGGTCAACCTCGAGGGGGTCAAGATCTGTGCCTGGCAACAGGAGCAACTGTTAGAGCCTCTGGGGATAATAGTGCTTCCGGATTAG</v>
      </c>
      <c r="O1849" s="26">
        <f t="shared" si="197"/>
        <v>657</v>
      </c>
      <c r="P1849" s="26" t="s">
        <v>10655</v>
      </c>
      <c r="Q1849" s="26">
        <f t="shared" si="193"/>
        <v>1</v>
      </c>
      <c r="R1849" s="26">
        <f t="shared" si="194"/>
        <v>1</v>
      </c>
      <c r="S1849" s="26">
        <f t="shared" si="195"/>
        <v>2</v>
      </c>
      <c r="T1849" s="26"/>
    </row>
    <row r="1850" spans="1:20" x14ac:dyDescent="0.25">
      <c r="A1850">
        <v>1812</v>
      </c>
      <c r="B1850" s="2" t="s">
        <v>9736</v>
      </c>
      <c r="C1850" s="3" t="s">
        <v>4571</v>
      </c>
      <c r="D1850" s="3" t="s">
        <v>4578</v>
      </c>
      <c r="E1850" s="3" t="s">
        <v>4579</v>
      </c>
      <c r="F1850" s="3" t="s">
        <v>4580</v>
      </c>
      <c r="G1850" s="3" t="s">
        <v>4581</v>
      </c>
      <c r="H1850" s="3"/>
      <c r="I1850" s="3" t="s">
        <v>4419</v>
      </c>
      <c r="J1850" s="3"/>
      <c r="K1850" s="3" t="s">
        <v>9737</v>
      </c>
      <c r="L1850" s="5" t="s">
        <v>15</v>
      </c>
      <c r="M1850" s="2" t="str">
        <f t="shared" si="196"/>
        <v>&gt;quino-g1817_qnrA3%ATGGATATTATTGATAAAGTTTTTCAGCAAGAGGATTTCTCACGCCAGGATTTGAGTGACAGT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CAACCTGGCCTATGCCAATTTGAGCGGCCAATGCCTGGAAAAGTGCGAGCTGTTTGAAAACAACTGGAGCAATGCCAACCTCAGCGGCGCTTCCTTGATGGGCTCCGACCTCAGCCGCGGCACCTTCTCCCGCGACTGCTGGCAACAGGTAAACCTGCGGGGCTGTGACCTGACCTTTGCCGATCTGGATGGGCTCGATCCCAGACGGGTCAACCTCGAAGGGGTCAAGATCTGTGCCTGGCAGCAGGAGCAACTGCTGGAACCCTTGGGAGTCATAGTGCTGCCGGATTAG</v>
      </c>
      <c r="O1850" s="26">
        <f t="shared" si="197"/>
        <v>657</v>
      </c>
      <c r="P1850" s="26" t="s">
        <v>10655</v>
      </c>
      <c r="Q1850" s="26">
        <f t="shared" si="193"/>
        <v>1</v>
      </c>
      <c r="R1850" s="26">
        <f t="shared" si="194"/>
        <v>1</v>
      </c>
      <c r="S1850" s="26">
        <f t="shared" si="195"/>
        <v>2</v>
      </c>
      <c r="T1850" s="26"/>
    </row>
    <row r="1851" spans="1:20" x14ac:dyDescent="0.25">
      <c r="A1851">
        <v>1813</v>
      </c>
      <c r="B1851" s="2" t="s">
        <v>9738</v>
      </c>
      <c r="C1851" s="3" t="s">
        <v>4571</v>
      </c>
      <c r="D1851" s="3" t="s">
        <v>4582</v>
      </c>
      <c r="E1851" s="3" t="s">
        <v>4583</v>
      </c>
      <c r="F1851" s="3" t="s">
        <v>4584</v>
      </c>
      <c r="G1851" s="3" t="s">
        <v>4585</v>
      </c>
      <c r="H1851" s="3"/>
      <c r="I1851" s="3" t="s">
        <v>4419</v>
      </c>
      <c r="J1851" s="3"/>
      <c r="K1851" s="3" t="s">
        <v>9739</v>
      </c>
      <c r="L1851" s="5" t="s">
        <v>15</v>
      </c>
      <c r="M1851" s="2" t="str">
        <f t="shared" si="196"/>
        <v>&gt;quino-g1818_qnrA4%ATGGATATTATTGATAAAGTTTTTCAGCAAGAGGATTTCTCACGCCAGGATTTGAGTGACAGCCGTTTTCGCCGCTGCCGCTTTTATCAGTGTGACTTCAGCCATTGCCAGCTAAGGGATGCCAGTTTCGAGGATTGCAGTTTCATTGAAAGCGGCGCCGTCGAAGGGTGCCACTTCAGCTATGCCGATCTGCGCGATGCCAGTTTCAAGGCCTGCCGCCTGTCTTTGGCCAATTTCAGCGGCGCCAACTGCTTTGGCATAGAGTTCAGGGAGTGCGATCTCAAGGGCGCCAATTTTTCCCGGGCCCGTTTTTACAATCAAATCAGCCATAAGATGTACTTCTGCTCGGCTTATATCTCAGGCTGCAACCTGGCCTATGCCAATTTGAACGGCCAATGCCTGGAAAAGTGCGAGCTGTTTGAAAACAACTGGAGCAATGCCAACCTCAGCGGCGCTTCCTTGATGGGCTCCGACCTCAGCCGCGGCACCTTCTCCCGCGACTGCTGGCAGCAGGTAAACCTGCGGGGCTGTGACCTGACCTTTGCCGATCTGGATGGGCTCGATCCCAGACGGGTCAACCTCGAAGGGGTCAAGATCTGTGCCTGGCAGCAGGAGCAACTGCTGGAACCCTTGGGAGTCATAGTGCTGCCGGATTAG</v>
      </c>
      <c r="O1851" s="26">
        <f t="shared" si="197"/>
        <v>657</v>
      </c>
      <c r="P1851" s="26" t="s">
        <v>10655</v>
      </c>
      <c r="Q1851" s="26">
        <f t="shared" si="193"/>
        <v>1</v>
      </c>
      <c r="R1851" s="26">
        <f t="shared" si="194"/>
        <v>1</v>
      </c>
      <c r="S1851" s="26">
        <f t="shared" si="195"/>
        <v>2</v>
      </c>
      <c r="T1851" s="26"/>
    </row>
    <row r="1852" spans="1:20" x14ac:dyDescent="0.25">
      <c r="A1852">
        <v>1814</v>
      </c>
      <c r="B1852" s="2" t="s">
        <v>9740</v>
      </c>
      <c r="C1852" s="3" t="s">
        <v>4571</v>
      </c>
      <c r="D1852" s="3" t="s">
        <v>4586</v>
      </c>
      <c r="E1852" s="3" t="s">
        <v>4587</v>
      </c>
      <c r="F1852" s="3" t="s">
        <v>4588</v>
      </c>
      <c r="G1852" s="3" t="s">
        <v>4589</v>
      </c>
      <c r="H1852" s="3"/>
      <c r="I1852" s="3" t="s">
        <v>4419</v>
      </c>
      <c r="J1852" s="3"/>
      <c r="K1852" s="3" t="s">
        <v>9741</v>
      </c>
      <c r="L1852" s="5" t="s">
        <v>15</v>
      </c>
      <c r="M1852" s="2" t="str">
        <f t="shared" si="196"/>
        <v>&gt;quino-g1819_qnrA5%ATGGATATTATTGATAAAGTTTTTCAGCAAGAGGATTTCTCACGCCAGGATTTGAGTGACAGC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CAACCTGGCCTATGCCAATTTGAGCGGCCAATGCCTGGAAAAGTGCGAGCTGTTTGAAAACAACTGGAGCAATGCCAACCTCAGCGGCGCTTCCTTGATGGGCTCCGACCTCAGCTGCGGCACCTTCTCCCGCGACTGCTGGCAGCAGGTAAACCTGCGGGGCTGTGACCTGACTTTTGCCGATCTGGATGGGCTCGATCCCAGACGGGTCAACCTCGAAGGGGTCAAGATCTGTGCCTGGCAGCAGGAGCAACTGCTGGAACCCTTGGGAGTCATAGTGCTGCCGGATTAG</v>
      </c>
      <c r="O1852" s="26">
        <f t="shared" si="197"/>
        <v>657</v>
      </c>
      <c r="P1852" s="26" t="s">
        <v>10655</v>
      </c>
      <c r="Q1852" s="26">
        <f t="shared" si="193"/>
        <v>1</v>
      </c>
      <c r="R1852" s="26">
        <f t="shared" si="194"/>
        <v>1</v>
      </c>
      <c r="S1852" s="26">
        <f t="shared" si="195"/>
        <v>2</v>
      </c>
      <c r="T1852" s="26"/>
    </row>
    <row r="1853" spans="1:20" x14ac:dyDescent="0.25">
      <c r="A1853">
        <v>1815</v>
      </c>
      <c r="B1853" s="2" t="s">
        <v>9742</v>
      </c>
      <c r="C1853" s="3" t="s">
        <v>4571</v>
      </c>
      <c r="D1853" s="3" t="s">
        <v>4590</v>
      </c>
      <c r="E1853" s="3" t="s">
        <v>4591</v>
      </c>
      <c r="F1853" s="3" t="s">
        <v>4592</v>
      </c>
      <c r="G1853" s="3" t="s">
        <v>4593</v>
      </c>
      <c r="H1853" s="3"/>
      <c r="I1853" s="3" t="s">
        <v>4419</v>
      </c>
      <c r="J1853" s="3"/>
      <c r="K1853" s="3" t="s">
        <v>9743</v>
      </c>
      <c r="L1853" s="5" t="s">
        <v>15</v>
      </c>
      <c r="M1853" s="2" t="str">
        <f t="shared" si="196"/>
        <v>&gt;quino-g1820_qnrA6%ATGGATATTATTGATAAAGTTTTTCAGCAAGAGGATTTCTCACGCCAG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TCGGCTTATATCTCAGGCTGTAACCTGGCCTATGCCAATTTGAGCGGCCAATGCCTGGAAAAGTGCGAGCTGTTTGAAAACAACTGGAGCAATGCCAACCTCAGCGGCGCTTCCTTGATGGGCTCCGACCTCAGCCACGGCACCTTCTCCCGCGACTGCTGGCAACAGGTAAACCTGCGGGGCTGTGACCTGACCTTTGCCGATCTGGATGGGCTCGACCCCAGACGGGTCAACCTCGAAGGGGTCAAGATCTGTGCCTGGCAGCAGGAGCAACTGCTGGAACCCTTGGGAGTAATAGTGCTGCCGGATTAG</v>
      </c>
      <c r="O1853" s="26">
        <f t="shared" si="197"/>
        <v>657</v>
      </c>
      <c r="P1853" s="26" t="s">
        <v>10655</v>
      </c>
      <c r="Q1853" s="26">
        <f t="shared" ref="Q1853:Q1916" si="198">IF(OR(LEFT(G1853,3)="ATG",LEFT(G1853,3)="GTG",LEFT(G1853,3)="TTG"),1,"bad")</f>
        <v>1</v>
      </c>
      <c r="R1853" s="26">
        <f t="shared" si="194"/>
        <v>1</v>
      </c>
      <c r="S1853" s="26">
        <f t="shared" si="195"/>
        <v>2</v>
      </c>
      <c r="T1853" s="26"/>
    </row>
    <row r="1854" spans="1:20" x14ac:dyDescent="0.25">
      <c r="A1854">
        <v>1816</v>
      </c>
      <c r="B1854" s="2" t="s">
        <v>9744</v>
      </c>
      <c r="C1854" s="3" t="s">
        <v>4571</v>
      </c>
      <c r="D1854" s="3" t="s">
        <v>4594</v>
      </c>
      <c r="E1854" s="3" t="s">
        <v>4595</v>
      </c>
      <c r="F1854" s="3" t="s">
        <v>4596</v>
      </c>
      <c r="G1854" s="3" t="s">
        <v>4597</v>
      </c>
      <c r="H1854" s="3"/>
      <c r="I1854" s="3" t="s">
        <v>4419</v>
      </c>
      <c r="J1854" s="3"/>
      <c r="K1854" s="3" t="s">
        <v>9745</v>
      </c>
      <c r="L1854" s="5" t="s">
        <v>15</v>
      </c>
      <c r="M1854" s="2" t="str">
        <f t="shared" si="196"/>
        <v>&gt;quino-g1821_qnrA7%ATGGATATTATTGATAAAGTTTTTCAGCAAGAGGATTTCTCACGCCAGGATTTGAGCGACAGCCGTTTTCGCCGCTGCCGCTTTTATCAGTGTGACTTCAGCCATTGCCAGCTAAGGGATGCCAGTTTCGAGGATTGCAGTTTCATTGAAAGCGGCGCCGTCGAAGGGTGCCACTTCAGCTATGCCGATCTGCGCGATGCCAGTTTCAAGGCCTGCCGCCTGTCTTTGGCCAATTTCAGCGGTGCCAACTGCTTTGGCATAGAGTTCAGGGAGTGCGATCTCAAGGGCGCCAATTTTTCCCGGGCCCGTTTTTACAATCAAATCAGCCATAAGATGTACTTCTGCTCGGCTTATATCTCAGGCTGTAACCTGGCCTATGCCAATTTGAGCGGCCAATGCCTGGAAAAGTGCGAGCTGTTTGAAAACAACTGGAGCAATGCCAACCTCAGCGGCGCTTCCTTGATGGGCTCCGACCTCAGCCACGGCACCTTCTCCCGCGACTGCTGGCAACAGGTAAACCTGCGGGGCTGTGACCTGACCTTTGCCGATCTGGATGGGCTCGACCCCAGACGGGTCAACCTCGAAGGGGTCAAGATCTGTGCCTGGCAGCAGGAGCAACTGCTGGAACCCTTGGGAGTCATAGTGCTGCCGGATTAG</v>
      </c>
      <c r="O1854" s="26">
        <f t="shared" si="197"/>
        <v>657</v>
      </c>
      <c r="P1854" s="26" t="s">
        <v>10655</v>
      </c>
      <c r="Q1854" s="26">
        <f t="shared" si="198"/>
        <v>1</v>
      </c>
      <c r="R1854" s="26">
        <f t="shared" si="194"/>
        <v>1</v>
      </c>
      <c r="S1854" s="26">
        <f t="shared" si="195"/>
        <v>2</v>
      </c>
      <c r="T1854" s="26"/>
    </row>
    <row r="1855" spans="1:20" x14ac:dyDescent="0.25">
      <c r="A1855">
        <v>1817</v>
      </c>
      <c r="B1855" s="2" t="s">
        <v>9746</v>
      </c>
      <c r="C1855" s="3" t="s">
        <v>4598</v>
      </c>
      <c r="D1855" s="3" t="s">
        <v>4599</v>
      </c>
      <c r="E1855" s="3" t="s">
        <v>4600</v>
      </c>
      <c r="F1855" s="3" t="s">
        <v>4601</v>
      </c>
      <c r="G1855" s="3" t="s">
        <v>4602</v>
      </c>
      <c r="H1855" s="3"/>
      <c r="I1855" s="3" t="s">
        <v>4419</v>
      </c>
      <c r="J1855" s="3"/>
      <c r="K1855" s="3" t="s">
        <v>9747</v>
      </c>
      <c r="L1855" s="5" t="s">
        <v>15</v>
      </c>
      <c r="M1855" s="2" t="str">
        <f t="shared" si="196"/>
        <v>&gt;quino-g1822_qnrB1%ATGACGCCATTACTGTATAAAAAAACAGGTACAAATATGGCTCTGGCACTCGTTGGCGAA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AGGTGCCCAGGTACTGGGCGCGACGTTCAGTGGTTCAGATCTCTCCGGCGGCGAGTTTTCGACTTTCGACTGGCGAGCAGCAAACTTCACACATTGCGATCTGACCAATTCGGAGTTGGGTGACTTAGATATTCGGGGCGTTGATTTACAAGGCGTTAAGTTGGACAACTACCAGGCATCGTTGCTCATGGAGCGACTTGGCATCGCGGTGATTGGTTAG</v>
      </c>
      <c r="O1855" s="26">
        <f t="shared" si="197"/>
        <v>681</v>
      </c>
      <c r="P1855" s="26" t="s">
        <v>10650</v>
      </c>
      <c r="Q1855" s="26">
        <f t="shared" si="198"/>
        <v>1</v>
      </c>
      <c r="R1855" s="26">
        <f t="shared" si="194"/>
        <v>1</v>
      </c>
      <c r="S1855" s="26">
        <f t="shared" si="195"/>
        <v>2</v>
      </c>
      <c r="T1855" s="26"/>
    </row>
    <row r="1856" spans="1:20" x14ac:dyDescent="0.25">
      <c r="A1856">
        <v>1818</v>
      </c>
      <c r="B1856" s="2" t="s">
        <v>9748</v>
      </c>
      <c r="C1856" s="3" t="s">
        <v>4598</v>
      </c>
      <c r="D1856" s="3" t="s">
        <v>4603</v>
      </c>
      <c r="E1856" s="3" t="s">
        <v>4604</v>
      </c>
      <c r="F1856" s="3" t="s">
        <v>4605</v>
      </c>
      <c r="G1856" s="3" t="s">
        <v>4606</v>
      </c>
      <c r="H1856" s="3"/>
      <c r="I1856" s="3" t="s">
        <v>4419</v>
      </c>
      <c r="J1856" s="3"/>
      <c r="K1856" s="3" t="s">
        <v>9749</v>
      </c>
      <c r="L1856" s="5" t="s">
        <v>15</v>
      </c>
      <c r="M1856" s="2" t="str">
        <f t="shared" si="196"/>
        <v>&gt;quino-g1823_qnrB10%ATGACTCTGGCATTAGTTGGCGAAAAAATTGACAGAAATCGCTTCACCGGTGAGAAAGTTGAAAATAGTACATTTTTTAACTGCGATTTTTCAGGTGCCGACCTGAGCGGCACTGAATTTATCGGCTGCCAGTTCTATGATCGCGAAAGTCAA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TAATTCGGAGTTAGGTGACTTAGATATTCGGGGTGTTGATTTACAAGGCGTTAAGTTAGACAACTACCAAGCATCGTTGCTCATGGAGCGGCTTGGCATCGCTGTGATTGGTTAG</v>
      </c>
      <c r="O1856" s="26">
        <f t="shared" si="197"/>
        <v>645</v>
      </c>
      <c r="P1856" s="26" t="s">
        <v>10650</v>
      </c>
      <c r="Q1856" s="26">
        <f t="shared" si="198"/>
        <v>1</v>
      </c>
      <c r="R1856" s="26">
        <f t="shared" si="194"/>
        <v>1</v>
      </c>
      <c r="S1856" s="26">
        <f t="shared" si="195"/>
        <v>2</v>
      </c>
      <c r="T1856" s="26"/>
    </row>
    <row r="1857" spans="1:20" x14ac:dyDescent="0.25">
      <c r="A1857">
        <v>1819</v>
      </c>
      <c r="B1857" s="2" t="s">
        <v>9750</v>
      </c>
      <c r="C1857" s="3" t="s">
        <v>4598</v>
      </c>
      <c r="D1857" s="3" t="s">
        <v>4607</v>
      </c>
      <c r="E1857" s="3" t="s">
        <v>4608</v>
      </c>
      <c r="F1857" s="3" t="s">
        <v>4609</v>
      </c>
      <c r="G1857" s="3" t="s">
        <v>4610</v>
      </c>
      <c r="H1857" s="3"/>
      <c r="I1857" s="3" t="s">
        <v>4419</v>
      </c>
      <c r="J1857" s="3"/>
      <c r="K1857" s="3" t="s">
        <v>9751</v>
      </c>
      <c r="L1857" s="5" t="s">
        <v>15</v>
      </c>
      <c r="M1857" s="2" t="str">
        <f t="shared" si="196"/>
        <v>&gt;quino-g1824_qnrB11%ATGACGCCATTACTGTATAT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CCGCGCACAAGGCGCAGATTTCCGCGGCGCAAGCTTTATGAATATGATCACCACGCGCACCTGGTTTTGTAGCGCATATATCACGAATACAAATCTAAGCTACGCCAATTTTTCGAAAGTCGTGCTGGAAAAGTGTGAGCTGTGGGAAAACCGTTGGATGGGTACCCAGGTACTGGGCGCGACGTTCAGTGGTTCAGATCTCTCCGGCGGCGAGTTTTCGACTTTCGACTGGCGAGCAGCAAACTTCACACATTGCGATCTGACCAATTCGGAGTTGGGTGACTTAGATATTCGGGGGGTTGATTTACAAGGCGTTAAGTTGGACAACTACCAGGCATCGTTGCTCATGGAACGTCTTGGCATCGCGATTATTGGCTAG</v>
      </c>
      <c r="O1857" s="26">
        <f t="shared" si="197"/>
        <v>681</v>
      </c>
      <c r="P1857" s="26" t="s">
        <v>10650</v>
      </c>
      <c r="Q1857" s="26">
        <f t="shared" si="198"/>
        <v>1</v>
      </c>
      <c r="R1857" s="26">
        <f t="shared" ref="R1857:R1920" si="199">IF(OR(RIGHT(G1857,3)="TAG",RIGHT(G1857,3)="TAA",RIGHT(G1857,3)="TGA"),1,"bad")</f>
        <v>1</v>
      </c>
      <c r="S1857" s="26">
        <f t="shared" si="195"/>
        <v>2</v>
      </c>
      <c r="T1857" s="26"/>
    </row>
    <row r="1858" spans="1:20" x14ac:dyDescent="0.25">
      <c r="A1858">
        <v>1821</v>
      </c>
      <c r="B1858" s="2" t="s">
        <v>9752</v>
      </c>
      <c r="C1858" s="3" t="s">
        <v>4598</v>
      </c>
      <c r="D1858" s="3" t="s">
        <v>4611</v>
      </c>
      <c r="E1858" s="3" t="s">
        <v>4611</v>
      </c>
      <c r="F1858" s="3" t="s">
        <v>4612</v>
      </c>
      <c r="G1858" s="3" t="s">
        <v>4613</v>
      </c>
      <c r="H1858" s="3"/>
      <c r="I1858" s="3" t="s">
        <v>4419</v>
      </c>
      <c r="J1858" s="3"/>
      <c r="K1858" s="3" t="s">
        <v>9753</v>
      </c>
      <c r="L1858" s="5" t="s">
        <v>15</v>
      </c>
      <c r="M1858" s="2" t="str">
        <f t="shared" si="196"/>
        <v>&gt;quino-g1825_qnrB12%ATGACGCCATTACTGTATAA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TTGGAAAAATGTGAGCTGTGGGAAAACCGTTGGATGGGTGCCCAGGTACTGGGCGCGACGTTCAGTGGTTCAGATCTTTCCGGCGGCGAGTTTTCGACTTTCGACTGGCGAGCAGCAAACTTCACACATTGCGATCTGACCAATTCGGAGTTGGGTGACTTAGATATTCGGCGCGTTGATTTACAAGGCGTTAAGTTGGACAACTACCAGGCATCGTTGCTCATGGAACGTCTTGGCATCGCGATTATTGGCTAG</v>
      </c>
      <c r="O1858" s="26">
        <f t="shared" si="197"/>
        <v>681</v>
      </c>
      <c r="P1858" s="26" t="s">
        <v>10650</v>
      </c>
      <c r="Q1858" s="26">
        <f t="shared" si="198"/>
        <v>1</v>
      </c>
      <c r="R1858" s="26">
        <f t="shared" si="199"/>
        <v>1</v>
      </c>
      <c r="S1858" s="26">
        <f t="shared" ref="S1858:S1921" si="200">IF(MID(G1858,10,3)="ATG",1,2)</f>
        <v>2</v>
      </c>
      <c r="T1858" s="26"/>
    </row>
    <row r="1859" spans="1:20" x14ac:dyDescent="0.25">
      <c r="A1859">
        <v>1822</v>
      </c>
      <c r="B1859" s="2" t="s">
        <v>9754</v>
      </c>
      <c r="C1859" s="3" t="s">
        <v>4598</v>
      </c>
      <c r="D1859" s="3" t="s">
        <v>4614</v>
      </c>
      <c r="E1859" s="3" t="s">
        <v>4615</v>
      </c>
      <c r="F1859" s="3" t="s">
        <v>4616</v>
      </c>
      <c r="G1859" s="3" t="s">
        <v>4617</v>
      </c>
      <c r="H1859" s="3"/>
      <c r="I1859" s="3" t="s">
        <v>4419</v>
      </c>
      <c r="J1859" s="3"/>
      <c r="K1859" s="3" t="s">
        <v>9755</v>
      </c>
      <c r="L1859" s="5" t="s">
        <v>15</v>
      </c>
      <c r="M1859" s="2" t="str">
        <f t="shared" si="196"/>
        <v>&gt;quino-g1827_qnrB14%ATGACGCCATTACTGTATAAAAAAACAGGTACAAATATGGCTCTGGCACTCGTCGGCGAAAAAATTGACAGAAACCGTTTCACCGGTGAGAAAATTGATAATAGTACATTTTTTAACTGTGATTTTTCAGGTGCCGACCTGAGCGGCACTGAATTTATCGGCTGTCAGTTCTATGATCGTGAAAGCCAGAAAGGGTGCAATTTTAGTCGTGCGATGCTGAAAGATGCCATTTTTAAAAGCTGTGATC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GGGCGTTAAGTTGGACAACTACCAGGCATCGTTGCTCACGGAACGTCTTGGCATCGCGATTATTGGCTAG</v>
      </c>
      <c r="O1859" s="26">
        <f t="shared" si="197"/>
        <v>681</v>
      </c>
      <c r="P1859" s="26" t="s">
        <v>10650</v>
      </c>
      <c r="Q1859" s="26">
        <f t="shared" si="198"/>
        <v>1</v>
      </c>
      <c r="R1859" s="26">
        <f t="shared" si="199"/>
        <v>1</v>
      </c>
      <c r="S1859" s="26">
        <f t="shared" si="200"/>
        <v>2</v>
      </c>
      <c r="T1859" s="26"/>
    </row>
    <row r="1860" spans="1:20" x14ac:dyDescent="0.25">
      <c r="A1860">
        <v>1823</v>
      </c>
      <c r="B1860" s="2" t="s">
        <v>9756</v>
      </c>
      <c r="C1860" s="3" t="s">
        <v>4598</v>
      </c>
      <c r="D1860" s="3" t="s">
        <v>4618</v>
      </c>
      <c r="E1860" s="3" t="s">
        <v>4619</v>
      </c>
      <c r="F1860" s="3" t="s">
        <v>4620</v>
      </c>
      <c r="G1860" s="3" t="s">
        <v>4621</v>
      </c>
      <c r="H1860" s="3"/>
      <c r="I1860" s="3" t="s">
        <v>4419</v>
      </c>
      <c r="J1860" s="3"/>
      <c r="K1860" s="3" t="s">
        <v>9757</v>
      </c>
      <c r="L1860" s="5" t="s">
        <v>15</v>
      </c>
      <c r="M1860" s="2" t="str">
        <f t="shared" si="196"/>
        <v>&gt;quino-g1828_qnrB15%ATGACGCCATTACTGTATAAAAAAACAGGTACAAATATGGCTCTGGCACTCGTTGGCGAAAAAATTGACAGAAACCGTTTCACCGGTGAGAAAATTGAAAGTAGTACATTTTTTAACTGTGATTTTTCAGGTGCCGACCTGAGCGGCACTGAATTTATCGGCTGTCAGTTCTATGATCGTGAAAGCCAGAAAGGGTGCAATTTTAGTCGTGCGATGCTGAAAGATGCCATTTTTAAAAGCTGTGATTTATCCATGGCGGATTTTCGCAATGCCAATGCGCTGGGCATTGAAATTCGCCACTGCCGCGCACAAGGCGCAGATTTCCGCGGCGCAAGTTTTATGAATATGATCACTACTCGCACCTGGTTTTGTAGTGCATATATCACTAACACAAATCTAAGCTACGCCAATTTTTCGAAAGTCGTGTTGGAAAAGTGTGAGCTGTGGGAAAACCGTTGGATGGGTGCCCAGGTACTGGGCGCGACGTTCAGTGGTTCAGATCTCTCCGGCGGCGAGTTTTCGACTTTCGACTGGCGAGCAGCAAACTTCACACATTGCGATCTGACCAATTCGGAGTTGGGTGACTTAGATATTCGGGGCGTTGATTTACAAGGCGTTAAGCTGGACAACTACCAGGCGTCGTTGCTCATGGAGCGGCTTGGCATCGCGATTATTGGCTAG</v>
      </c>
      <c r="O1860" s="26">
        <f t="shared" si="197"/>
        <v>681</v>
      </c>
      <c r="P1860" s="26" t="s">
        <v>10650</v>
      </c>
      <c r="Q1860" s="26">
        <f t="shared" si="198"/>
        <v>1</v>
      </c>
      <c r="R1860" s="26">
        <f t="shared" si="199"/>
        <v>1</v>
      </c>
      <c r="S1860" s="26">
        <f t="shared" si="200"/>
        <v>2</v>
      </c>
      <c r="T1860" s="26"/>
    </row>
    <row r="1861" spans="1:20" x14ac:dyDescent="0.25">
      <c r="A1861">
        <v>1824</v>
      </c>
      <c r="B1861" s="2" t="s">
        <v>9758</v>
      </c>
      <c r="C1861" s="3" t="s">
        <v>4598</v>
      </c>
      <c r="D1861" s="3" t="s">
        <v>4622</v>
      </c>
      <c r="E1861" s="3" t="s">
        <v>4623</v>
      </c>
      <c r="F1861" s="3" t="s">
        <v>4624</v>
      </c>
      <c r="G1861" s="3" t="s">
        <v>4625</v>
      </c>
      <c r="H1861" s="3"/>
      <c r="I1861" s="3" t="s">
        <v>4419</v>
      </c>
      <c r="J1861" s="3"/>
      <c r="K1861" s="3" t="s">
        <v>9759</v>
      </c>
      <c r="L1861" s="5" t="s">
        <v>15</v>
      </c>
      <c r="M1861" s="2" t="str">
        <f t="shared" si="196"/>
        <v>&gt;quino-g1829_qnrB17%ATGGCTCTGGCACTCGTTGGCGAAAAAATTGACAGAAACCGCTTCACCGGTGAGAAAATTGAAAATAGTACATTTTTTAACTGTGATTTTTCAGGTGCCGACCTGAGCGGCACTGAATTTATCGGCTGTCAGTTCTATGATCGTGAAAGCCAGAAAGGGTGCAATTTTAGTCGTGCGATGCTGAAAGATGCCATTTTTAAAAGCTGTGATTTATCCATGGCGGATTTTCGCAATTCCAGTGCGCTGGGCATTGAAATTCGCCACTGCCGCGCACAAGGCGCAGATTTCCGCGGCGCAAGCTTTATGAATATGATCACCACACGCACCTGGTTTTGTAGCGCATATATCACGAATACCAATCTAAGCTACGCCAATTTTTCGAAAGTCGTGTTGGAAAAGTGTGAGCTGTGGGAAAACCGTTGGATGGGTGCCCAGGTACTGGGCGCGACGTTCAGTGGTTCAGATCTCTCAGGCGGCGAGTTTTCGACTTTCGACTGGCGAGCAGCGAACTTCACACATTGCGATCTGACCAATTCGGAGTTGGGTGACTTAGATATTCGGGGCGTTGATTTACAAGGCGTTAAGCTGGACAACTACCAGGCGTCGTTGCTCATGGAGCGGCTTGGCATCGCGGTGATTGGTTAG</v>
      </c>
      <c r="O1861" s="26">
        <f t="shared" si="197"/>
        <v>645</v>
      </c>
      <c r="P1861" s="26" t="s">
        <v>10650</v>
      </c>
      <c r="Q1861" s="26">
        <f t="shared" si="198"/>
        <v>1</v>
      </c>
      <c r="R1861" s="26">
        <f t="shared" si="199"/>
        <v>1</v>
      </c>
      <c r="S1861" s="26">
        <f t="shared" si="200"/>
        <v>2</v>
      </c>
      <c r="T1861" s="26"/>
    </row>
    <row r="1862" spans="1:20" x14ac:dyDescent="0.25">
      <c r="A1862">
        <v>1825</v>
      </c>
      <c r="B1862" s="2" t="s">
        <v>9760</v>
      </c>
      <c r="C1862" s="3" t="s">
        <v>4598</v>
      </c>
      <c r="D1862" s="3" t="s">
        <v>4626</v>
      </c>
      <c r="E1862" s="3" t="s">
        <v>4627</v>
      </c>
      <c r="F1862" s="3" t="s">
        <v>4628</v>
      </c>
      <c r="G1862" s="3" t="s">
        <v>4629</v>
      </c>
      <c r="H1862" s="3"/>
      <c r="I1862" s="3" t="s">
        <v>4419</v>
      </c>
      <c r="J1862" s="3"/>
      <c r="K1862" s="3" t="s">
        <v>9761</v>
      </c>
      <c r="L1862" s="5" t="s">
        <v>15</v>
      </c>
      <c r="M1862" s="2" t="str">
        <f t="shared" si="196"/>
        <v>&gt;quino-g1830_qnrB18%ATGACGCCATTACTGTATAAAAAAACAGGTACAAATATGGCTCTGGCACTCGTTGGCGAAAAAATTGACAGAAACCGTTTCACCGGTGAGAAAATTGATAATAGTACATTTTTTAACTGTGATTTTTCAGGTGCCGACCTGAGCGGCACTGAATTTATCGGCTGTCAGTTCTATGATCGTGAAAGCCAGAAAGGGTGCAATTTTAGTCGTGCGATGCTGAAAGATGCCATTTTTAAAAGCT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GCGACTTGGCATCGCGGTGATTGGTTAG</v>
      </c>
      <c r="O1862" s="26">
        <f t="shared" si="197"/>
        <v>681</v>
      </c>
      <c r="P1862" s="26" t="s">
        <v>10650</v>
      </c>
      <c r="Q1862" s="26">
        <f t="shared" si="198"/>
        <v>1</v>
      </c>
      <c r="R1862" s="26">
        <f t="shared" si="199"/>
        <v>1</v>
      </c>
      <c r="S1862" s="26">
        <f t="shared" si="200"/>
        <v>2</v>
      </c>
      <c r="T1862" s="26"/>
    </row>
    <row r="1863" spans="1:20" x14ac:dyDescent="0.25">
      <c r="A1863">
        <v>1826</v>
      </c>
      <c r="B1863" s="2" t="s">
        <v>9762</v>
      </c>
      <c r="C1863" s="3" t="s">
        <v>4598</v>
      </c>
      <c r="D1863" s="3" t="s">
        <v>4630</v>
      </c>
      <c r="E1863" s="3" t="s">
        <v>4631</v>
      </c>
      <c r="F1863" s="3" t="s">
        <v>4632</v>
      </c>
      <c r="G1863" s="3" t="s">
        <v>4633</v>
      </c>
      <c r="H1863" s="3"/>
      <c r="I1863" s="3" t="s">
        <v>4419</v>
      </c>
      <c r="J1863" s="3"/>
      <c r="K1863" s="3" t="s">
        <v>9763</v>
      </c>
      <c r="L1863" s="5" t="s">
        <v>15</v>
      </c>
      <c r="M1863" s="2" t="str">
        <f t="shared" si="196"/>
        <v>&gt;quino-g1831_qnrB19%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AGGCATCGTTGCTCATGGAGCGGCTTGGCATCGCTGTGATTGGTTAG</v>
      </c>
      <c r="O1863" s="26">
        <f t="shared" si="197"/>
        <v>645</v>
      </c>
      <c r="P1863" s="26" t="s">
        <v>10650</v>
      </c>
      <c r="Q1863" s="26">
        <f t="shared" si="198"/>
        <v>1</v>
      </c>
      <c r="R1863" s="26">
        <f t="shared" si="199"/>
        <v>1</v>
      </c>
      <c r="S1863" s="26">
        <f t="shared" si="200"/>
        <v>2</v>
      </c>
      <c r="T1863" s="26"/>
    </row>
    <row r="1864" spans="1:20" x14ac:dyDescent="0.25">
      <c r="A1864">
        <v>1827</v>
      </c>
      <c r="B1864" s="2" t="s">
        <v>9764</v>
      </c>
      <c r="C1864" s="3" t="s">
        <v>4598</v>
      </c>
      <c r="D1864" s="3" t="s">
        <v>4634</v>
      </c>
      <c r="E1864" s="3" t="s">
        <v>4635</v>
      </c>
      <c r="F1864" s="3" t="s">
        <v>4636</v>
      </c>
      <c r="G1864" s="3" t="s">
        <v>4637</v>
      </c>
      <c r="H1864" s="3"/>
      <c r="I1864" s="3" t="s">
        <v>4419</v>
      </c>
      <c r="J1864" s="3"/>
      <c r="K1864" s="3" t="s">
        <v>9765</v>
      </c>
      <c r="L1864" s="5" t="s">
        <v>15</v>
      </c>
      <c r="M1864" s="2" t="str">
        <f t="shared" si="196"/>
        <v>&gt;quino-g1832_qnrB2%ATGGCTCTGGCACTCGTTGGCGAAAAAATTA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ATTATTGGCTAG</v>
      </c>
      <c r="O1864" s="26">
        <f t="shared" si="197"/>
        <v>645</v>
      </c>
      <c r="P1864" s="26" t="s">
        <v>10650</v>
      </c>
      <c r="Q1864" s="26">
        <f t="shared" si="198"/>
        <v>1</v>
      </c>
      <c r="R1864" s="26">
        <f t="shared" si="199"/>
        <v>1</v>
      </c>
      <c r="S1864" s="26">
        <f t="shared" si="200"/>
        <v>2</v>
      </c>
      <c r="T1864" s="26"/>
    </row>
    <row r="1865" spans="1:20" x14ac:dyDescent="0.25">
      <c r="A1865">
        <v>1828</v>
      </c>
      <c r="B1865" s="2" t="s">
        <v>9766</v>
      </c>
      <c r="C1865" s="3" t="s">
        <v>4598</v>
      </c>
      <c r="D1865" s="3" t="s">
        <v>4638</v>
      </c>
      <c r="E1865" s="3" t="s">
        <v>4639</v>
      </c>
      <c r="F1865" s="3" t="s">
        <v>4640</v>
      </c>
      <c r="G1865" s="3" t="s">
        <v>4641</v>
      </c>
      <c r="H1865" s="3"/>
      <c r="I1865" s="3" t="s">
        <v>4419</v>
      </c>
      <c r="J1865" s="3"/>
      <c r="K1865" s="3" t="s">
        <v>9767</v>
      </c>
      <c r="L1865" s="5" t="s">
        <v>15</v>
      </c>
      <c r="M1865" s="2" t="str">
        <f t="shared" si="196"/>
        <v>&gt;quino-g1833_qnrB20%ATGACGCCATTACTGTATAAAAAAACAGGCACAAATATGGCTCTGGCACTCGTTGGCGAAAAAATTA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GTGATTGGTTAG</v>
      </c>
      <c r="O1865" s="26">
        <f t="shared" si="197"/>
        <v>681</v>
      </c>
      <c r="P1865" s="26" t="s">
        <v>10650</v>
      </c>
      <c r="Q1865" s="26">
        <f t="shared" si="198"/>
        <v>1</v>
      </c>
      <c r="R1865" s="26">
        <f t="shared" si="199"/>
        <v>1</v>
      </c>
      <c r="S1865" s="26">
        <f t="shared" si="200"/>
        <v>2</v>
      </c>
      <c r="T1865" s="26"/>
    </row>
    <row r="1866" spans="1:20" x14ac:dyDescent="0.25">
      <c r="A1866">
        <v>1829</v>
      </c>
      <c r="B1866" s="2" t="s">
        <v>9768</v>
      </c>
      <c r="C1866" s="3" t="s">
        <v>4598</v>
      </c>
      <c r="D1866" s="3" t="s">
        <v>4642</v>
      </c>
      <c r="E1866" s="3" t="s">
        <v>4643</v>
      </c>
      <c r="F1866" s="3" t="s">
        <v>4644</v>
      </c>
      <c r="G1866" s="3" t="s">
        <v>4645</v>
      </c>
      <c r="H1866" s="3"/>
      <c r="I1866" s="3" t="s">
        <v>4419</v>
      </c>
      <c r="J1866" s="3"/>
      <c r="K1866" s="3" t="s">
        <v>9769</v>
      </c>
      <c r="L1866" s="5" t="s">
        <v>15</v>
      </c>
      <c r="M1866" s="2" t="str">
        <f t="shared" si="196"/>
        <v>&gt;quino-g1834_qnrB21%ATGACTCTGGCATTAG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GCTATCAGGCCGCATTGCTCATGGAACGTCTTGGCATCGCTGTGATTGGCTAG</v>
      </c>
      <c r="O1866" s="26">
        <f t="shared" si="197"/>
        <v>645</v>
      </c>
      <c r="P1866" s="26" t="s">
        <v>10650</v>
      </c>
      <c r="Q1866" s="26">
        <f t="shared" si="198"/>
        <v>1</v>
      </c>
      <c r="R1866" s="26">
        <f t="shared" si="199"/>
        <v>1</v>
      </c>
      <c r="S1866" s="26">
        <f t="shared" si="200"/>
        <v>2</v>
      </c>
      <c r="T1866" s="26"/>
    </row>
    <row r="1867" spans="1:20" x14ac:dyDescent="0.25">
      <c r="A1867">
        <v>1830</v>
      </c>
      <c r="B1867" s="2" t="s">
        <v>9770</v>
      </c>
      <c r="C1867" s="3" t="s">
        <v>4598</v>
      </c>
      <c r="D1867" s="3" t="s">
        <v>4646</v>
      </c>
      <c r="E1867" s="3" t="s">
        <v>4647</v>
      </c>
      <c r="F1867" s="3" t="s">
        <v>4648</v>
      </c>
      <c r="G1867" s="3" t="s">
        <v>4649</v>
      </c>
      <c r="H1867" s="3"/>
      <c r="I1867" s="3" t="s">
        <v>4419</v>
      </c>
      <c r="J1867" s="3"/>
      <c r="K1867" s="3" t="s">
        <v>9771</v>
      </c>
      <c r="L1867" s="5" t="s">
        <v>15</v>
      </c>
      <c r="M1867" s="2" t="str">
        <f t="shared" si="196"/>
        <v>&gt;quino-g1835_qnrB22%ATGATGACTCTGGCGTTAGTTGGCGAAAAAATTGACAGAAACAGGTTCACCGGTGAAAAAGTCGAAAATAGCACATTTTTCAACTGTGATTTTTCGGGTGCCGACCTTTGCGGTACTGAATTTATTGGCTGCCAGTTTTATGATCGAGAAAGCCAGAAAGGGTGTAATTTTAGTCGCGCTAACCTGAAGGATGCCATTTTCAAAAGTTGTGATCTCTCCATGGCGGATTTCAGAAATATCAATGCGCTGGGAATCGAAATTCGCCACTGCCGGGCACAAGGGTCAGATTTTCGCGGCGCAAGCTTTATGAATATGATCACCACCCGCACCTGGTTTTGTAGCGCTTATATCACCAATACCAACTTAAGCTACGCCAACTTTTCTAAAGTCGTACTGGAAAAGTGCGAGCTGTGGGAGAACCGCTGGATGGGTACTCAGGTGCTGGGCGCAACGTTCAGTGGATCAGACCTCTCTGGCGGCGAGTTTTCATCCTTCGACTGGCGAGCAGCAAACGTAACGCACTGTGATTTGACCAATTCGGAACTGGGCGATTTAGATATCCGGGTAGTTGATTTGCAAGGCGTCAAACTGGACAGCTACCAGGCATCGTTGCTCCTGGAACGTCTTGGTATCGCTGTCATGGGTTAA</v>
      </c>
      <c r="O1867" s="26">
        <f t="shared" si="197"/>
        <v>648</v>
      </c>
      <c r="P1867" s="26" t="s">
        <v>10650</v>
      </c>
      <c r="Q1867" s="26">
        <f t="shared" si="198"/>
        <v>1</v>
      </c>
      <c r="R1867" s="26">
        <f t="shared" si="199"/>
        <v>1</v>
      </c>
      <c r="S1867" s="26">
        <f t="shared" si="200"/>
        <v>2</v>
      </c>
      <c r="T1867" s="26"/>
    </row>
    <row r="1868" spans="1:20" x14ac:dyDescent="0.25">
      <c r="A1868">
        <v>1831</v>
      </c>
      <c r="B1868" s="2" t="s">
        <v>9772</v>
      </c>
      <c r="C1868" s="3" t="s">
        <v>4598</v>
      </c>
      <c r="D1868" s="3" t="s">
        <v>4650</v>
      </c>
      <c r="E1868" s="3" t="s">
        <v>4651</v>
      </c>
      <c r="F1868" s="3" t="s">
        <v>4652</v>
      </c>
      <c r="G1868" s="3" t="s">
        <v>4653</v>
      </c>
      <c r="H1868" s="3"/>
      <c r="I1868" s="3" t="s">
        <v>4419</v>
      </c>
      <c r="J1868" s="3"/>
      <c r="K1868" s="3" t="s">
        <v>9773</v>
      </c>
      <c r="L1868" s="5" t="s">
        <v>15</v>
      </c>
      <c r="M1868" s="2" t="str">
        <f t="shared" si="196"/>
        <v>&gt;quino-g1836_qnrB23%ATGACGCCATTACTGTATAAAAAAACAGGTACAAATATGGCTCTGGCACTCGTTGGCGAAAAAATTGACAGAAACCGCTTCACCGGTGAGAAAATTGAAAATAGTACATTTTTTT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ATTATTGGCTAG</v>
      </c>
      <c r="O1868" s="26">
        <f t="shared" si="197"/>
        <v>681</v>
      </c>
      <c r="P1868" s="26" t="s">
        <v>10650</v>
      </c>
      <c r="Q1868" s="26">
        <f t="shared" si="198"/>
        <v>1</v>
      </c>
      <c r="R1868" s="26">
        <f t="shared" si="199"/>
        <v>1</v>
      </c>
      <c r="S1868" s="26">
        <f t="shared" si="200"/>
        <v>2</v>
      </c>
      <c r="T1868" s="26"/>
    </row>
    <row r="1869" spans="1:20" x14ac:dyDescent="0.25">
      <c r="A1869" s="26">
        <v>1832</v>
      </c>
      <c r="B1869" s="2" t="s">
        <v>9774</v>
      </c>
      <c r="C1869" s="3" t="s">
        <v>4598</v>
      </c>
      <c r="D1869" s="3" t="s">
        <v>4654</v>
      </c>
      <c r="E1869" s="3" t="s">
        <v>4655</v>
      </c>
      <c r="F1869" s="3" t="s">
        <v>4656</v>
      </c>
      <c r="G1869" s="3" t="s">
        <v>4657</v>
      </c>
      <c r="H1869" s="3"/>
      <c r="I1869" s="3" t="s">
        <v>4419</v>
      </c>
      <c r="J1869" s="3"/>
      <c r="K1869" s="3" t="s">
        <v>9775</v>
      </c>
      <c r="L1869" s="5" t="s">
        <v>15</v>
      </c>
      <c r="M1869" s="2" t="str">
        <f t="shared" si="196"/>
        <v>&gt;quino-g1837_qnrB24%ATGACGCCATTACTGTATAAAAAAACAGGTACAAATATGGCACTGGCACTCGTTGGCGAAAAAATTGACAGAAACCGCTTCACCGGTGAGAAAATTGAAAATAGTACATTTTTTAACTGTGATTTTTCAGGTGCCGACATGAGCGGCACTGAATTTATCGGCTGTCAGTTCTATGATCGTGAAAGCCAGAAAGGGTGCAATTTTAGTCGTGCGATGCTGAAAGATGCCATTTTTAAAAGCTGTGATTTATCCATGGTGGATTTTCGCAATGCCAGTGCGCTTGGCATTGAAATTCGCCACTGTCGTGCG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TTGGACAACTACCAGGCATCGTTGCTCATGGAACGTCTTGGCATCGCGGTGATTGGCTAG</v>
      </c>
      <c r="O1869" s="26">
        <f t="shared" si="197"/>
        <v>681</v>
      </c>
      <c r="P1869" s="26" t="s">
        <v>10650</v>
      </c>
      <c r="Q1869" s="26">
        <f t="shared" si="198"/>
        <v>1</v>
      </c>
      <c r="R1869" s="26">
        <f t="shared" si="199"/>
        <v>1</v>
      </c>
      <c r="S1869" s="26">
        <f t="shared" si="200"/>
        <v>2</v>
      </c>
      <c r="T1869" s="26"/>
    </row>
    <row r="1870" spans="1:20" x14ac:dyDescent="0.25">
      <c r="A1870" s="26">
        <v>1833</v>
      </c>
      <c r="B1870" s="2" t="s">
        <v>9776</v>
      </c>
      <c r="C1870" s="3" t="s">
        <v>4598</v>
      </c>
      <c r="D1870" s="3" t="s">
        <v>4658</v>
      </c>
      <c r="E1870" s="3" t="s">
        <v>4658</v>
      </c>
      <c r="F1870" s="3" t="s">
        <v>4659</v>
      </c>
      <c r="G1870" s="3" t="s">
        <v>4660</v>
      </c>
      <c r="H1870" s="3"/>
      <c r="I1870" s="3" t="s">
        <v>4419</v>
      </c>
      <c r="J1870" s="3"/>
      <c r="K1870" s="3" t="s">
        <v>9777</v>
      </c>
      <c r="L1870" s="5" t="s">
        <v>15</v>
      </c>
      <c r="M1870" s="2" t="str">
        <f t="shared" si="196"/>
        <v>&gt;quino-g1838_qnrB25%ATGGCTCTGGCGTTAGTTGGCGAAAAAATTGACAGAAACCGCTTCACCGGTGAAAAAGTTGAAAATAGCACTTTTTTTAACTGTGATTTTTCGGGTGCCGACCTTAGCGGTACTGAATTTATCGGCTGTCAGTTCTATGATCGAGAAAGCCAGAAAGGGTGCAATTTCAGTCGCGCAATACTGAAAGATGCCATTTTTAAAAGCTGTGATTTATCCATGGCGGATTTTCGCAATGTCAGTGCGTTGGGCATAGAAATTCGCCACTGCCGCGCACAGGGTGCAGATTTTCGCGGCGCAAGTTTCATGAATATGATCACCACGCGCACCTGGTTTTGCAGCGCATATATCACTAGTACCAATCTAAGCTACGCCAACTTTTCGAAGGCCGTGCTTGAAAAGTGCGAATTGTGGGAAAATCGCTGGATGGGAACTCAGGTGCTGGGTGCGACGTTGAGTGGTTCCGATCTCTCCGGTGGCGAGTTTTCGTCGTTCGACTGGCGGACGGCAAATTTCACGCACTGTGATTTGACCAATTCAGAACTGGGTGATTTAGATATTCGGGGCGTCGATTTACAAGGTGTCAAATTGGACAGCTATCAGGCCGCATTGCTCATGGAACGTCTTGGCATCGCTATCATTGGCTAA</v>
      </c>
      <c r="O1870" s="26">
        <f t="shared" si="197"/>
        <v>645</v>
      </c>
      <c r="P1870" s="26" t="s">
        <v>10650</v>
      </c>
      <c r="Q1870" s="26">
        <f t="shared" si="198"/>
        <v>1</v>
      </c>
      <c r="R1870" s="26">
        <f t="shared" si="199"/>
        <v>1</v>
      </c>
      <c r="S1870" s="26">
        <f t="shared" si="200"/>
        <v>2</v>
      </c>
      <c r="T1870" s="26"/>
    </row>
    <row r="1871" spans="1:20" x14ac:dyDescent="0.25">
      <c r="A1871" s="26">
        <v>1834</v>
      </c>
      <c r="B1871" s="2" t="s">
        <v>9778</v>
      </c>
      <c r="C1871" s="3" t="s">
        <v>4598</v>
      </c>
      <c r="D1871" s="3" t="s">
        <v>4661</v>
      </c>
      <c r="E1871" s="3" t="s">
        <v>4662</v>
      </c>
      <c r="F1871" s="3" t="s">
        <v>4663</v>
      </c>
      <c r="G1871" s="3" t="s">
        <v>4664</v>
      </c>
      <c r="H1871" s="3"/>
      <c r="I1871" s="3" t="s">
        <v>4419</v>
      </c>
      <c r="J1871" s="3"/>
      <c r="K1871" s="3" t="s">
        <v>9779</v>
      </c>
      <c r="L1871" s="5" t="s">
        <v>15</v>
      </c>
      <c r="M1871" s="2" t="str">
        <f t="shared" si="196"/>
        <v>&gt;quino-g1839_qnrB27%ATGACTCTGGCATTAGTTAGCGAAAAAATTGACAGAAACCGCTTCACCGGGGAAAAAGTTGAAAACAGTACTTTTTTTAACTGTGATTTTTCAGGGGCCGATCTTAGCGGCACTGAATTTATCGGCTGTCAGTTTTATGATCGCGAAAGCCAGAAAGGGTGTAATTTTAGTCGCGCAATGCTGAAAGATGCCATTTTTAAAAGTTGCGATTTATCCATGGCGGATTTTCGCAACGCCAGTGCCCTGGGAATTGAAATTCGCCACTGCCGCGCGCAGGGTTCAGATTTTCGCGGCGCGAGTTTTATGAACATGATCACCACGCGGACCTGGTTTTGCAGCGCATACATCACGAATACCAATCTAAGCTACGCCAACTTTTCGAAGGTTGTCCTGGAAAAGTGCGAGCTGTGGGAAAACCGCTGGATGGGAACTCAGGTAGCGGGTGCAACGTTCAGTGGATCAGATCTCTCGGGCGGTGAATTTTCAGCGTTCGACTGGCGGGCCGCAAATTTCACGCACTGTGATTTGACCAATTCAGAACTGGGTGATTTAGATATTCGGGGTGTAGATTTACAAGGCGTCAAATTGGATAGCTATCAGGCAGCGTTGCTGATGGAGCGGCTTGGCATCGCGGTGATTGGTTAG</v>
      </c>
      <c r="O1871" s="26">
        <f t="shared" si="197"/>
        <v>645</v>
      </c>
      <c r="P1871" s="26" t="s">
        <v>10650</v>
      </c>
      <c r="Q1871" s="26">
        <f t="shared" si="198"/>
        <v>1</v>
      </c>
      <c r="R1871" s="26">
        <f t="shared" si="199"/>
        <v>1</v>
      </c>
      <c r="S1871" s="26">
        <f t="shared" si="200"/>
        <v>2</v>
      </c>
      <c r="T1871" s="26"/>
    </row>
    <row r="1872" spans="1:20" x14ac:dyDescent="0.25">
      <c r="A1872" s="26">
        <v>1835</v>
      </c>
      <c r="B1872" s="2" t="s">
        <v>9780</v>
      </c>
      <c r="C1872" s="3" t="s">
        <v>4598</v>
      </c>
      <c r="D1872" s="3" t="s">
        <v>4665</v>
      </c>
      <c r="E1872" s="3" t="s">
        <v>4666</v>
      </c>
      <c r="F1872" s="3" t="s">
        <v>4667</v>
      </c>
      <c r="G1872" s="3" t="s">
        <v>4668</v>
      </c>
      <c r="H1872" s="3"/>
      <c r="I1872" s="3" t="s">
        <v>4419</v>
      </c>
      <c r="J1872" s="3"/>
      <c r="K1872" s="3" t="s">
        <v>9781</v>
      </c>
      <c r="L1872" s="5" t="s">
        <v>15</v>
      </c>
      <c r="M1872" s="2" t="str">
        <f t="shared" si="196"/>
        <v>&gt;quino-g1840_qnrB28%ATGACTCTGGCATTAGTTAGCGAAAAAATTGACAGAAACCGCTTCACCGGGGAAAAAGTTGAAAACAGTACTTTTTTTAACTGTGATTTTTCAGGGGCCGATCTTAGCGGCACTGAATTTATCGGCTGTCAGTTTTATGATCGCGAAAGCCAGAAAGGGTGTAATTTTAGTCGCGCAATGCTGAAAGATGCCATTTTTAAAAGTTGCGATTTATCCATGGCGGATTTTCGCAACGTCAGTGCCCTGGGAATTGAAATTCGCCACTGCCGCGCGCAGGGTTCAGATTTTCGCGGCGCGAGTTTTATGAACATGATCACCACGCGGACCTGGTTTTGCAGCGCATACATCACGAATACCAATCTAAGCTACGCCAACTTTTCGAAGGTTGTCCTGGAAAAGTGCGAGCTGTGGGAAAACCGCTGGATGGGAACTCAGGTAGCGGGTGCAACGTTCAGTGGATCAGATCTCTCGGGAGGTGAATTTTCAGCGTTCGACTGGCGGGCCGCAAATTTCACGCACTGTGATTTGACCAATTCAGAACTGGGTGATTTAGATATTCGGGGTGTAGATTTACAAGGCGTCAAATTGGATAGCTATCAGGCAGCGTTGCTGATGGAGCGGCTTGGCATCGCGGTGATTGGTTAG</v>
      </c>
      <c r="O1872" s="26">
        <f t="shared" si="197"/>
        <v>645</v>
      </c>
      <c r="P1872" s="26" t="s">
        <v>10650</v>
      </c>
      <c r="Q1872" s="26">
        <f t="shared" si="198"/>
        <v>1</v>
      </c>
      <c r="R1872" s="26">
        <f t="shared" si="199"/>
        <v>1</v>
      </c>
      <c r="S1872" s="26">
        <f t="shared" si="200"/>
        <v>2</v>
      </c>
      <c r="T1872" s="26"/>
    </row>
    <row r="1873" spans="1:20" x14ac:dyDescent="0.25">
      <c r="A1873" s="26">
        <v>1836</v>
      </c>
      <c r="B1873" s="2" t="s">
        <v>9782</v>
      </c>
      <c r="C1873" s="3" t="s">
        <v>4598</v>
      </c>
      <c r="D1873" s="3" t="s">
        <v>4669</v>
      </c>
      <c r="E1873" s="3" t="s">
        <v>4670</v>
      </c>
      <c r="F1873" s="3" t="s">
        <v>4671</v>
      </c>
      <c r="G1873" s="3" t="s">
        <v>4672</v>
      </c>
      <c r="H1873" s="3"/>
      <c r="I1873" s="3" t="s">
        <v>4419</v>
      </c>
      <c r="J1873" s="3"/>
      <c r="K1873" s="3" t="s">
        <v>9783</v>
      </c>
      <c r="L1873" s="5" t="s">
        <v>15</v>
      </c>
      <c r="M1873" s="2" t="str">
        <f t="shared" si="196"/>
        <v>&gt;quino-g1841_qnrB29%ATGACGCCATTACTGTATAAAAAAACAGGTACAAATATGGCACTGGCACTCGTTGGCGAAAAAATTGACAGAAACCGCTTCACCGGTGAGAAAATTGAAAATAGTACATTTTTTAACTGTGATTTTTCAGGTGCCGACCTGAGCGGCACTGAATTTATCGGCTGTCAGTTCTATGATCGTGAAAGCCAGAAAGGGTGCAATTTTAGTCGTGCGATGCTGAAAGATGCCATTTTTAAAAGCTGTGATTTATCCATGGTGGATTTTCGCAATGCCAGTGCGCTTGGCATTGAAATTCGCCACTGTCGTGCG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TTGGACAACTACCAGGCATCGTTGCTCATGGAACGTCTTGGCATCGCGGTGATTGGCTAG</v>
      </c>
      <c r="O1873" s="26">
        <f t="shared" si="197"/>
        <v>681</v>
      </c>
      <c r="P1873" s="26" t="s">
        <v>10650</v>
      </c>
      <c r="Q1873" s="26">
        <f t="shared" si="198"/>
        <v>1</v>
      </c>
      <c r="R1873" s="26">
        <f t="shared" si="199"/>
        <v>1</v>
      </c>
      <c r="S1873" s="26">
        <f t="shared" si="200"/>
        <v>2</v>
      </c>
      <c r="T1873" s="26"/>
    </row>
    <row r="1874" spans="1:20" x14ac:dyDescent="0.25">
      <c r="A1874" s="26">
        <v>1837</v>
      </c>
      <c r="B1874" s="2" t="s">
        <v>9784</v>
      </c>
      <c r="C1874" s="3" t="s">
        <v>4598</v>
      </c>
      <c r="D1874" s="3" t="s">
        <v>4673</v>
      </c>
      <c r="E1874" s="3" t="s">
        <v>4674</v>
      </c>
      <c r="F1874" s="3" t="s">
        <v>4675</v>
      </c>
      <c r="G1874" s="3" t="s">
        <v>4676</v>
      </c>
      <c r="H1874" s="3"/>
      <c r="I1874" s="3" t="s">
        <v>4419</v>
      </c>
      <c r="J1874" s="3"/>
      <c r="K1874" s="3" t="s">
        <v>9785</v>
      </c>
      <c r="L1874" s="5" t="s">
        <v>15</v>
      </c>
      <c r="M1874" s="2" t="str">
        <f t="shared" si="196"/>
        <v>&gt;quino-g1842_qnrB3%ATGACGCCATTACTGTATAAAAAAACAGGTACAAATATGGCTCTGGCACTCGTTGGCGAAAAAATTGACAGAAACCGTTTCACCGGTGAGAAAATTGAAAATAGTACATTTTTTAACTGTGATTTTTCAGGTGCCGACCTGAGCGGCACTGAATTTATCGGCTGTCAGTTCTATGATCGTGAAAGCCAGAAAGGGT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TTAG</v>
      </c>
      <c r="O1874" s="26">
        <f t="shared" si="197"/>
        <v>681</v>
      </c>
      <c r="P1874" s="26" t="s">
        <v>10650</v>
      </c>
      <c r="Q1874" s="26">
        <f t="shared" si="198"/>
        <v>1</v>
      </c>
      <c r="R1874" s="26">
        <f t="shared" si="199"/>
        <v>1</v>
      </c>
      <c r="S1874" s="26">
        <f t="shared" si="200"/>
        <v>2</v>
      </c>
      <c r="T1874" s="26"/>
    </row>
    <row r="1875" spans="1:20" x14ac:dyDescent="0.25">
      <c r="A1875" s="26">
        <v>1838</v>
      </c>
      <c r="B1875" s="2" t="s">
        <v>9786</v>
      </c>
      <c r="C1875" s="3" t="s">
        <v>4598</v>
      </c>
      <c r="D1875" s="3" t="s">
        <v>4677</v>
      </c>
      <c r="E1875" s="3" t="s">
        <v>4678</v>
      </c>
      <c r="F1875" s="3" t="s">
        <v>4679</v>
      </c>
      <c r="G1875" s="3" t="s">
        <v>4680</v>
      </c>
      <c r="H1875" s="3"/>
      <c r="I1875" s="3" t="s">
        <v>4419</v>
      </c>
      <c r="J1875" s="3"/>
      <c r="K1875" s="3" t="s">
        <v>9787</v>
      </c>
      <c r="L1875" s="5" t="s">
        <v>15</v>
      </c>
      <c r="M1875" s="2" t="str">
        <f t="shared" si="196"/>
        <v>&gt;quino-g1843_qnrB30%ATGACGCCATTACTGTATAAAAAAACAGGTACAAATATGGCACTGGCACTCGTTGGCGAAAAAATTGACAGAAACCGCTTCACCGGTGAGAAAATTGAAAATAGTACATTTTTTAACTGTGATTTTTCAGGTGCCGACCTGAGCGGCACTGAATTTATCGGCTGTCAGTTCTATGATCGTGAAAGCCAGAAAGGGTGCAATTTTAGTCGTGCGATGCTAAAAGATGCCATTTTTAAAAGCA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GTGATTGGTTAG</v>
      </c>
      <c r="O1875" s="26">
        <f t="shared" si="197"/>
        <v>681</v>
      </c>
      <c r="P1875" s="26" t="s">
        <v>10650</v>
      </c>
      <c r="Q1875" s="26">
        <f t="shared" si="198"/>
        <v>1</v>
      </c>
      <c r="R1875" s="26">
        <f t="shared" si="199"/>
        <v>1</v>
      </c>
      <c r="S1875" s="26">
        <f t="shared" si="200"/>
        <v>2</v>
      </c>
      <c r="T1875" s="26"/>
    </row>
    <row r="1876" spans="1:20" x14ac:dyDescent="0.25">
      <c r="A1876" s="26">
        <v>1839</v>
      </c>
      <c r="B1876" s="2" t="s">
        <v>9788</v>
      </c>
      <c r="C1876" s="3" t="s">
        <v>4598</v>
      </c>
      <c r="D1876" s="3" t="s">
        <v>4681</v>
      </c>
      <c r="E1876" s="3" t="s">
        <v>4682</v>
      </c>
      <c r="F1876" s="3" t="s">
        <v>4683</v>
      </c>
      <c r="G1876" s="3" t="s">
        <v>4684</v>
      </c>
      <c r="H1876" s="3"/>
      <c r="I1876" s="3" t="s">
        <v>4419</v>
      </c>
      <c r="J1876" s="3"/>
      <c r="K1876" s="3" t="s">
        <v>9789</v>
      </c>
      <c r="L1876" s="5" t="s">
        <v>15</v>
      </c>
      <c r="M1876" s="2" t="str">
        <f t="shared" si="196"/>
        <v>&gt;quino-g1844_qnrB31%ATGACGCCATTACTGTATAAGAAAACAGGTACAAATATGGCTCTGGCGCTCGTGGGCGAAAAAATTGACAGAAACCGTTTCACCGGTGAGAAAATTGAAAATAGTACATTTTTTTTATGTGATTTTTCAGGAGCCGACCTGAGCGGCACTGAGTTTATCGGCTGTCAATTCTATGATCGTGAAAGCCAGAAAGGCTGCAATTTTAGTCGTGCGATGTTAAAGGATGCCATTTTTAAAAGCTGCGATTTATCCATGGCGGATTTTCGCAATGCAAGCGCCCTGGGTATTGAGATTTCTCATTGTAGGGCTCAGGGTGCAGATTTTCGCGGCGCAAGCTTTATGAACATGATTACCACGCGCACTTGGTTCTGCAGCGCGTATATCACGAATACGAATCTGTCTTATGCCAATTTTTCGAAAGTCGTGTTGGAGAAGTGTGAGTTATGGGAAAACCGTTGGATGGGTGCCCAGGTACTGGGCGCGACGTTCAGTGGTTCAGATCTCTCCGGCGGCGAGTTTTCAACTTTCGACTGGCGAGCAGCAAACTTTACACATTGCGATCTCACAAATTCGGAGTTGGGTGACTTAGATATTCGTCGGGTTGATTTACAAGGCGTTAAGTTGGACAACTACCAGGCTTCGTTGCTCATGGAGCGACTTGGCATCGCGATAATTGGTTGA</v>
      </c>
      <c r="O1876" s="26">
        <f t="shared" si="197"/>
        <v>681</v>
      </c>
      <c r="P1876" s="26" t="s">
        <v>10650</v>
      </c>
      <c r="Q1876" s="26">
        <f t="shared" si="198"/>
        <v>1</v>
      </c>
      <c r="R1876" s="26">
        <f t="shared" si="199"/>
        <v>1</v>
      </c>
      <c r="S1876" s="26">
        <f t="shared" si="200"/>
        <v>2</v>
      </c>
      <c r="T1876" s="26"/>
    </row>
    <row r="1877" spans="1:20" x14ac:dyDescent="0.25">
      <c r="A1877">
        <v>1840</v>
      </c>
      <c r="B1877" s="2" t="s">
        <v>9790</v>
      </c>
      <c r="C1877" s="3" t="s">
        <v>4598</v>
      </c>
      <c r="D1877" s="3" t="s">
        <v>4685</v>
      </c>
      <c r="E1877" s="3" t="s">
        <v>4685</v>
      </c>
      <c r="F1877" s="3" t="s">
        <v>4686</v>
      </c>
      <c r="G1877" s="3" t="s">
        <v>4687</v>
      </c>
      <c r="H1877" s="3"/>
      <c r="I1877" s="3" t="s">
        <v>4419</v>
      </c>
      <c r="J1877" s="3"/>
      <c r="K1877" s="3" t="s">
        <v>9791</v>
      </c>
      <c r="L1877" s="5" t="s">
        <v>15</v>
      </c>
      <c r="M1877" s="2" t="str">
        <f t="shared" si="196"/>
        <v>&gt;quino-g1845_qnrB32%ATGGCTCTGGCACTCGTTGGCGAAAAAATTGACAGAAACCGTTTCACCGGTGAGAAAATTGAAAATAGTACATTTTTTAACTGTGATTTTTCAGGTGCCGACCTAAGTGGTACTGAATTTATCGGCTGTCAGTTCTATGATCGTGAAAGCCAGAAAGGGTGCAATTTTAGTCGTGCAATGCTAAAAGATGCCATTTTTAAAAGCTGTGATTTATCCATGGCGGATTTTCGCAATGCCAGTGCGCTGGGCATTGAAATTCGCCACTGCCGCGCACAAGGCGCAGATTTCCGCGGCGCAAGCTTTATGAATATGATCACTACACGCACCTGGTTTTGCAGCGCATATATCACTAACTCAAATCTAAGCTACGCCAATTTTTCGAAAGTCGTGCTGGAAAAGTGTGAGCTGTGGGAAAACCGTTGGATGGGTGCCCAGGTACTGGGCGCGACGTTCAGTGGTTCAGATCTCTCCGGCGGCGAGTTTTCGACTTTCGACTGGCGAGCAGCAAACTTCACACATTGCGATCTGACCAATTCGGAGTTGGGTGACTTAGATATTCGGGGCGTTGATTTACAAGGCGTTAAGTTGGACAACTACCAGGCATCGTTGCTCATGGAACGTCTTGGCATCGCGATTATTGGCTAG</v>
      </c>
      <c r="O1877" s="26">
        <f t="shared" si="197"/>
        <v>645</v>
      </c>
      <c r="P1877" s="26" t="s">
        <v>10650</v>
      </c>
      <c r="Q1877" s="26">
        <f t="shared" si="198"/>
        <v>1</v>
      </c>
      <c r="R1877" s="26">
        <f t="shared" si="199"/>
        <v>1</v>
      </c>
      <c r="S1877" s="26">
        <f t="shared" si="200"/>
        <v>2</v>
      </c>
      <c r="T1877" s="26"/>
    </row>
    <row r="1878" spans="1:20" x14ac:dyDescent="0.25">
      <c r="A1878">
        <v>1841</v>
      </c>
      <c r="B1878" s="2" t="s">
        <v>9792</v>
      </c>
      <c r="C1878" s="3" t="s">
        <v>4598</v>
      </c>
      <c r="D1878" s="3" t="s">
        <v>4688</v>
      </c>
      <c r="E1878" s="3" t="s">
        <v>4689</v>
      </c>
      <c r="F1878" s="3" t="s">
        <v>4690</v>
      </c>
      <c r="G1878" s="3" t="s">
        <v>4691</v>
      </c>
      <c r="H1878" s="3"/>
      <c r="I1878" s="3" t="s">
        <v>4419</v>
      </c>
      <c r="J1878" s="3"/>
      <c r="K1878" s="3" t="s">
        <v>9793</v>
      </c>
      <c r="L1878" s="5" t="s">
        <v>15</v>
      </c>
      <c r="M1878" s="2" t="str">
        <f t="shared" si="196"/>
        <v>&gt;quino-g1846_qnrB33%ATGACTCTGGCATTAGTTAGCGAAAAAATTGACAGAAACCGCTTCACCGGGGAAAAAGTTGAAAACAGTACTTTTTTTAACTGTGATTTTTCAGGGGCCGATCTTAGCAGCACTGAATTTATCGGCTGTCAGTTTTATGATCGCGAAAGCCAGAAAGGGTGTAATTTTAGTCGCGCAATGCTGAAAGATGCCATTTTTAAAAGTTGCGATTTATCCATGGCGGATTTTCGCAACGCCAGTGCCCTGGGAATTGAAATTCGCCACTGCCGCGCGCAGGGTTCAGATTTTCGCGGCGCGAGTTTTATGAACATGATCACCACGCGGACCTGGTTTTGCAGCGCATACATCACGAATACCAATCTAAGCTACGCCAACTTTTCGAAGGTTGTCCTGGAAAAGTGCGAGCTGTGGGAAAACCGCTGGATGGGAACTCAGGTAGCGGGTGCAACGTTCAGTGGATCAGATCTCTCGGGCGGTGAATTTTCAGCGTTCGACTGGCGGGCCGCAAATTTCACGCACTGTGATTTGACCAATTCAGAACTGGGTGATTTAGATATTCGGGGTGTAGATTTACAAGGCGTCAAATTGGATAGCTATCAGGCAGCGTTGCTGATGGAGCGGCTTGGCATCGCGGTGATTGGTTAG</v>
      </c>
      <c r="O1878" s="26">
        <f t="shared" si="197"/>
        <v>645</v>
      </c>
      <c r="P1878" s="26" t="s">
        <v>10650</v>
      </c>
      <c r="Q1878" s="26">
        <f t="shared" si="198"/>
        <v>1</v>
      </c>
      <c r="R1878" s="26">
        <f t="shared" si="199"/>
        <v>1</v>
      </c>
      <c r="S1878" s="26">
        <f t="shared" si="200"/>
        <v>2</v>
      </c>
      <c r="T1878" s="26"/>
    </row>
    <row r="1879" spans="1:20" x14ac:dyDescent="0.25">
      <c r="A1879">
        <v>1842</v>
      </c>
      <c r="B1879" s="2" t="s">
        <v>9794</v>
      </c>
      <c r="C1879" s="3" t="s">
        <v>4598</v>
      </c>
      <c r="D1879" s="3" t="s">
        <v>4692</v>
      </c>
      <c r="E1879" s="3" t="s">
        <v>4693</v>
      </c>
      <c r="F1879" s="3" t="s">
        <v>4694</v>
      </c>
      <c r="G1879" s="3" t="s">
        <v>4695</v>
      </c>
      <c r="H1879" s="3"/>
      <c r="I1879" s="3" t="s">
        <v>4419</v>
      </c>
      <c r="J1879" s="3"/>
      <c r="K1879" s="3" t="s">
        <v>9795</v>
      </c>
      <c r="L1879" s="5" t="s">
        <v>15</v>
      </c>
      <c r="M1879" s="2" t="str">
        <f t="shared" si="196"/>
        <v>&gt;quino-g1847_qnrB34%ATGATGACTCTGGCGTTAGTTGGCGAAAAAATTGACAGAAACAGATTCACTGGTGCGAAAGTTGAAAATAGCACATTTTTCAACTGTGATTTTTCGGGTGCCGACCTCAGCGGTACTGAGTTTATTGGCTGCCAGTTCTATGATCGAGAGAGCCAGAAAGGGTGTAATTTTAGTCGCGCTATCCTGAAAGATGCCATTTTCAAAAGTTGTGATCTCTCCATGGCGGGTTTCAGGAATGTGAGCGCGCTGGGAATCGAAATTCGCCACTGCCGCGCACAAGGTTCAGATTTTCGCGGCGCAAGCTTTATGAATATGATTACCACACGCACCTGGTTTTGTAG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GTCTTGGCATCGCTGTCATTGGTTAA</v>
      </c>
      <c r="O1879" s="26">
        <f t="shared" si="197"/>
        <v>648</v>
      </c>
      <c r="P1879" s="26" t="s">
        <v>10650</v>
      </c>
      <c r="Q1879" s="26">
        <f t="shared" si="198"/>
        <v>1</v>
      </c>
      <c r="R1879" s="26">
        <f t="shared" si="199"/>
        <v>1</v>
      </c>
      <c r="S1879" s="26">
        <f t="shared" si="200"/>
        <v>2</v>
      </c>
      <c r="T1879" s="26"/>
    </row>
    <row r="1880" spans="1:20" x14ac:dyDescent="0.25">
      <c r="A1880">
        <v>1843</v>
      </c>
      <c r="B1880" s="2" t="s">
        <v>9796</v>
      </c>
      <c r="C1880" s="3" t="s">
        <v>4598</v>
      </c>
      <c r="D1880" s="3" t="s">
        <v>4696</v>
      </c>
      <c r="E1880" s="3" t="s">
        <v>4697</v>
      </c>
      <c r="F1880" s="3" t="s">
        <v>4698</v>
      </c>
      <c r="G1880" s="3" t="s">
        <v>4699</v>
      </c>
      <c r="H1880" s="3"/>
      <c r="I1880" s="3" t="s">
        <v>4419</v>
      </c>
      <c r="J1880" s="3"/>
      <c r="K1880" s="3" t="s">
        <v>9797</v>
      </c>
      <c r="L1880" s="5" t="s">
        <v>15</v>
      </c>
      <c r="M1880" s="2" t="str">
        <f t="shared" si="196"/>
        <v>&gt;quino-g1848_qnrB35%ATGGCTCTGGCATTAATTGGCGAAAAAATTGACAGAAACCGCTTCACCGGTGCAAAAGTTGAAAATAGCACTTTTTTTAACTGTGATTTTTCGGGCGCCGACCTTAGCGGTACTGAATTTATCGGCTGTCAGTTCTATGATCGAGAAAGCCAGAAAGGGTGCAATTTCAGTCGCGCAATACTGAAAGATGCCATTTTTAAAAGCTGTGATTTATCCATGGCGGATTTTCGCAACGTCAGTGCGTTGGGCATAGAAATTCGCCACTGCCGAGCACAGGGTGCAGATTTTCGCGGCGCAAGTTTCATGAATATGATCACCACGCGCACCTGGTTTTGCAGCGCATATATCACTAATACCAATCTAAGCTATGCCAACTTTTCGAAGGCCGTGCTTGAAAAGTGCGAATTGTGGGAAAATCGCTGGATGGGAACTCAGATGCTGGGTGCGACGTTGAGTGGTTCCGATCTCTCCGGTGGCGAGTTTTCGTCGTTCGACTGGCGGACGGCAAATTTCACGCACTGTGATTTGACCAATTCAGAACTGGGTGATTTAGATATTCGGGGCGTCGATTTACAAGGTGTCAAATTGGACAGCTATCAGGCCGCGTTGCTCATGGAACGTCTTGGCATCGCTGTCATTGGCTAA</v>
      </c>
      <c r="O1880" s="26">
        <f t="shared" si="197"/>
        <v>645</v>
      </c>
      <c r="P1880" s="26" t="s">
        <v>10650</v>
      </c>
      <c r="Q1880" s="26">
        <f t="shared" si="198"/>
        <v>1</v>
      </c>
      <c r="R1880" s="26">
        <f t="shared" si="199"/>
        <v>1</v>
      </c>
      <c r="S1880" s="26">
        <f t="shared" si="200"/>
        <v>2</v>
      </c>
      <c r="T1880" s="26"/>
    </row>
    <row r="1881" spans="1:20" x14ac:dyDescent="0.25">
      <c r="A1881">
        <v>1844</v>
      </c>
      <c r="B1881" s="2" t="s">
        <v>9798</v>
      </c>
      <c r="C1881" s="3" t="s">
        <v>4598</v>
      </c>
      <c r="D1881" s="3" t="s">
        <v>4700</v>
      </c>
      <c r="E1881" s="3" t="s">
        <v>4700</v>
      </c>
      <c r="F1881" s="3" t="s">
        <v>4701</v>
      </c>
      <c r="G1881" s="3" t="s">
        <v>4702</v>
      </c>
      <c r="H1881" s="3"/>
      <c r="I1881" s="3" t="s">
        <v>4419</v>
      </c>
      <c r="J1881" s="3"/>
      <c r="K1881" s="3" t="s">
        <v>9799</v>
      </c>
      <c r="L1881" s="5" t="s">
        <v>15</v>
      </c>
      <c r="M1881" s="2" t="str">
        <f t="shared" si="196"/>
        <v>&gt;quino-g1849_qnrB36%ATGACTCTGGCATTAGTTGGCGAAAAAATTGACAGAAATCGCTTCACCGGTGAGAAAGTTGAAAATAGTACATTTTTTAACTGCGATTTTTCAGGTGCCGACCTGAGCGGCACTGAATTTATCGGCTGCCAGTTCTATGATCGCGAAAGTCAGAAAGGATGCAATTTTAGTCGCGCAATGCTGAAAGATA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O1881" s="26">
        <f t="shared" si="197"/>
        <v>645</v>
      </c>
      <c r="P1881" s="26" t="s">
        <v>10650</v>
      </c>
      <c r="Q1881" s="26">
        <f t="shared" si="198"/>
        <v>1</v>
      </c>
      <c r="R1881" s="26">
        <f t="shared" si="199"/>
        <v>1</v>
      </c>
      <c r="S1881" s="26">
        <f t="shared" si="200"/>
        <v>2</v>
      </c>
      <c r="T1881" s="26"/>
    </row>
    <row r="1882" spans="1:20" x14ac:dyDescent="0.25">
      <c r="A1882">
        <v>1845</v>
      </c>
      <c r="B1882" s="2" t="s">
        <v>9800</v>
      </c>
      <c r="C1882" s="3" t="s">
        <v>4598</v>
      </c>
      <c r="D1882" s="3" t="s">
        <v>4703</v>
      </c>
      <c r="E1882" s="3" t="s">
        <v>4704</v>
      </c>
      <c r="F1882" s="3" t="s">
        <v>4705</v>
      </c>
      <c r="G1882" s="3" t="s">
        <v>4706</v>
      </c>
      <c r="H1882" s="3"/>
      <c r="I1882" s="3" t="s">
        <v>4419</v>
      </c>
      <c r="J1882" s="3"/>
      <c r="K1882" s="3" t="s">
        <v>9801</v>
      </c>
      <c r="L1882" s="5" t="s">
        <v>15</v>
      </c>
      <c r="M1882" s="2" t="str">
        <f t="shared" ref="M1882:M1945" si="201">"&gt;"&amp;K1882&amp;IF(J1882="yes","_Chr","")&amp;"%"&amp;G1882</f>
        <v>&gt;quino-g1850_qnrB37%ATGACTCTTGCGTTAGTTGGCGAAAAAATTGACAGAAACAGGTTCACCGGTGAGAAAGTCGAAAATAGCACATTTTTCAACTGTGATTTTTCGGGTGCCGACCTTAGCGGTACTGAGTTTATTGGCTGCCAATTTTATGATCGAGAGAGCCAGAAAGGGTGTAATTTTAGCCGCGCTATCCTGAAAGATGCCATTTTCAAAAGTTGCGATCTCTCCATGGCGGATTTCAGGAATGTGAGTGCGCTGGGAATCGAAATTCGCCACTGCCGCGCACAAGGTTCAGATTTTCGCGGCGCAAGCTTTATGAATATGATTACCACACGCACCTGGTTTTGTAGCGCCTATATCACCAATACCAACTTAAGCTACGCCAACTTTTCAAAAGTCGTACTGGAAAAGTGCGAGCTGTGGGAAAACCGCTGGATGGGAACTCAGGTACTGGGGGCGACGTTCAGTGGTTCAGATCTTTCCGGCGGTGAGTTTTCGTCGTTCGACTGGCGAGCCGCAAACGTTACGCACTGTGATTTGACCAATTCAGAACTGGGCGATCTCGATGTCCGGGGTGTTGATTTGCAAGGAGTCAAACTGGACAGCTACCAGGCATCGTTGATCCTGGAACGTCTTGGCATCGCTGTCATTGGTTAA</v>
      </c>
      <c r="O1882" s="26">
        <f t="shared" ref="O1882:O1945" si="202">LEN(G1882)</f>
        <v>645</v>
      </c>
      <c r="P1882" s="26" t="s">
        <v>10650</v>
      </c>
      <c r="Q1882" s="26">
        <f t="shared" si="198"/>
        <v>1</v>
      </c>
      <c r="R1882" s="26">
        <f t="shared" si="199"/>
        <v>1</v>
      </c>
      <c r="S1882" s="26">
        <f t="shared" si="200"/>
        <v>2</v>
      </c>
      <c r="T1882" s="26"/>
    </row>
    <row r="1883" spans="1:20" x14ac:dyDescent="0.25">
      <c r="A1883">
        <v>1846</v>
      </c>
      <c r="B1883" s="2" t="s">
        <v>9802</v>
      </c>
      <c r="C1883" s="3" t="s">
        <v>4598</v>
      </c>
      <c r="D1883" s="3" t="s">
        <v>4707</v>
      </c>
      <c r="E1883" s="3" t="s">
        <v>4708</v>
      </c>
      <c r="F1883" s="3" t="s">
        <v>4709</v>
      </c>
      <c r="G1883" s="3" t="s">
        <v>4710</v>
      </c>
      <c r="H1883" s="3"/>
      <c r="I1883" s="3" t="s">
        <v>4419</v>
      </c>
      <c r="J1883" s="3"/>
      <c r="K1883" s="3" t="s">
        <v>9803</v>
      </c>
      <c r="L1883" s="5" t="s">
        <v>15</v>
      </c>
      <c r="M1883" s="2" t="str">
        <f t="shared" si="201"/>
        <v>&gt;quino-g1851_qnrB38%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GCTATCAGGCCGCATTGCTCATGGAACGTCTTGGCATCGCTGTCATTGGCTAA</v>
      </c>
      <c r="O1883" s="26">
        <f t="shared" si="202"/>
        <v>645</v>
      </c>
      <c r="P1883" s="26" t="s">
        <v>10650</v>
      </c>
      <c r="Q1883" s="26">
        <f t="shared" si="198"/>
        <v>1</v>
      </c>
      <c r="R1883" s="26">
        <f t="shared" si="199"/>
        <v>1</v>
      </c>
      <c r="S1883" s="26">
        <f t="shared" si="200"/>
        <v>2</v>
      </c>
      <c r="T1883" s="26"/>
    </row>
    <row r="1884" spans="1:20" x14ac:dyDescent="0.25">
      <c r="A1884">
        <v>1847</v>
      </c>
      <c r="B1884" s="2" t="s">
        <v>9804</v>
      </c>
      <c r="C1884" s="3" t="s">
        <v>4598</v>
      </c>
      <c r="D1884" s="3" t="s">
        <v>4711</v>
      </c>
      <c r="E1884" s="3" t="s">
        <v>4712</v>
      </c>
      <c r="F1884" s="3" t="s">
        <v>4713</v>
      </c>
      <c r="G1884" s="3" t="s">
        <v>4714</v>
      </c>
      <c r="H1884" s="3"/>
      <c r="I1884" s="3" t="s">
        <v>4419</v>
      </c>
      <c r="J1884" s="3"/>
      <c r="K1884" s="3" t="s">
        <v>9805</v>
      </c>
      <c r="L1884" s="5" t="s">
        <v>15</v>
      </c>
      <c r="M1884" s="2" t="str">
        <f t="shared" si="201"/>
        <v>&gt;quino-g1852_qnrB4%ATGATGACTCTGGCGTTAGTTGGCGAAAAAATTGACAGAAACAGGTTCACCGGTGAAAAAGTTGAAAATAGCACATTTTTCAACTGTGATTTTTCGGGTGCCGACCTTAGCGGCACTGAATTTATTGGCTGCCAGTTT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v>
      </c>
      <c r="O1884" s="26">
        <f t="shared" si="202"/>
        <v>648</v>
      </c>
      <c r="P1884" s="26" t="s">
        <v>10650</v>
      </c>
      <c r="Q1884" s="26">
        <f t="shared" si="198"/>
        <v>1</v>
      </c>
      <c r="R1884" s="26">
        <f t="shared" si="199"/>
        <v>1</v>
      </c>
      <c r="S1884" s="26">
        <f t="shared" si="200"/>
        <v>2</v>
      </c>
      <c r="T1884" s="26"/>
    </row>
    <row r="1885" spans="1:20" x14ac:dyDescent="0.25">
      <c r="A1885">
        <v>1848</v>
      </c>
      <c r="B1885" s="2" t="s">
        <v>9806</v>
      </c>
      <c r="C1885" s="3" t="s">
        <v>4598</v>
      </c>
      <c r="D1885" s="3" t="s">
        <v>4715</v>
      </c>
      <c r="E1885" s="3" t="s">
        <v>4716</v>
      </c>
      <c r="F1885" s="3" t="s">
        <v>4717</v>
      </c>
      <c r="G1885" s="3" t="s">
        <v>4718</v>
      </c>
      <c r="H1885" s="3"/>
      <c r="I1885" s="3" t="s">
        <v>4419</v>
      </c>
      <c r="J1885" s="3"/>
      <c r="K1885" s="3" t="s">
        <v>9807</v>
      </c>
      <c r="L1885" s="5" t="s">
        <v>15</v>
      </c>
      <c r="M1885" s="2" t="str">
        <f t="shared" si="201"/>
        <v>&gt;quino-g1853_qnrB42%ATGGCTCTGGTATTAGTTGGCGAAAAAATTGACAGAAACT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AGGTGCCCAGGTACTGGGCGCGACGTTCAGTGGTTCAGATCTCTCCGGCGGCGAGTTTTCGACTTTCGACTGGCGAGCAGCAAACTTCACACATTGCGATCTGACCAATTCGGAGTTGGGTGACTTAGATATTCGGGGCGTTGATTTACAAGGCGTTAAGTTGGACAACTACCAGGCATCGTTGCTCATGGAGCGACTTGGCATCGCTATTATTGGCTAA</v>
      </c>
      <c r="O1885" s="26">
        <f t="shared" si="202"/>
        <v>645</v>
      </c>
      <c r="P1885" s="26" t="s">
        <v>10650</v>
      </c>
      <c r="Q1885" s="26">
        <f t="shared" si="198"/>
        <v>1</v>
      </c>
      <c r="R1885" s="26">
        <f t="shared" si="199"/>
        <v>1</v>
      </c>
      <c r="S1885" s="26">
        <f t="shared" si="200"/>
        <v>2</v>
      </c>
      <c r="T1885" s="26"/>
    </row>
    <row r="1886" spans="1:20" x14ac:dyDescent="0.25">
      <c r="A1886">
        <v>1849</v>
      </c>
      <c r="B1886" s="2" t="s">
        <v>9808</v>
      </c>
      <c r="C1886" s="3" t="s">
        <v>4598</v>
      </c>
      <c r="D1886" s="3" t="s">
        <v>4719</v>
      </c>
      <c r="E1886" s="3" t="s">
        <v>4719</v>
      </c>
      <c r="F1886" s="3" t="s">
        <v>4720</v>
      </c>
      <c r="G1886" s="3" t="s">
        <v>4721</v>
      </c>
      <c r="H1886" s="3"/>
      <c r="I1886" s="3" t="s">
        <v>4419</v>
      </c>
      <c r="J1886" s="3"/>
      <c r="K1886" s="3" t="s">
        <v>9809</v>
      </c>
      <c r="L1886" s="5" t="s">
        <v>15</v>
      </c>
      <c r="M1886" s="2" t="str">
        <f t="shared" si="201"/>
        <v>&gt;quino-g1854_qnrB48%ATGACACCATTACTGTATAAAAAAACAGGTACAAATATGGCTCTGGCACTCGTTGGCGAAAAAATTGACAGGAACCGCTTCACCGGTGAGAAAATTGAAAATAGTACATTTTTTAACTGTGATTTTTCAGGTGCCGACCTGAGCGGCACTGAATTTATCGGCTGTCAGTTCTATGATCGTGAAAGCCAGAAAGGGTGCAATTTTAGTCGTGCGATGCTGAAAGATGCCATTTTTAAAAGCTGTGATTTATCCATGGCGGATTTTCGCAATGCCAGTGCGCTTGGCATTGAAATTCGCCACTGTCGTGCGCAAGGCGCAGATTTTCGCGGCGCAAGCTTTATGAATATGATCACCACACGCACCTGGTTTTGCAGCGCATATATAACTAACACAAATCTAAGCTACGCCAATTTTTCGAAAGTCGTGCTGGAAAAATGTGAGCTGTGGGAAAACCGTTGGATGGGTGCCCAGGTACTGGGCGCGACGTTCAGTGGTTCAGATCTTTCCGGCGGCGAGTTTTCGACTTTCGACTGGCGAGCAGCAAACTTCACACATTGCGATCTGACCAATTCGGAGTTGGGTGGCTTAGATATTCGGGGCGTTGATTTACAAGGCGTTAAGTTGGACAACTACCAGGCATCGTTGCTCATGGAACGTCTTGGCATCGCGATTATTGGCTAG</v>
      </c>
      <c r="O1886" s="26">
        <f t="shared" si="202"/>
        <v>681</v>
      </c>
      <c r="P1886" s="26" t="s">
        <v>10650</v>
      </c>
      <c r="Q1886" s="26">
        <f t="shared" si="198"/>
        <v>1</v>
      </c>
      <c r="R1886" s="26">
        <f t="shared" si="199"/>
        <v>1</v>
      </c>
      <c r="S1886" s="26">
        <f t="shared" si="200"/>
        <v>2</v>
      </c>
      <c r="T1886" s="26"/>
    </row>
    <row r="1887" spans="1:20" x14ac:dyDescent="0.25">
      <c r="A1887">
        <v>1850</v>
      </c>
      <c r="B1887" s="2" t="s">
        <v>9810</v>
      </c>
      <c r="C1887" s="3" t="s">
        <v>4598</v>
      </c>
      <c r="D1887" s="3" t="s">
        <v>4722</v>
      </c>
      <c r="E1887" s="3" t="s">
        <v>4722</v>
      </c>
      <c r="F1887" s="3" t="s">
        <v>4723</v>
      </c>
      <c r="G1887" s="3" t="s">
        <v>4724</v>
      </c>
      <c r="H1887" s="3"/>
      <c r="I1887" s="3" t="s">
        <v>4419</v>
      </c>
      <c r="J1887" s="3"/>
      <c r="K1887" s="3" t="s">
        <v>9811</v>
      </c>
      <c r="L1887" s="5" t="s">
        <v>15</v>
      </c>
      <c r="M1887" s="2" t="str">
        <f t="shared" si="201"/>
        <v>&gt;quino-g1855_qnrB49%ATGACGCCATTACTGTATAAAAAAACAGGTACAAATATGGCA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TCGCGGCGCAAGTTTTATGAATATGATCACTACTCGCACCTGGTTTTGCAGTGCATATATCACTAACACAAATCTAAGCTACGCCAATTTTTCGAAAGTAGTGTTGGAAAAGTGTGAGCTGTGGGAAAACCGTTGGATGGGGACCCAGGTACTGGGCGCGACGTTCAGTGGTTCAGATCTCTCCGGCGGCGAGTTTTCGACTTTCGACTGGCGAGCAGCAAACTTCACACATTGCGATCTGACCAATTCGGAGTTGGGTGACTTAGATATTCGGCGCGTTGATTTACAAGGCGTTAAGTTGGACAACTACCAGGCATCGTTGCTCATGGAACGTCTTGGCATCGCGATTATTGGCTAG</v>
      </c>
      <c r="O1887" s="26">
        <f t="shared" si="202"/>
        <v>681</v>
      </c>
      <c r="P1887" s="26" t="s">
        <v>10650</v>
      </c>
      <c r="Q1887" s="26">
        <f t="shared" si="198"/>
        <v>1</v>
      </c>
      <c r="R1887" s="26">
        <f t="shared" si="199"/>
        <v>1</v>
      </c>
      <c r="S1887" s="26">
        <f t="shared" si="200"/>
        <v>2</v>
      </c>
      <c r="T1887" s="26"/>
    </row>
    <row r="1888" spans="1:20" x14ac:dyDescent="0.25">
      <c r="A1888">
        <v>1851</v>
      </c>
      <c r="B1888" s="2" t="s">
        <v>9812</v>
      </c>
      <c r="C1888" s="3" t="s">
        <v>4598</v>
      </c>
      <c r="D1888" s="3" t="s">
        <v>4725</v>
      </c>
      <c r="E1888" s="3" t="s">
        <v>4726</v>
      </c>
      <c r="F1888" s="3" t="s">
        <v>4727</v>
      </c>
      <c r="G1888" s="3" t="s">
        <v>4728</v>
      </c>
      <c r="H1888" s="3"/>
      <c r="I1888" s="3" t="s">
        <v>4419</v>
      </c>
      <c r="J1888" s="3"/>
      <c r="K1888" s="3" t="s">
        <v>9813</v>
      </c>
      <c r="L1888" s="5" t="s">
        <v>15</v>
      </c>
      <c r="M1888" s="2" t="str">
        <f t="shared" si="201"/>
        <v>&gt;quino-g1856_qnrB5%ATGACGCCATTACTGTATAAAAACACAGGCATAGAT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AGGCATCGTTGCTCATGGAGCGGCTTGGCATCGCGATTATTGGCTAG</v>
      </c>
      <c r="O1888" s="26">
        <f t="shared" si="202"/>
        <v>681</v>
      </c>
      <c r="P1888" s="26" t="s">
        <v>10650</v>
      </c>
      <c r="Q1888" s="26">
        <f t="shared" si="198"/>
        <v>1</v>
      </c>
      <c r="R1888" s="26">
        <f t="shared" si="199"/>
        <v>1</v>
      </c>
      <c r="S1888" s="26">
        <f t="shared" si="200"/>
        <v>2</v>
      </c>
      <c r="T1888" s="26"/>
    </row>
    <row r="1889" spans="1:20" x14ac:dyDescent="0.25">
      <c r="A1889">
        <v>1852</v>
      </c>
      <c r="B1889" s="2" t="s">
        <v>9814</v>
      </c>
      <c r="C1889" s="3" t="s">
        <v>4598</v>
      </c>
      <c r="D1889" s="3" t="s">
        <v>4729</v>
      </c>
      <c r="E1889" s="3" t="s">
        <v>4729</v>
      </c>
      <c r="F1889" s="3" t="s">
        <v>4730</v>
      </c>
      <c r="G1889" s="3" t="s">
        <v>4731</v>
      </c>
      <c r="H1889" s="3"/>
      <c r="I1889" s="3" t="s">
        <v>4419</v>
      </c>
      <c r="J1889" s="3"/>
      <c r="K1889" s="3" t="s">
        <v>9815</v>
      </c>
      <c r="L1889" s="5" t="s">
        <v>15</v>
      </c>
      <c r="M1889" s="2" t="str">
        <f t="shared" si="201"/>
        <v>&gt;quino-g1857_qnrB50%ATGACTCTGGCATTAGTTGGCGAAAAAATTGACAGAAAG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O1889" s="26">
        <f t="shared" si="202"/>
        <v>645</v>
      </c>
      <c r="P1889" s="26" t="s">
        <v>10650</v>
      </c>
      <c r="Q1889" s="26">
        <f t="shared" si="198"/>
        <v>1</v>
      </c>
      <c r="R1889" s="26">
        <f t="shared" si="199"/>
        <v>1</v>
      </c>
      <c r="S1889" s="26">
        <f t="shared" si="200"/>
        <v>2</v>
      </c>
      <c r="T1889" s="26"/>
    </row>
    <row r="1890" spans="1:20" x14ac:dyDescent="0.25">
      <c r="A1890">
        <v>1853</v>
      </c>
      <c r="B1890" s="2" t="s">
        <v>9816</v>
      </c>
      <c r="C1890" s="3" t="s">
        <v>4598</v>
      </c>
      <c r="D1890" s="3" t="s">
        <v>4732</v>
      </c>
      <c r="E1890" s="3" t="s">
        <v>4732</v>
      </c>
      <c r="F1890" s="3" t="s">
        <v>4733</v>
      </c>
      <c r="G1890" s="3" t="s">
        <v>4734</v>
      </c>
      <c r="H1890" s="3"/>
      <c r="I1890" s="3" t="s">
        <v>4419</v>
      </c>
      <c r="J1890" s="3"/>
      <c r="K1890" s="3" t="s">
        <v>9817</v>
      </c>
      <c r="L1890" s="5" t="s">
        <v>15</v>
      </c>
      <c r="M1890" s="2" t="str">
        <f t="shared" si="201"/>
        <v>&gt;quino-g1858_qnrB51%ATGACTCTGGCATTAGTTGGCGAAAAAATTGACAGAAATCGCTTCACCGGTGAGAAAGTTGAAAATAGTACATTTTTTAACTGCGATTTTTCAGGTGCCGACCTGAGCGGCACTGAATTTATCGGCTGCCAGTTCTATGATCGCGAAAGTCAGAAAGGATGCAATTTTAGTCGCGCAATGCTGAGAGATGCCATTTTCAAAAGCTGTGATTTATCAATGGCAGATTTCCGCAACGTCAGCGCATTGGGCATTGAAATTCGCCACTGCCGT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O1890" s="26">
        <f t="shared" si="202"/>
        <v>645</v>
      </c>
      <c r="P1890" s="26" t="s">
        <v>10650</v>
      </c>
      <c r="Q1890" s="26">
        <f t="shared" si="198"/>
        <v>1</v>
      </c>
      <c r="R1890" s="26">
        <f t="shared" si="199"/>
        <v>1</v>
      </c>
      <c r="S1890" s="26">
        <f t="shared" si="200"/>
        <v>2</v>
      </c>
      <c r="T1890" s="26"/>
    </row>
    <row r="1891" spans="1:20" x14ac:dyDescent="0.25">
      <c r="A1891" s="26">
        <v>1854</v>
      </c>
      <c r="B1891" s="2" t="s">
        <v>9818</v>
      </c>
      <c r="C1891" s="3" t="s">
        <v>4598</v>
      </c>
      <c r="D1891" s="3" t="s">
        <v>4735</v>
      </c>
      <c r="E1891" s="3" t="s">
        <v>4735</v>
      </c>
      <c r="F1891" s="3" t="s">
        <v>4736</v>
      </c>
      <c r="G1891" s="3" t="s">
        <v>4737</v>
      </c>
      <c r="H1891" s="3"/>
      <c r="I1891" s="3" t="s">
        <v>4419</v>
      </c>
      <c r="J1891" s="3"/>
      <c r="K1891" s="3" t="s">
        <v>9819</v>
      </c>
      <c r="L1891" s="5" t="s">
        <v>15</v>
      </c>
      <c r="M1891" s="2" t="str">
        <f t="shared" si="201"/>
        <v>&gt;quino-g1859_qnrB52%ATGGCTCTGGCACTCGTTGGCGAAAAAATTAACAGAAACCGCTTCACCGGTGAGAAAATTGAAAATAGTACATTTTTTAACTGTGATTTTTCAGGTGCCGACCTGAGCGGCACTGAATTTATCGGCTGTCAGTTCTATGATCGTGAAAGCCAGAAAGGGTGCAATTTTAGTCGTGCGATGCTGAAAGATGCCATTTTTAAAAGCTGTGATTTATCCATGGCGGATTTTCGCAATGCCAGTGCGCTTGGCATTGAAATTAGCCACTGTCGTGCGCAAGGCGCAGATTTTCGCGGCGCAAGTTTTATGAATATGATCACTACTCGCACCTGGTTTTGCAGTGCATATATCACTAACACAAATCTAAGCTACGCCAATTTTTCGAAAGTCGTGTTGGAAAAGTGTGAGCTGTGGGAAAACCGTTGGATGGGGGCCCAGGTACTGGGCGCGACGTTCAGTGGTTCAGATCTCTCCGGCGGCGAGTTTTCGACTTTCGACTGGCGAGCAGCAAACTTCACACATTGCGATCTGACCAATTCGGAGTTGGGTGACTTAGATATTCGGCGCGTTGATTTACAAGGCGTTAAGTTGGACAACTACCAGGCATCGTTGCTCATGGAACGTCTTGGCATCGCGATTATTGGCTAG</v>
      </c>
      <c r="N1891" s="26"/>
      <c r="O1891" s="26">
        <f t="shared" si="202"/>
        <v>645</v>
      </c>
      <c r="P1891" s="26" t="s">
        <v>10650</v>
      </c>
      <c r="Q1891" s="26">
        <f t="shared" si="198"/>
        <v>1</v>
      </c>
      <c r="R1891" s="26">
        <f t="shared" si="199"/>
        <v>1</v>
      </c>
      <c r="S1891" s="26">
        <f t="shared" si="200"/>
        <v>2</v>
      </c>
      <c r="T1891" s="26"/>
    </row>
    <row r="1892" spans="1:20" x14ac:dyDescent="0.25">
      <c r="A1892">
        <v>1855</v>
      </c>
      <c r="B1892" s="2" t="s">
        <v>9820</v>
      </c>
      <c r="C1892" s="3" t="s">
        <v>4598</v>
      </c>
      <c r="D1892" s="3" t="s">
        <v>4738</v>
      </c>
      <c r="E1892" s="3" t="s">
        <v>4738</v>
      </c>
      <c r="F1892" s="3" t="s">
        <v>4739</v>
      </c>
      <c r="G1892" s="3" t="s">
        <v>4740</v>
      </c>
      <c r="H1892" s="3"/>
      <c r="I1892" s="3" t="s">
        <v>4419</v>
      </c>
      <c r="J1892" s="3"/>
      <c r="K1892" s="3" t="s">
        <v>9821</v>
      </c>
      <c r="L1892" s="5" t="s">
        <v>15</v>
      </c>
      <c r="M1892" s="2" t="str">
        <f t="shared" si="201"/>
        <v>&gt;quino-g1860_qnrB53%ATGACGCCATTACTGTATAAGAAAACAGGAACAAATATGGCTCTAGCGCTCGTGGGCGAAAAAATTGACAGAAACCGTTTCACCGGTGAAAAAATTGAAAATAGTACATTTTTTAACTGTGATTTTTCAGGAGCGGACCTGAGCGGCACTGAGTTTATCGGCTGCCAATTTTATGATCGTGAAAGCCAGAAAGGCTGTAATTTTAGCCGTGCGATGTTAAAGGATGCTATTTTTAAAAGCTGCGATTTATCCATGGCCGATTTTCGCAATGCAAGCGCCCTGGGTATTGAGATTCGTCATTGTAGGGCTCAGGGTGCAGATTTTCGCGGCGCAAGCTTTATGAACATGATTACCACGCGAACTTGGTTCTGCAGCGCGTATATCACGAATACGAATCTGTCTTATGCCAATTTTTCGAAAGCAGTGTTGGAGAAGTGTGAATTATGGGAAAACCGTTGGATGGGTGCCCAGGTACTGGGCGCGACGTTCAGTGGTTCAGATCTCTCCGGCGGCGAGTTTTCAACTTTCGACTGGCGAGCAGCAAACTTTACACATTGCGATCTCACAAATTCGGAGTTGGGTGACTTAGATATTCGTCGGGTTGATTTACAAGGCGTTAAGTTGGACAACTACCAGGCTTCGTTGCTCATGGAGCGACTTGGCATCGCGATAATTGGATGA</v>
      </c>
      <c r="O1892" s="26">
        <f t="shared" si="202"/>
        <v>681</v>
      </c>
      <c r="P1892" s="26" t="s">
        <v>10650</v>
      </c>
      <c r="Q1892" s="26">
        <f t="shared" si="198"/>
        <v>1</v>
      </c>
      <c r="R1892" s="26">
        <f t="shared" si="199"/>
        <v>1</v>
      </c>
      <c r="S1892" s="26">
        <f t="shared" si="200"/>
        <v>2</v>
      </c>
      <c r="T1892" s="26"/>
    </row>
    <row r="1893" spans="1:20" x14ac:dyDescent="0.25">
      <c r="A1893">
        <v>1856</v>
      </c>
      <c r="B1893" s="2" t="s">
        <v>9822</v>
      </c>
      <c r="C1893" s="3" t="s">
        <v>4598</v>
      </c>
      <c r="D1893" s="3" t="s">
        <v>4741</v>
      </c>
      <c r="E1893" s="3" t="s">
        <v>4741</v>
      </c>
      <c r="F1893" s="3" t="s">
        <v>4742</v>
      </c>
      <c r="G1893" s="3" t="s">
        <v>4743</v>
      </c>
      <c r="H1893" s="3"/>
      <c r="I1893" s="3" t="s">
        <v>4419</v>
      </c>
      <c r="J1893" s="3"/>
      <c r="K1893" s="3" t="s">
        <v>9823</v>
      </c>
      <c r="L1893" s="5" t="s">
        <v>15</v>
      </c>
      <c r="M1893" s="2" t="str">
        <f t="shared" si="201"/>
        <v>&gt;quino-g1861_qnrB56%ATGACGCCATTACTGTATAAAAACACAGGCATAGATATGACTCTGGCATTAGTTGGCGAAAAAATTGACAGAAACCGCTTCACCGGTGAGAAAGTTGAAAATAGTACATTTTTTAACTGCGATTTTTCAGGTGCCGACCTGAGCGGCACTGAATTTATCGGCTGCCAGTTCTATGATCGCGAAAGTCAGAAAGGGTGCAATTTTAGTCGCGCAATGCTGAAAGATGCCATTTTCAAAAGCTGTGATTTATCAATGGCAGATTTCCGCAACGTCAGCGCATTGGGCATTGAAATTCGCCACTGCCGCGCACAAGGCGCAGATTTTCGCGGTGCAAGCTTTATGAATATGATCACCACGCGTACCTGGTTTTGCAGCGCATATATCACTAATACCAATCTAAGCTACGCCAATTTTTCGAAAGTCGTGTTGGAAAAGTGTGAGCTATGGGAAAACCGCTGGATGGGGACTCAGGTACTGGGTGCGACGTTCAGTGGTTCAGATCTCTCCGGCGGCGAGTTTTCGACTTTCGACTGGCGAGCAGGAAACTTCACACATTGCGATCTGACCAATTCGGAGTTAGGTGACTTAGATATTCGGGGTGTTGATTTACAAGGCGTTAAGTTAGACAGCTACCAGGCATCGTTGCTCATGGAGCGGCTTGGCATCGCGATTATTGGCTAG</v>
      </c>
      <c r="O1893" s="26">
        <f t="shared" si="202"/>
        <v>681</v>
      </c>
      <c r="P1893" s="26" t="s">
        <v>10650</v>
      </c>
      <c r="Q1893" s="26">
        <f t="shared" si="198"/>
        <v>1</v>
      </c>
      <c r="R1893" s="26">
        <f t="shared" si="199"/>
        <v>1</v>
      </c>
      <c r="S1893" s="26">
        <f t="shared" si="200"/>
        <v>2</v>
      </c>
      <c r="T1893" s="26"/>
    </row>
    <row r="1894" spans="1:20" x14ac:dyDescent="0.25">
      <c r="A1894">
        <v>1857</v>
      </c>
      <c r="B1894" s="2" t="s">
        <v>9824</v>
      </c>
      <c r="C1894" s="3" t="s">
        <v>4598</v>
      </c>
      <c r="D1894" s="3" t="s">
        <v>4744</v>
      </c>
      <c r="E1894" s="3" t="s">
        <v>4744</v>
      </c>
      <c r="F1894" s="3" t="s">
        <v>4745</v>
      </c>
      <c r="G1894" s="3" t="s">
        <v>4746</v>
      </c>
      <c r="H1894" s="3"/>
      <c r="I1894" s="3" t="s">
        <v>4419</v>
      </c>
      <c r="J1894" s="3"/>
      <c r="K1894" s="3" t="s">
        <v>9825</v>
      </c>
      <c r="L1894" s="5" t="s">
        <v>15</v>
      </c>
      <c r="M1894" s="2" t="str">
        <f t="shared" si="201"/>
        <v>&gt;quino-g1862_qnrB57%ATGACGCCATTACTGTATAAAAAAACAGGTACAAATATGGCTCTGGCACTCGTTG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CAGCGCATATATCACTAACACAAATCTAAGCTACGCCAATTTTTCGAAAGTCGTGTTGGAAAAATGTGAGCTGTGGGAAAACCGTTGGATGGGTGCCCAGGTACTGGGCGCGACGTTCAGTGGTTCAGATCTTTCCGGCGGCGAGTTTTCGACTTTCGACTGGCGAGCAGCAAACTTCACACATTGCGATCTGACCAATTCGGAGTTGGGTAACTTAGATATTCGGGGCGTTGATTTACAAGGCGTTAAGTTGGACAACTACCAGGCATCGCTGCTCATGGAACGTCTTGGCATCGCGATTATTGGCTAG</v>
      </c>
      <c r="O1894" s="26">
        <f t="shared" si="202"/>
        <v>681</v>
      </c>
      <c r="P1894" s="26" t="s">
        <v>10650</v>
      </c>
      <c r="Q1894" s="26">
        <f t="shared" si="198"/>
        <v>1</v>
      </c>
      <c r="R1894" s="26">
        <f t="shared" si="199"/>
        <v>1</v>
      </c>
      <c r="S1894" s="26">
        <f t="shared" si="200"/>
        <v>2</v>
      </c>
      <c r="T1894" s="26"/>
    </row>
    <row r="1895" spans="1:20" x14ac:dyDescent="0.25">
      <c r="A1895">
        <v>1858</v>
      </c>
      <c r="B1895" s="2" t="s">
        <v>9826</v>
      </c>
      <c r="C1895" s="3" t="s">
        <v>4598</v>
      </c>
      <c r="D1895" s="3" t="s">
        <v>4747</v>
      </c>
      <c r="E1895" s="3" t="s">
        <v>4747</v>
      </c>
      <c r="F1895" s="3" t="s">
        <v>4748</v>
      </c>
      <c r="G1895" s="3" t="s">
        <v>4749</v>
      </c>
      <c r="H1895" s="3"/>
      <c r="I1895" s="3" t="s">
        <v>4419</v>
      </c>
      <c r="J1895" s="3"/>
      <c r="K1895" s="3" t="s">
        <v>9827</v>
      </c>
      <c r="L1895" s="5" t="s">
        <v>15</v>
      </c>
      <c r="M1895" s="2" t="str">
        <f t="shared" si="201"/>
        <v>&gt;quino-g1863_qnrB58%ATGACGCCATTACTGTATAAAAAAACAGGTACAAATATGGCTCTGGCACTCGTTGGCGAAAAAATTGACAGAAACCGTTTCACCGGTGAGAAAATTGATAATAGTACATTTTTTAACTGTGATTTTTCAGGTGCCGACCTGAGCGGCACTGAATTTATCGGCTGTCAGTTCTATGATCGTGAAAGCCAGAAAGGGTGCAATTTTAGTCGTGCGATGCTGAAAGATGCCATTTTTAAAAGCTGTGATTTATCCATGGCGGATTTTCGCAATGCCAGTGCGCTGGGCATTGAAATTCGCCACTGCCGCGCACAAGGCGCAGATTTCCGCGGCGCAAGTTTTATGAATATGATCACTACTCGCACCTGGTTTTGTAGTGCATATATCACTAACACAAATCTAAGCTACGCCAATTTTTCGAAAGTCGTGCTGGAAAAGTGTGAGCTGTGGGAAAACCGTTGGATGGGTGCCCAGGTACTGGGCGCGACGTTCAGTGGTTCAGATCTCTCCGGCGGCGAGTTTTCGACTTTCGACTGGCGAGCAGCAAACTTCACACATTGCGATCTGACCAATTCGGAGTTGGGGGACTTAGATATTCGGGGCGTTGATTTACAAGGCGTTAAGTTGGACAACTACCAGGCATCGTTGCTCATGGAACGTCTTGGCATCGCGATTATTGGCTAG</v>
      </c>
      <c r="O1895" s="26">
        <f t="shared" si="202"/>
        <v>681</v>
      </c>
      <c r="P1895" s="26" t="s">
        <v>10650</v>
      </c>
      <c r="Q1895" s="26">
        <f t="shared" si="198"/>
        <v>1</v>
      </c>
      <c r="R1895" s="26">
        <f t="shared" si="199"/>
        <v>1</v>
      </c>
      <c r="S1895" s="26">
        <f t="shared" si="200"/>
        <v>2</v>
      </c>
      <c r="T1895" s="26"/>
    </row>
    <row r="1896" spans="1:20" x14ac:dyDescent="0.25">
      <c r="A1896">
        <v>1859</v>
      </c>
      <c r="B1896" s="2" t="s">
        <v>9828</v>
      </c>
      <c r="C1896" s="3" t="s">
        <v>4598</v>
      </c>
      <c r="D1896" s="3" t="s">
        <v>4750</v>
      </c>
      <c r="E1896" s="3" t="s">
        <v>4750</v>
      </c>
      <c r="F1896" s="3" t="s">
        <v>4751</v>
      </c>
      <c r="G1896" s="3" t="s">
        <v>4752</v>
      </c>
      <c r="H1896" s="3"/>
      <c r="I1896" s="3" t="s">
        <v>4419</v>
      </c>
      <c r="J1896" s="3"/>
      <c r="K1896" s="3" t="s">
        <v>9829</v>
      </c>
      <c r="L1896" s="5" t="s">
        <v>15</v>
      </c>
      <c r="M1896" s="2" t="str">
        <f t="shared" si="201"/>
        <v>&gt;quino-g1864_qnrB59%ATGTT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A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GATTATTGGCTAG</v>
      </c>
      <c r="O1896" s="26">
        <f t="shared" si="202"/>
        <v>681</v>
      </c>
      <c r="P1896" s="26" t="s">
        <v>10650</v>
      </c>
      <c r="Q1896" s="26">
        <f t="shared" si="198"/>
        <v>1</v>
      </c>
      <c r="R1896" s="26">
        <f t="shared" si="199"/>
        <v>1</v>
      </c>
      <c r="S1896" s="26">
        <f t="shared" si="200"/>
        <v>2</v>
      </c>
      <c r="T1896" s="26"/>
    </row>
    <row r="1897" spans="1:20" x14ac:dyDescent="0.25">
      <c r="A1897">
        <v>1860</v>
      </c>
      <c r="B1897" s="2" t="s">
        <v>9830</v>
      </c>
      <c r="C1897" s="3" t="s">
        <v>4598</v>
      </c>
      <c r="D1897" s="3" t="s">
        <v>4753</v>
      </c>
      <c r="E1897" s="3" t="s">
        <v>4753</v>
      </c>
      <c r="F1897" s="3" t="s">
        <v>4754</v>
      </c>
      <c r="G1897" s="3" t="s">
        <v>4755</v>
      </c>
      <c r="H1897" s="3"/>
      <c r="I1897" s="3" t="s">
        <v>4419</v>
      </c>
      <c r="J1897" s="3"/>
      <c r="K1897" s="3" t="s">
        <v>9831</v>
      </c>
      <c r="L1897" s="5" t="s">
        <v>15</v>
      </c>
      <c r="M1897" s="2" t="str">
        <f t="shared" si="201"/>
        <v>&gt;quino-g1865_qnrB6%ATGACGCCATTACTGTATAAAAAAACAGGTACAAATATGGCTCTGGCACTCGTTGGCGAAAAAATTGACAGAAACCGTTTCACCGGTGAGAAAATTGAAAATAGTACATTTTTTAACTGTGATTTTTCAGGTGCCGACCTGAGCGGCACTGAATTTATCGGCTGTCAGTTCTATGATCGTGAAAGCCAGAAAGGGTGCAATTTTAGTCGTGCGATGCTGAAAGATGCCATTTTTAAAAGCTGTGATTTATCCATGGCGGATTTTCGCAATG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v>
      </c>
      <c r="O1897" s="26">
        <f t="shared" si="202"/>
        <v>681</v>
      </c>
      <c r="P1897" s="26" t="s">
        <v>10650</v>
      </c>
      <c r="Q1897" s="26">
        <f t="shared" si="198"/>
        <v>1</v>
      </c>
      <c r="R1897" s="26">
        <f t="shared" si="199"/>
        <v>1</v>
      </c>
      <c r="S1897" s="26">
        <f t="shared" si="200"/>
        <v>2</v>
      </c>
      <c r="T1897" s="26"/>
    </row>
    <row r="1898" spans="1:20" x14ac:dyDescent="0.25">
      <c r="A1898">
        <v>1861</v>
      </c>
      <c r="B1898" s="2" t="s">
        <v>9832</v>
      </c>
      <c r="C1898" s="3" t="s">
        <v>4598</v>
      </c>
      <c r="D1898" s="3" t="s">
        <v>4756</v>
      </c>
      <c r="E1898" s="3" t="s">
        <v>4756</v>
      </c>
      <c r="F1898" s="3" t="s">
        <v>4757</v>
      </c>
      <c r="G1898" s="3" t="s">
        <v>4758</v>
      </c>
      <c r="H1898" s="3"/>
      <c r="I1898" s="3" t="s">
        <v>4419</v>
      </c>
      <c r="J1898" s="3"/>
      <c r="K1898" s="3" t="s">
        <v>9833</v>
      </c>
      <c r="L1898" s="5" t="s">
        <v>15</v>
      </c>
      <c r="M1898" s="2" t="str">
        <f t="shared" si="201"/>
        <v>&gt;quino-g1866_qnrB62%ATGACGCCATTACTGTATAAAAACACAGGCATAGATATGACTCTGGCATTAGTTGGCGAAAAAATTGACAGAAATCGCTTCACCGGTGAGAAAGTTGAAAATAGTACATTTTTTAACTGCGATTTTTCAGGTGCCGACCTGAGCGGCACTGAATTTATCGGCTGCCAGTTCTATGATCGCGAAAGTCAA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ACTTGGCATCGCGATTATTGGCTAG</v>
      </c>
      <c r="O1898" s="26">
        <f t="shared" si="202"/>
        <v>681</v>
      </c>
      <c r="P1898" s="26" t="s">
        <v>10650</v>
      </c>
      <c r="Q1898" s="26">
        <f t="shared" si="198"/>
        <v>1</v>
      </c>
      <c r="R1898" s="26">
        <f t="shared" si="199"/>
        <v>1</v>
      </c>
      <c r="S1898" s="26">
        <f t="shared" si="200"/>
        <v>2</v>
      </c>
      <c r="T1898" s="26"/>
    </row>
    <row r="1899" spans="1:20" x14ac:dyDescent="0.25">
      <c r="A1899">
        <v>1862</v>
      </c>
      <c r="B1899" s="2" t="s">
        <v>9834</v>
      </c>
      <c r="C1899" s="3" t="s">
        <v>4598</v>
      </c>
      <c r="D1899" s="3" t="s">
        <v>4759</v>
      </c>
      <c r="E1899" s="3" t="s">
        <v>4760</v>
      </c>
      <c r="F1899" s="3" t="s">
        <v>4761</v>
      </c>
      <c r="G1899" s="3" t="s">
        <v>4762</v>
      </c>
      <c r="H1899" s="3"/>
      <c r="I1899" s="3" t="s">
        <v>4419</v>
      </c>
      <c r="J1899" s="3"/>
      <c r="K1899" s="3" t="s">
        <v>9835</v>
      </c>
      <c r="L1899" s="5" t="s">
        <v>15</v>
      </c>
      <c r="M1899" s="2" t="str">
        <f t="shared" si="201"/>
        <v>&gt;quino-g1867_qnrB7%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ATTATTGGCTAG</v>
      </c>
      <c r="O1899" s="26">
        <f t="shared" si="202"/>
        <v>645</v>
      </c>
      <c r="P1899" s="26" t="s">
        <v>10650</v>
      </c>
      <c r="Q1899" s="26">
        <f t="shared" si="198"/>
        <v>1</v>
      </c>
      <c r="R1899" s="26">
        <f t="shared" si="199"/>
        <v>1</v>
      </c>
      <c r="S1899" s="26">
        <f t="shared" si="200"/>
        <v>2</v>
      </c>
      <c r="T1899" s="26"/>
    </row>
    <row r="1900" spans="1:20" x14ac:dyDescent="0.25">
      <c r="A1900">
        <v>1864</v>
      </c>
      <c r="B1900" s="2" t="s">
        <v>9836</v>
      </c>
      <c r="C1900" s="3" t="s">
        <v>4598</v>
      </c>
      <c r="D1900" s="3" t="s">
        <v>4763</v>
      </c>
      <c r="E1900" s="3" t="s">
        <v>4764</v>
      </c>
      <c r="F1900" s="3" t="s">
        <v>4765</v>
      </c>
      <c r="G1900" s="3" t="s">
        <v>4766</v>
      </c>
      <c r="H1900" s="3"/>
      <c r="I1900" s="3" t="s">
        <v>4419</v>
      </c>
      <c r="J1900" s="3"/>
      <c r="K1900" s="3" t="s">
        <v>9837</v>
      </c>
      <c r="L1900" s="5" t="s">
        <v>15</v>
      </c>
      <c r="M1900" s="2" t="str">
        <f t="shared" si="201"/>
        <v>&gt;quino-g1868_qnrB8%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ATTATTGGCTAG</v>
      </c>
      <c r="O1900" s="26">
        <f t="shared" si="202"/>
        <v>645</v>
      </c>
      <c r="P1900" s="26" t="s">
        <v>10650</v>
      </c>
      <c r="Q1900" s="26">
        <f t="shared" si="198"/>
        <v>1</v>
      </c>
      <c r="R1900" s="26">
        <f t="shared" si="199"/>
        <v>1</v>
      </c>
      <c r="S1900" s="26">
        <f t="shared" si="200"/>
        <v>2</v>
      </c>
      <c r="T1900" s="26"/>
    </row>
    <row r="1901" spans="1:20" x14ac:dyDescent="0.25">
      <c r="A1901">
        <v>1866</v>
      </c>
      <c r="B1901" s="2" t="s">
        <v>9838</v>
      </c>
      <c r="C1901" s="3" t="s">
        <v>4598</v>
      </c>
      <c r="D1901" s="3" t="s">
        <v>4608</v>
      </c>
      <c r="E1901" s="3" t="s">
        <v>4767</v>
      </c>
      <c r="F1901" s="3" t="s">
        <v>4768</v>
      </c>
      <c r="G1901" s="3" t="s">
        <v>4769</v>
      </c>
      <c r="H1901" s="3"/>
      <c r="I1901" s="3" t="s">
        <v>4419</v>
      </c>
      <c r="J1901" s="3"/>
      <c r="K1901" s="3" t="s">
        <v>9839</v>
      </c>
      <c r="L1901" s="5" t="s">
        <v>15</v>
      </c>
      <c r="M1901" s="2" t="str">
        <f t="shared" si="201"/>
        <v>&gt;quino-g1869_qnrB9%ATGATGACTCTGGCGTTAGTTGGCGAAAAAATTGACAGAAACAGATTCACTGGTGCGAAAGTTGAAAATAGCACATTTTTCAACTGTGATTTTTCGGGCGCCGACCTCAGCGGCACTGAGTTTATTGGCTGCCAGTTCTATGATCGAGAAAGCCAGAAAGGGTGTAATTTTAGTCGCGCTATCCTGAAAGATGCCATTTTCAAAAGTTGTGATCTCTCCATGGCGGATTTCAGGAATGTGAGCGCGCTGGGAATCGAAATTCGCCACTGCCGCGCACAAGGTTCAGATTTTCGCGGCGCAAGCTTTATGAATATGATTACCACACGCACCTGGTTTTGTAGCGCCTATATCACCAATACCAACTTAAGCTACGCCAACTTTTCAAAAGTCGTACTGGAAAAGTGCGAGCTGTGGGAAAACCGTTGGATGGGTACTCAGGTACTGGGGGCGACGTTCAGTGGTTCGGATCTTTCCGGCGGTGAGTTTTCGTCGTTCGACTGGCGGGCCGCAAACTTTACGCACTGTGATTTGACCAATTCAGAACTGGGCGATCTCGATGTCCGGGGTGTTGATTTGCAAGGCGTCAAACTGGACAGCTACCAGGCATCGTTGATCCTGGAACGTCTTGGTATCGCTGTCATGGGTTAA</v>
      </c>
      <c r="O1901" s="26">
        <f t="shared" si="202"/>
        <v>648</v>
      </c>
      <c r="P1901" s="26" t="s">
        <v>10650</v>
      </c>
      <c r="Q1901" s="26">
        <f t="shared" si="198"/>
        <v>1</v>
      </c>
      <c r="R1901" s="26">
        <f t="shared" si="199"/>
        <v>1</v>
      </c>
      <c r="S1901" s="26">
        <f t="shared" si="200"/>
        <v>2</v>
      </c>
      <c r="T1901" s="26"/>
    </row>
    <row r="1902" spans="1:20" x14ac:dyDescent="0.25">
      <c r="A1902">
        <v>1867</v>
      </c>
      <c r="B1902" s="2" t="s">
        <v>9840</v>
      </c>
      <c r="C1902" s="3" t="s">
        <v>4770</v>
      </c>
      <c r="D1902" s="3" t="s">
        <v>4771</v>
      </c>
      <c r="E1902" s="3" t="s">
        <v>4770</v>
      </c>
      <c r="F1902" s="3" t="s">
        <v>4772</v>
      </c>
      <c r="G1902" s="3" t="s">
        <v>4773</v>
      </c>
      <c r="H1902" s="3"/>
      <c r="I1902" s="3" t="s">
        <v>4419</v>
      </c>
      <c r="J1902" s="3"/>
      <c r="K1902" s="3" t="s">
        <v>9841</v>
      </c>
      <c r="L1902" s="5" t="s">
        <v>15</v>
      </c>
      <c r="M1902" s="2" t="str">
        <f t="shared" si="201"/>
        <v>&gt;quino-g1870_qnrC%TTGAATTATTCCCATAAAACGTACGATCAAATTGATTTTTCCGGCCAAGATTTGAGCTCTCATCACTTTTCTCACTGTAAATTTTTTGGTTGTAATTTTAATCGAGTGAATTTACGTGATGCTAAATTCATGGGTTGTACATTTATTGAATCGAATGATTTTGAAGGATGTAATTTTATCTATGCAGACCTACGAGATGCTTCATTTATGAATTGCATGCTTTCAATGGCGAATTTCCAAGGGGCAAACTGTTTTGGCCTTGAATTGAGAGAATGCGATTTAAAAGGTGCTAATTTCTCACAGGCAAACTTTGTTAATCATGTTTCTAACAAAATGTATTTTTGCTCTGCTTACATTACGGGTTGTAATTTGTCTTATGCTAATTTCGATAAGCAATGCCTTGAAAAGTGTGATTTATTTGAAAATAAATGGGTAGGTGCAAGCCTGCAAGGGGCCTCTTTTAAAGAGTCAGACTTAAGTAGGGGATCATTTTCTGATGACTTTTGGGAGCAATGCAGAATTCAGGGGTGTGATCTCACTCATTCAGAATTAAATGGCTTAGAACCTCGTAAAGTGGATTTAACTGGCGTGAAAATTTGTTCATGGCAACAAGAGCAGCTTTTGGAGCAGTTGGGGGTGATTGTTATTCCAGACAAAGTGTTTTGA</v>
      </c>
      <c r="O1902" s="26">
        <f t="shared" si="202"/>
        <v>666</v>
      </c>
      <c r="P1902" s="26"/>
      <c r="Q1902" s="26">
        <f t="shared" si="198"/>
        <v>1</v>
      </c>
      <c r="R1902" s="26">
        <f t="shared" si="199"/>
        <v>1</v>
      </c>
      <c r="S1902" s="26">
        <f t="shared" si="200"/>
        <v>2</v>
      </c>
      <c r="T1902" s="26"/>
    </row>
    <row r="1903" spans="1:20" x14ac:dyDescent="0.25">
      <c r="A1903">
        <v>1868</v>
      </c>
      <c r="B1903" s="2" t="s">
        <v>9842</v>
      </c>
      <c r="C1903" s="3" t="s">
        <v>4774</v>
      </c>
      <c r="D1903" s="3" t="s">
        <v>4775</v>
      </c>
      <c r="E1903" s="3" t="s">
        <v>4775</v>
      </c>
      <c r="F1903" s="3" t="s">
        <v>4776</v>
      </c>
      <c r="G1903" s="3" t="s">
        <v>4777</v>
      </c>
      <c r="H1903" s="3"/>
      <c r="I1903" s="3" t="s">
        <v>4419</v>
      </c>
      <c r="J1903" s="3"/>
      <c r="K1903" s="3" t="s">
        <v>9843</v>
      </c>
      <c r="L1903" s="5" t="s">
        <v>15</v>
      </c>
      <c r="M1903" s="2" t="str">
        <f t="shared" si="201"/>
        <v>&gt;quino-g1871_qnrD%ATGGAAAAGCACTTTATCAATGAAAAGTTTTCACGAGATCAATTTACGGGGAATAGAGTTAAAAATATTGCCTTTTCAAATTGTGATTTTTCAGGGGTTGATTTAACTGATACTGAATTTGTTGATTGTAGTTTTTA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GCGAATTAATTTAGATGGAGTGAAGTTGGATGGAGAGCAGGCGCTTCAGCTTGTTGAGAGTTTAGGTGTTATTGTTCACCGATAA</v>
      </c>
      <c r="O1903" s="26">
        <f t="shared" si="202"/>
        <v>645</v>
      </c>
      <c r="P1903" s="26"/>
      <c r="Q1903" s="26">
        <f t="shared" si="198"/>
        <v>1</v>
      </c>
      <c r="R1903" s="26">
        <f t="shared" si="199"/>
        <v>1</v>
      </c>
      <c r="S1903" s="26">
        <f t="shared" si="200"/>
        <v>2</v>
      </c>
      <c r="T1903" s="26"/>
    </row>
    <row r="1904" spans="1:20" x14ac:dyDescent="0.25">
      <c r="A1904">
        <v>1869</v>
      </c>
      <c r="B1904" s="2" t="s">
        <v>9844</v>
      </c>
      <c r="C1904" s="3" t="s">
        <v>4778</v>
      </c>
      <c r="D1904" s="3" t="s">
        <v>4779</v>
      </c>
      <c r="E1904" s="3" t="s">
        <v>4780</v>
      </c>
      <c r="F1904" s="3" t="s">
        <v>4781</v>
      </c>
      <c r="G1904" s="3" t="s">
        <v>4782</v>
      </c>
      <c r="H1904" s="3"/>
      <c r="I1904" s="3" t="s">
        <v>4419</v>
      </c>
      <c r="J1904" s="3"/>
      <c r="K1904" s="3" t="s">
        <v>9845</v>
      </c>
      <c r="L1904" s="5" t="s">
        <v>15</v>
      </c>
      <c r="M1904" s="2" t="str">
        <f t="shared" si="201"/>
        <v>&gt;quino-g1872_qnrS1%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O1904" s="26">
        <f t="shared" si="202"/>
        <v>657</v>
      </c>
      <c r="P1904" s="26" t="s">
        <v>10651</v>
      </c>
      <c r="Q1904" s="26">
        <f t="shared" si="198"/>
        <v>1</v>
      </c>
      <c r="R1904" s="26">
        <f t="shared" si="199"/>
        <v>1</v>
      </c>
      <c r="S1904" s="26">
        <f t="shared" si="200"/>
        <v>2</v>
      </c>
      <c r="T1904" s="26"/>
    </row>
    <row r="1905" spans="1:20" x14ac:dyDescent="0.25">
      <c r="A1905">
        <v>1870</v>
      </c>
      <c r="B1905" s="2" t="s">
        <v>9846</v>
      </c>
      <c r="C1905" s="3" t="s">
        <v>4778</v>
      </c>
      <c r="D1905" s="3" t="s">
        <v>4783</v>
      </c>
      <c r="E1905" s="3" t="s">
        <v>4784</v>
      </c>
      <c r="F1905" s="3" t="s">
        <v>4785</v>
      </c>
      <c r="G1905" s="3" t="s">
        <v>4786</v>
      </c>
      <c r="H1905" s="3"/>
      <c r="I1905" s="3" t="s">
        <v>4419</v>
      </c>
      <c r="J1905" s="3"/>
      <c r="K1905" s="3" t="s">
        <v>9847</v>
      </c>
      <c r="L1905" s="5" t="s">
        <v>15</v>
      </c>
      <c r="M1905" s="2" t="str">
        <f t="shared" si="201"/>
        <v>&gt;quino-g1873_qnrS2%ATGGAAACCTACCGTCACACATATCGACACCACAGTTTTTCACATCAAGATCTAAGTGATATTACTTTCACTGCTTGCACCTTTATCCGATGCGATTTTCGACGTGCTAACTTGCGTGATGCGACATTTATTAACTGCAAGTTCATTGAACAGGGTGATATCGAAGGTTGCCATTTTGATGTCGCAGACCTTCGCGATGCAAGTTTCCAACAATGCCAGCTTGCGATGGCAAACTTTAGTAACGCCAATTGCTACGGTATTGAGTTACGTGAGTGTGATTTAAAAGGGGCCAACTTTTCCCGAGCAAACTTTGCCAATCAAGTGAGTAATCGTATGTACTTTTGCTCAGCCTTTATTACTGGATGTAACCTGTCTTATGCCAATATGGAGCGGGTCTGTTTAGAAAAATGTGAGCTGTTTGAAAATCGCTGGATAGGGACTCACCTCGCGGGCGCATCACTGAAAGAGTCAGACTTAAGTCGAGGTGTTTTTTCTGAAGATGTCTGGGGACAGTTTAGCCTACAGGGTGCTAATTTATGTCACGCCGAACTCGACGGTTTAGATCCTCGAAAAGTCGATACATCAGGTATCAAAATTGCCAGCTGGCAACAAGAACAGCTTCTCGAAGCGTTGGGTATTGTTGTTTTTCCTGACTAG</v>
      </c>
      <c r="O1905" s="26">
        <f t="shared" si="202"/>
        <v>657</v>
      </c>
      <c r="P1905" s="26" t="s">
        <v>10651</v>
      </c>
      <c r="Q1905" s="26">
        <f t="shared" si="198"/>
        <v>1</v>
      </c>
      <c r="R1905" s="26">
        <f t="shared" si="199"/>
        <v>1</v>
      </c>
      <c r="S1905" s="26">
        <f t="shared" si="200"/>
        <v>2</v>
      </c>
      <c r="T1905" s="26"/>
    </row>
    <row r="1906" spans="1:20" x14ac:dyDescent="0.25">
      <c r="A1906" s="26">
        <v>1871</v>
      </c>
      <c r="B1906" s="2" t="s">
        <v>9848</v>
      </c>
      <c r="C1906" s="3" t="s">
        <v>4778</v>
      </c>
      <c r="D1906" s="3" t="s">
        <v>4787</v>
      </c>
      <c r="E1906" s="3" t="s">
        <v>4788</v>
      </c>
      <c r="F1906" s="3" t="s">
        <v>4789</v>
      </c>
      <c r="G1906" s="3" t="s">
        <v>4790</v>
      </c>
      <c r="H1906" s="3"/>
      <c r="I1906" s="3" t="s">
        <v>4419</v>
      </c>
      <c r="J1906" s="3"/>
      <c r="K1906" s="3" t="s">
        <v>9849</v>
      </c>
      <c r="L1906" s="5" t="s">
        <v>15</v>
      </c>
      <c r="M1906" s="2" t="str">
        <f t="shared" si="201"/>
        <v>&gt;quino-g1874_qnrS3%TGGAAACCTACAATCATACATATCGGCACCG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N1906" s="26"/>
      <c r="O1906" s="26">
        <f t="shared" si="202"/>
        <v>656</v>
      </c>
      <c r="P1906" s="26" t="s">
        <v>10997</v>
      </c>
      <c r="Q1906" s="26">
        <v>1</v>
      </c>
      <c r="R1906" s="26">
        <f t="shared" si="199"/>
        <v>1</v>
      </c>
      <c r="S1906" s="26">
        <f t="shared" si="200"/>
        <v>2</v>
      </c>
      <c r="T1906" s="26"/>
    </row>
    <row r="1907" spans="1:20" x14ac:dyDescent="0.25">
      <c r="A1907">
        <v>1872</v>
      </c>
      <c r="B1907" s="2" t="s">
        <v>9850</v>
      </c>
      <c r="C1907" s="3" t="s">
        <v>4778</v>
      </c>
      <c r="D1907" s="3" t="s">
        <v>4791</v>
      </c>
      <c r="E1907" s="3" t="s">
        <v>4792</v>
      </c>
      <c r="F1907" s="3" t="s">
        <v>4793</v>
      </c>
      <c r="G1907" s="3" t="s">
        <v>4794</v>
      </c>
      <c r="H1907" s="3"/>
      <c r="I1907" s="3" t="s">
        <v>4419</v>
      </c>
      <c r="J1907" s="3"/>
      <c r="K1907" s="3" t="s">
        <v>9851</v>
      </c>
      <c r="L1907" s="5" t="s">
        <v>15</v>
      </c>
      <c r="M1907" s="2" t="str">
        <f t="shared" si="201"/>
        <v>&gt;quino-g1875_qnrS4%ATGGAAATCTACAG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O1907" s="26">
        <f t="shared" si="202"/>
        <v>657</v>
      </c>
      <c r="P1907" s="26" t="s">
        <v>10651</v>
      </c>
      <c r="Q1907" s="26">
        <f t="shared" si="198"/>
        <v>1</v>
      </c>
      <c r="R1907" s="26">
        <f t="shared" si="199"/>
        <v>1</v>
      </c>
      <c r="S1907" s="26">
        <f t="shared" si="200"/>
        <v>2</v>
      </c>
      <c r="T1907" s="26"/>
    </row>
    <row r="1908" spans="1:20" x14ac:dyDescent="0.25">
      <c r="A1908">
        <v>1873</v>
      </c>
      <c r="B1908" s="2" t="s">
        <v>9852</v>
      </c>
      <c r="C1908" s="3" t="s">
        <v>4778</v>
      </c>
      <c r="D1908" s="3" t="s">
        <v>4795</v>
      </c>
      <c r="E1908" s="3" t="s">
        <v>4795</v>
      </c>
      <c r="F1908" s="3" t="s">
        <v>4796</v>
      </c>
      <c r="G1908" s="3" t="s">
        <v>4797</v>
      </c>
      <c r="H1908" s="3"/>
      <c r="I1908" s="3" t="s">
        <v>4419</v>
      </c>
      <c r="J1908" s="3"/>
      <c r="K1908" s="3" t="s">
        <v>9853</v>
      </c>
      <c r="L1908" s="5" t="s">
        <v>15</v>
      </c>
      <c r="M1908" s="2" t="str">
        <f t="shared" si="201"/>
        <v>&gt;quino-g1876_qnrS5%ATGGAAACCTACCGTCACACATATCGGCACCACAACTTTTCACATAAAGACTTAAGTGCTCTCACCTTCACTGCTTGCACATTTATTCGCAGCGACTTTCGACGAGCTAACTTGCGCGATACGACATTCGTCAACTGCAAGTTCATTGAACAGGGTGATATCGAAGGCTGCCACTTTGATGTCGCAGATCTTCGTGATGCAAGTTTCCAACAATGCCAACTGGCGATGGCAAACTTCAGTAACGCCAATTGCTACGGTATTGAGTTCCGTGCGTGTGATTTAAAAGGTGCCAACTTTTCCCGAACAAACTTTGCCCATCAAGTGAGTAATCGTATGTACTTTTGCTCAGCCTTTATTACAGGATGTACTCTTTCCTATGCCAATATGGAGAGGGTTTGTTTAGAAAGATGTGAGTTGTTTGAAAATCGCTGGATAGGAACTCATCTAGCGGGTGCATCATTGAAAGAGTCAGACTTAAGTCGAGGTGTTTTTTCCGAAGATGTCTGGGGGCAATTTAGCCTACAGGGTGCCAATTTATGCCACGCCGAACTAGACGGTTTAGATCCCCGCAAAGTCGATACATCAGGTATCAAAATTGCAGCTTGGCAGCAAGAACAGCTTCTCGAAGCACTGGGTATTGTTGTTTTTCCTGACTAG</v>
      </c>
      <c r="O1908" s="26">
        <f t="shared" si="202"/>
        <v>657</v>
      </c>
      <c r="P1908" s="26" t="s">
        <v>10651</v>
      </c>
      <c r="Q1908" s="26">
        <f t="shared" si="198"/>
        <v>1</v>
      </c>
      <c r="R1908" s="26">
        <f t="shared" si="199"/>
        <v>1</v>
      </c>
      <c r="S1908" s="26">
        <f t="shared" si="200"/>
        <v>2</v>
      </c>
      <c r="T1908" s="26"/>
    </row>
    <row r="1909" spans="1:20" x14ac:dyDescent="0.25">
      <c r="A1909">
        <v>1874</v>
      </c>
      <c r="B1909" s="2" t="s">
        <v>9854</v>
      </c>
      <c r="C1909" s="3" t="s">
        <v>4778</v>
      </c>
      <c r="D1909" s="3" t="s">
        <v>4798</v>
      </c>
      <c r="E1909" s="3" t="s">
        <v>4798</v>
      </c>
      <c r="F1909" s="3" t="s">
        <v>4799</v>
      </c>
      <c r="G1909" s="3" t="s">
        <v>4800</v>
      </c>
      <c r="H1909" s="3"/>
      <c r="I1909" s="3" t="s">
        <v>4419</v>
      </c>
      <c r="J1909" s="3"/>
      <c r="K1909" s="3" t="s">
        <v>9855</v>
      </c>
      <c r="L1909" s="5" t="s">
        <v>15</v>
      </c>
      <c r="M1909" s="2" t="str">
        <f t="shared" si="201"/>
        <v>&gt;quino-g1877_qnrS6%ATGGAAACCTACCGTCACACATATCGACACCACAGTTTTTCACATCAAGATCTAAGTGATATTACTTTCACTGCTTGCACCTTTATCCGATGCGATTTTCGACGTGCTAACTTGCGTGATGCGACATTTATTAACTGCAAGTTCATTGAACAGGGTGATATCGAAGGTTGCCATTTTGATGTCGCAGACCTTCGCGATGCAAGTTTCCAACAATGCCAGCTTGCGATGGCAAACTTTAGTAACGCCAATTGCTACGGTATTGAGTTACGTGAGTGTGATTTAAAAGGGGCCAACTTTTCCCGAGCAAACTTTGCCAATCAAGTGAGTAATCGTATGTACTTTTGCTCAGCCTTTATTACTGGATGTAACCTGTCTTATGCCAATATGGAGCGGGTCTGTTTAGAAAAATGTGAGCTGTATGAAAATCGCTGGATAGGGACTCACCTCGCGGGCGCATCACTGAAAGAGTCAGACTTAAGTCGAGGTGTTTTTTCTGAAGATGTCTGGGGACAGTTTAGCCTACAGGGTGCTAATTTATGTCACGCCGAACTCGACGGTTTAGATCCTCGAAAAGTCGATACATCAGGTATCAAAATTGCCAGCTGGCAACAAGAACAGCTTCTCGAAGCGTTGGGTATTGTTGTTTTTCCTGACTAG</v>
      </c>
      <c r="O1909" s="26">
        <f t="shared" si="202"/>
        <v>657</v>
      </c>
      <c r="P1909" s="26" t="s">
        <v>10651</v>
      </c>
      <c r="Q1909" s="26">
        <f t="shared" si="198"/>
        <v>1</v>
      </c>
      <c r="R1909" s="26">
        <f t="shared" si="199"/>
        <v>1</v>
      </c>
      <c r="S1909" s="26">
        <f t="shared" si="200"/>
        <v>2</v>
      </c>
      <c r="T1909" s="26"/>
    </row>
    <row r="1910" spans="1:20" x14ac:dyDescent="0.25">
      <c r="A1910">
        <v>1875</v>
      </c>
      <c r="B1910" s="2" t="s">
        <v>9856</v>
      </c>
      <c r="C1910" s="3" t="s">
        <v>4778</v>
      </c>
      <c r="D1910" s="3" t="s">
        <v>4801</v>
      </c>
      <c r="E1910" s="3" t="s">
        <v>4801</v>
      </c>
      <c r="F1910" s="3" t="s">
        <v>4802</v>
      </c>
      <c r="G1910" s="3" t="s">
        <v>4803</v>
      </c>
      <c r="H1910" s="3"/>
      <c r="I1910" s="3" t="s">
        <v>4419</v>
      </c>
      <c r="J1910" s="3"/>
      <c r="K1910" s="3" t="s">
        <v>9857</v>
      </c>
      <c r="L1910" s="5" t="s">
        <v>15</v>
      </c>
      <c r="M1910" s="2" t="str">
        <f t="shared" si="201"/>
        <v>&gt;quino-g1878_qnrS7%ATGGAAACCTACAATCATACATATCGGCACCACAACTTTTCACATAAAGACTTAAGTGATCTCACCTTCACCGCTTGCACATTCATTCGCAGCGACTTTCGACGTGCTAACTTGCGTGATACGACATTCGTCAACTGCAAGTTCATTGAACAGGGTGATATCGAAGGCTGCCACTTTGATGTCGCAGATCTTCA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O1910" s="26">
        <f t="shared" si="202"/>
        <v>657</v>
      </c>
      <c r="P1910" s="26" t="s">
        <v>10651</v>
      </c>
      <c r="Q1910" s="26">
        <f t="shared" si="198"/>
        <v>1</v>
      </c>
      <c r="R1910" s="26">
        <f t="shared" si="199"/>
        <v>1</v>
      </c>
      <c r="S1910" s="26">
        <f t="shared" si="200"/>
        <v>2</v>
      </c>
      <c r="T1910" s="26"/>
    </row>
    <row r="1911" spans="1:20" x14ac:dyDescent="0.25">
      <c r="A1911">
        <v>1876</v>
      </c>
      <c r="B1911" s="2" t="s">
        <v>9858</v>
      </c>
      <c r="C1911" s="3" t="s">
        <v>4778</v>
      </c>
      <c r="D1911" s="3" t="s">
        <v>4804</v>
      </c>
      <c r="E1911" s="3" t="s">
        <v>4804</v>
      </c>
      <c r="F1911" s="3" t="s">
        <v>4805</v>
      </c>
      <c r="G1911" s="3" t="s">
        <v>4806</v>
      </c>
      <c r="H1911" s="3"/>
      <c r="I1911" s="3" t="s">
        <v>4419</v>
      </c>
      <c r="J1911" s="3"/>
      <c r="K1911" s="3" t="s">
        <v>9859</v>
      </c>
      <c r="L1911" s="5" t="s">
        <v>15</v>
      </c>
      <c r="M1911" s="2" t="str">
        <f t="shared" si="201"/>
        <v>&gt;quino-g1879_qnrS8%ATGGAAACCTACAATCATACATATCGGCACCACAACTTTTCACATAAAGACTTAAGTGATCTCACCTTCACCGCTTGCACACTCATTCGCAGCGACTTTCGAC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O1911" s="26">
        <f t="shared" si="202"/>
        <v>657</v>
      </c>
      <c r="P1911" s="26" t="s">
        <v>10651</v>
      </c>
      <c r="Q1911" s="26">
        <f t="shared" si="198"/>
        <v>1</v>
      </c>
      <c r="R1911" s="26">
        <f t="shared" si="199"/>
        <v>1</v>
      </c>
      <c r="S1911" s="26">
        <f t="shared" si="200"/>
        <v>2</v>
      </c>
      <c r="T1911" s="26"/>
    </row>
    <row r="1912" spans="1:20" x14ac:dyDescent="0.25">
      <c r="A1912">
        <v>2069</v>
      </c>
      <c r="B1912" s="2" t="s">
        <v>10236</v>
      </c>
      <c r="C1912" s="3" t="s">
        <v>5432</v>
      </c>
      <c r="D1912" s="3" t="s">
        <v>5433</v>
      </c>
      <c r="E1912" s="3" t="s">
        <v>5433</v>
      </c>
      <c r="F1912" s="3" t="s">
        <v>2468</v>
      </c>
      <c r="G1912" s="3" t="s">
        <v>5434</v>
      </c>
      <c r="H1912" s="3"/>
      <c r="I1912" s="3" t="s">
        <v>5435</v>
      </c>
      <c r="J1912" s="3"/>
      <c r="K1912" s="3" t="s">
        <v>10237</v>
      </c>
      <c r="L1912" s="5" t="s">
        <v>15</v>
      </c>
      <c r="M1912" s="2" t="str">
        <f t="shared" si="201"/>
        <v>&gt;rifam-g1880_arr-2%ATGGTAAAAGATTGGATTCCCATCTCTCATGATAATTACAAGCAGGTGCAAGGACCGTTCTATCATGGAACCAAAGCCAATTTGGCGATTGGTGACTTGCTAACCACAGGGTTCATCTCTCATTTCGAGGACGGTCGTATTCTTAAGCACATCTACTTTTCAGCCTTGATGGAGCCAGCAGTTTGGGGAGCTGAACTTGCTATGTCACTGTCTGGCCTCGAGGGTCGCGGCTACATATACATAGTTGAGCCAACAGGACCGTTCGAAGACGATCCGAATCTTACGAACAAAAAATTTCCCGGTAATCCAACACAGTCCTATAGAACCTGCGAACCCTTGAGAATTGTTGGCGTTGTTGAAGACTGGGAGGGGCATCCTGTTGAATTAATAAGGGGAATGTTGGATTCGTTAGAGGACTTAAAGCGCCGTGGTTTACACGTCATTGAAGACTAG</v>
      </c>
      <c r="O1912" s="26">
        <f t="shared" si="202"/>
        <v>453</v>
      </c>
      <c r="P1912" s="26"/>
      <c r="Q1912" s="26">
        <f t="shared" si="198"/>
        <v>1</v>
      </c>
      <c r="R1912" s="26">
        <f t="shared" si="199"/>
        <v>1</v>
      </c>
      <c r="S1912" s="26">
        <f t="shared" si="200"/>
        <v>2</v>
      </c>
      <c r="T1912" s="26"/>
    </row>
    <row r="1913" spans="1:20" x14ac:dyDescent="0.25">
      <c r="A1913">
        <v>2070</v>
      </c>
      <c r="B1913" s="2" t="s">
        <v>10238</v>
      </c>
      <c r="C1913" s="3" t="s">
        <v>5432</v>
      </c>
      <c r="D1913" s="3" t="s">
        <v>5436</v>
      </c>
      <c r="E1913" s="3" t="s">
        <v>5436</v>
      </c>
      <c r="F1913" s="3" t="s">
        <v>5437</v>
      </c>
      <c r="G1913" s="3" t="s">
        <v>5438</v>
      </c>
      <c r="H1913" s="3"/>
      <c r="I1913" s="3" t="s">
        <v>5435</v>
      </c>
      <c r="J1913" s="3"/>
      <c r="K1913" s="3" t="s">
        <v>10239</v>
      </c>
      <c r="L1913" s="5" t="s">
        <v>15</v>
      </c>
      <c r="M1913" s="2" t="str">
        <f t="shared" si="201"/>
        <v>&gt;rifam-g1881_arr-3%ATGGTAAAAGATTGGATTCCCATCTCTCATGATAATTACAAGCAGGTGCAAGGACCGTTCTATCATGGAACCAAAGCCAATTTGGCGATTGGTGACTTGCTAACCACAGGGTTCATCTCTCATTTCGAGGACGGTCGTATTCTTAAGCACATCTACTTTTCAGCCTTGATGGAGCCAGCAGTTTGGGGAGCTGAACTTGCTATGTCACTGTCTGGCCTCGAGGGTCGCGGCTACATATACATAGTTGAGCCAACAGGACCGTTCGAAGACGATCCGAATCTTACGAACAAAAGATTTCCCGGTAATCCAACACAGTCCTATAGAACCTGCGAACCCTTGAGAATTGTTGGCGTTGTTGAAGACTGGGAGGGGCATCCTGTTGAATTAATAAGGGGAATGTTGGATTCGTTGGAGGACTTAAAGCGCCGTGGTTTACACGTCATTGAAGACTAG</v>
      </c>
      <c r="O1913" s="26">
        <f t="shared" si="202"/>
        <v>453</v>
      </c>
      <c r="P1913" s="26"/>
      <c r="Q1913" s="26">
        <f t="shared" si="198"/>
        <v>1</v>
      </c>
      <c r="R1913" s="26">
        <f t="shared" si="199"/>
        <v>1</v>
      </c>
      <c r="S1913" s="26">
        <f t="shared" si="200"/>
        <v>2</v>
      </c>
      <c r="T1913" s="26"/>
    </row>
    <row r="1914" spans="1:20" x14ac:dyDescent="0.25">
      <c r="A1914">
        <v>2071</v>
      </c>
      <c r="B1914" s="2" t="s">
        <v>10240</v>
      </c>
      <c r="C1914" s="3" t="s">
        <v>5432</v>
      </c>
      <c r="D1914" s="3" t="s">
        <v>5439</v>
      </c>
      <c r="E1914" s="3" t="s">
        <v>5439</v>
      </c>
      <c r="F1914" s="3" t="s">
        <v>5440</v>
      </c>
      <c r="G1914" s="3" t="s">
        <v>5441</v>
      </c>
      <c r="H1914" s="3"/>
      <c r="I1914" s="3" t="s">
        <v>5435</v>
      </c>
      <c r="J1914" s="3"/>
      <c r="K1914" s="3" t="s">
        <v>10241</v>
      </c>
      <c r="L1914" s="5" t="s">
        <v>15</v>
      </c>
      <c r="M1914" s="2" t="str">
        <f t="shared" si="201"/>
        <v>&gt;rifam-g1882_arr-4%ATGACGAATGACTGGATTCCCACTTCGCATGACAACTGCTCGCAAGTAGCGGGGCCGTTCTATCACGGCACCAAAGCCAAACTCACGGTTGGTGACTTGCTTTCCCCAGGACACCCGTCTCACTTTGAGCAAGGTCGCAAGCTCAAACACATCTACTTTGCCGCCCTGATGGAACCAGCCATCTGGGGAGCGGAGCTTGCGATGTCGCTGTCAAGCCTAGAGGGGCGCGGCCACATCTACATCGTTGAACCGCTCGGCCCATTTGAGGACGACCCGAACCTTACAAACAAGAAATTCCCGGGAAATCCAACCAAGTCCTATCGCACCACTGAGCCGCTGCGGATTGTTGGGATCGTAGAAGACTGGCAAGGCCACTCACCGGAGGTGTTACAGGGCATGTTGGCGTCTCTGGAGGATCTTCAGCGTCGTGGCCTCGCCATCATTGAGGACTAA</v>
      </c>
      <c r="O1914" s="26">
        <f t="shared" si="202"/>
        <v>453</v>
      </c>
      <c r="P1914" s="26"/>
      <c r="Q1914" s="26">
        <f t="shared" si="198"/>
        <v>1</v>
      </c>
      <c r="R1914" s="26">
        <f t="shared" si="199"/>
        <v>1</v>
      </c>
      <c r="S1914" s="26">
        <f t="shared" si="200"/>
        <v>2</v>
      </c>
      <c r="T1914" s="26"/>
    </row>
    <row r="1915" spans="1:20" x14ac:dyDescent="0.25">
      <c r="A1915">
        <v>2072</v>
      </c>
      <c r="B1915" s="2" t="s">
        <v>10242</v>
      </c>
      <c r="C1915" s="3" t="s">
        <v>5432</v>
      </c>
      <c r="D1915" s="3" t="s">
        <v>5442</v>
      </c>
      <c r="E1915" s="3" t="s">
        <v>5442</v>
      </c>
      <c r="F1915" s="3" t="s">
        <v>5443</v>
      </c>
      <c r="G1915" s="3" t="s">
        <v>5444</v>
      </c>
      <c r="H1915" s="3"/>
      <c r="I1915" s="3" t="s">
        <v>5435</v>
      </c>
      <c r="J1915" s="3"/>
      <c r="K1915" s="3" t="s">
        <v>10243</v>
      </c>
      <c r="L1915" s="5" t="s">
        <v>15</v>
      </c>
      <c r="M1915" s="2" t="str">
        <f t="shared" si="201"/>
        <v>&gt;rifam-g1883_arr-5%ATGACGGTAGACTGGATCCCCATTTCGCACGACAACTACCATCAAGTGCGTGGCCCGTTTTATCACGGAACAAAAGCCGAACTCGCCATTGGCGACTTAATTTCAACCGGATTTATTTCTCACTTTGAGCGGGACAGAGCACTAAAGCATGTGTACTTTTCCGCGCTGATGGAGCCAGCAATCTGGGGGGCCGAGCTCGCTGTAGCACTCTCTGGCTCTGACGGGCCAGGCCATATTTACATCATTGAGCCAACCGGCCCGTTTGAAGACGACCCCAATCTCACAAACAAACGATTCCCTGGCAATCCAACACAGTCCTATCGCACATGCCACCCACTTAAAATTGTTGGCATACTGCGGGAGTGGGAGCGCCATTCTCCTGAAGCATTGAAGACCATGCTAGATTCTCTGGCAGACCTCAAGCGACGCGGCTTGGCCATCATTGAAGAATGA</v>
      </c>
      <c r="O1915" s="26">
        <f t="shared" si="202"/>
        <v>453</v>
      </c>
      <c r="P1915" s="26"/>
      <c r="Q1915" s="26">
        <f t="shared" si="198"/>
        <v>1</v>
      </c>
      <c r="R1915" s="26">
        <f t="shared" si="199"/>
        <v>1</v>
      </c>
      <c r="S1915" s="26">
        <f t="shared" si="200"/>
        <v>2</v>
      </c>
      <c r="T1915" s="26"/>
    </row>
    <row r="1916" spans="1:20" x14ac:dyDescent="0.25">
      <c r="A1916">
        <v>2073</v>
      </c>
      <c r="B1916" s="2" t="s">
        <v>10244</v>
      </c>
      <c r="C1916" s="3" t="s">
        <v>5432</v>
      </c>
      <c r="D1916" s="3" t="s">
        <v>5445</v>
      </c>
      <c r="E1916" s="3" t="s">
        <v>5445</v>
      </c>
      <c r="F1916" s="3" t="s">
        <v>5446</v>
      </c>
      <c r="G1916" s="3" t="s">
        <v>5447</v>
      </c>
      <c r="H1916" s="3"/>
      <c r="I1916" s="3" t="s">
        <v>5435</v>
      </c>
      <c r="J1916" s="3"/>
      <c r="K1916" s="3" t="s">
        <v>10245</v>
      </c>
      <c r="L1916" s="5" t="s">
        <v>15</v>
      </c>
      <c r="M1916" s="2" t="str">
        <f t="shared" si="201"/>
        <v>&gt;rifam-g1884_arr-6%ATGTCGAGTGACTGGACTCCCATCTCACATGAGAATTGCCAGCAGGTGCGTGGGCCGTTCTATCACGGCACCAAAGCCCATCTATCGATTGGCGACTTGATAACAACTGGGCATCTCTCCCACTTTGAAGATGGACGCGCTCTTAAACACGTCTACTTTTCAGCTTTGATGGAGCCTGCCATTTGGGGGGCGGAACTTGCAATGTCGTTGTCACGCCTAGATGGCCGTGGCTACATATACATCGTCGAACCAACTGGACCGTTTGAGGACGACCCGAATCTTACGAACAAAAGATTTCCTGGAAATCCAACAAAGTCCTATCGCACGTGCGATCCGCTACGAATTGTCGGGTCAGTCGAAGACTGGCAAGGGCATCCCGCTGATGTGCTGCAACAGATGTTGGAGTCTTTAGAGGACCTAAAGCGCCGTGGTCTTGCCATCATCGAGGATTAG</v>
      </c>
      <c r="O1916" s="26">
        <f t="shared" si="202"/>
        <v>453</v>
      </c>
      <c r="P1916" s="26"/>
      <c r="Q1916" s="26">
        <f t="shared" si="198"/>
        <v>1</v>
      </c>
      <c r="R1916" s="26">
        <f t="shared" si="199"/>
        <v>1</v>
      </c>
      <c r="S1916" s="26">
        <f t="shared" si="200"/>
        <v>2</v>
      </c>
      <c r="T1916" s="26"/>
    </row>
    <row r="1917" spans="1:20" x14ac:dyDescent="0.25">
      <c r="A1917" s="26">
        <v>2074</v>
      </c>
      <c r="B1917" s="2" t="s">
        <v>10246</v>
      </c>
      <c r="C1917" s="3" t="s">
        <v>5432</v>
      </c>
      <c r="D1917" s="3" t="s">
        <v>5448</v>
      </c>
      <c r="E1917" s="3" t="s">
        <v>5448</v>
      </c>
      <c r="F1917" s="3" t="s">
        <v>5449</v>
      </c>
      <c r="G1917" s="3" t="s">
        <v>5450</v>
      </c>
      <c r="H1917" s="3"/>
      <c r="I1917" s="3" t="s">
        <v>5435</v>
      </c>
      <c r="J1917" s="3"/>
      <c r="K1917" s="3" t="s">
        <v>10247</v>
      </c>
      <c r="L1917" s="5" t="s">
        <v>15</v>
      </c>
      <c r="M1917" s="2" t="str">
        <f t="shared" si="201"/>
        <v>&gt;rifam-g1885_arr-7%ATGCCGAATGACTGGATTCCCACCTCGCACGAAAACTGCTCGCTCGTGCCGGGGCCGTTCTACCACGGCACCAAAGCAAAACTCGCAATAGGTGACTTGCTTTCGCCTGGACACCCGTCTCACTTTGAGCAAGGCCGTAGGCTCAAACACATCTATTTTGCCGCACTGATGGAGCCAGCCATCTGGGGTGCTGAGCTTGCAATGTCATTGTCACGCCAAGAGGGGCGCGGTTACATTTACATTGTTGAACCGCTCGGGCCGTTTGAGGACGACCCAAACCTTACAAACAAAAAATTTCCGGGCAATCCAACCAAGTCCTACCGCACCAGTGAGTCGCTACGGATTGTGGAGGTAGTAGAGGACTGGCAAGGCCACTCACCGGATGTGCTGCAGGGCATGTTGGCATCACTGGAGGATCTTCAGCGTCGCGGCCTCGCAATCATTGAGGACTAG</v>
      </c>
      <c r="O1917" s="26">
        <f t="shared" si="202"/>
        <v>453</v>
      </c>
      <c r="P1917" s="26"/>
      <c r="Q1917" s="26">
        <f t="shared" ref="Q1917:Q1980" si="203">IF(OR(LEFT(G1917,3)="ATG",LEFT(G1917,3)="GTG",LEFT(G1917,3)="TTG"),1,"bad")</f>
        <v>1</v>
      </c>
      <c r="R1917" s="26">
        <f t="shared" si="199"/>
        <v>1</v>
      </c>
      <c r="S1917" s="26">
        <f t="shared" si="200"/>
        <v>2</v>
      </c>
      <c r="T1917" s="26"/>
    </row>
    <row r="1918" spans="1:20" x14ac:dyDescent="0.25">
      <c r="A1918">
        <v>2075</v>
      </c>
      <c r="B1918" s="2" t="s">
        <v>10248</v>
      </c>
      <c r="C1918" s="3" t="s">
        <v>5451</v>
      </c>
      <c r="D1918" s="3" t="s">
        <v>5452</v>
      </c>
      <c r="E1918" s="3" t="s">
        <v>5452</v>
      </c>
      <c r="F1918" s="3" t="s">
        <v>5453</v>
      </c>
      <c r="G1918" s="3" t="s">
        <v>5454</v>
      </c>
      <c r="H1918" s="3"/>
      <c r="I1918" s="3" t="s">
        <v>5455</v>
      </c>
      <c r="J1918" s="3"/>
      <c r="K1918" s="3" t="s">
        <v>10249</v>
      </c>
      <c r="L1918" s="5" t="s">
        <v>15</v>
      </c>
      <c r="M1918" s="2" t="str">
        <f t="shared" si="201"/>
        <v>&gt;strep-g1886_sat2A%ATGAAGATTTCGGTGATCCCTGAGCAGGTGGCGGAAACATTGGATGCTGAGAACCATTTCATTGTTCGTGAAGTGTTCGATGTGCACCTATCCGACCAAGGCTTTGAACTATCTACCAGAAGTGTGAGCCCCTACCGGAAGGATTACATCTCGGATGATGACTCTGATGAAGACTCTGCTTGCTATGGCGCATTCATCGACCAAGAGCTTGTCGGGAAGATTGAACTCAACTCAACATGGAACGATCTAGCCTCTATCGAACACATTGTTGTGTCGCACACGCACCGAGGCAAAGGAGTCGCGCACAGTCTCATCGAATTTGCGAAAAAGTGGGCACTAAGCAGACAGCTCCTTGGCATACGATTAGAGACACAAACGAACAATGTACCTGCCTGCAATTTGTACGCAAAATGTGGCTTTACTCTCGGCGGCATTGACCTGTTCACGTATAAAACTAGACCTCAAGTCTCGAACGAAACAGCGATGTACTGGTACTGGTTCTCGGGAGCACAGGATGACGCCTAA</v>
      </c>
      <c r="O1918" s="26">
        <f t="shared" si="202"/>
        <v>525</v>
      </c>
      <c r="P1918" s="26"/>
      <c r="Q1918" s="26">
        <f t="shared" si="203"/>
        <v>1</v>
      </c>
      <c r="R1918" s="26">
        <f t="shared" si="199"/>
        <v>1</v>
      </c>
      <c r="S1918" s="26">
        <f t="shared" si="200"/>
        <v>2</v>
      </c>
      <c r="T1918" s="26"/>
    </row>
    <row r="1919" spans="1:20" x14ac:dyDescent="0.25">
      <c r="A1919">
        <v>2076</v>
      </c>
      <c r="B1919" s="2" t="s">
        <v>10250</v>
      </c>
      <c r="C1919" s="3" t="s">
        <v>5451</v>
      </c>
      <c r="D1919" s="3" t="s">
        <v>5456</v>
      </c>
      <c r="E1919" s="3" t="s">
        <v>5456</v>
      </c>
      <c r="F1919" s="3" t="s">
        <v>5457</v>
      </c>
      <c r="G1919" s="3" t="s">
        <v>5458</v>
      </c>
      <c r="H1919" s="3"/>
      <c r="I1919" s="3" t="s">
        <v>5455</v>
      </c>
      <c r="J1919" s="3"/>
      <c r="K1919" s="3" t="s">
        <v>10251</v>
      </c>
      <c r="L1919" s="5" t="s">
        <v>15</v>
      </c>
      <c r="M1919" s="2" t="str">
        <f t="shared" si="201"/>
        <v>&gt;strep-g1887_sat3A%ATGACGCCACAGTCAATGCGTGAATTGGTCATCTGTCGTGCAAGCGATGCCGACGTTCTTCAGCTTGCGCGGTGCGATTTCTCTTTCGAGGTCACAGCTGAGCTCGAAGAGCCGTTCGATGACATGCGGTCCGTTCCAGTCAAGCCGCCCTACCTCAAGAACTATGGCTTTGATGCCGATGAGTTGGTCGAGCATATGAACAACTCTGCTGGGGCGTTGTTTGTGGCTCGGGCGGACAATTGCCTTGTTGGCTACTTGGCCGTGTCTCAAAGCTGGAACGAATATGCCGTCATCGATGATATCGCGGTCGATGTGCCCTATCGGGGGAGTGGCGTTTCGCGCTTGCTGATGGATGCAGCTGTGGACTGGGCACGAAATGTGCCGTCGGCAGGCGTACGTCTGGAGACGCAGTCCGTTAATCTCGCCGCATGTCGCTTTTACCGACGATACGGTTTCCGGTTAGGTGGTTATGATCGCTACCTGTATCGTGGCCTGCATCCGGGCAGCCGAGAGGTAGCTCTGTTCTGGTATTTGAGTTTTTAA</v>
      </c>
      <c r="O1919" s="26">
        <f t="shared" si="202"/>
        <v>543</v>
      </c>
      <c r="P1919" s="26"/>
      <c r="Q1919" s="26">
        <f t="shared" si="203"/>
        <v>1</v>
      </c>
      <c r="R1919" s="26">
        <f t="shared" si="199"/>
        <v>1</v>
      </c>
      <c r="S1919" s="26">
        <f t="shared" si="200"/>
        <v>2</v>
      </c>
      <c r="T1919" s="26"/>
    </row>
    <row r="1920" spans="1:20" x14ac:dyDescent="0.25">
      <c r="A1920">
        <v>2077</v>
      </c>
      <c r="B1920" s="2" t="s">
        <v>10252</v>
      </c>
      <c r="C1920" s="3" t="s">
        <v>5451</v>
      </c>
      <c r="D1920" s="3" t="s">
        <v>5459</v>
      </c>
      <c r="E1920" s="3" t="s">
        <v>5459</v>
      </c>
      <c r="F1920" s="3" t="s">
        <v>5460</v>
      </c>
      <c r="G1920" s="3" t="s">
        <v>5461</v>
      </c>
      <c r="H1920" s="3"/>
      <c r="I1920" s="3" t="s">
        <v>5455</v>
      </c>
      <c r="J1920" s="3"/>
      <c r="K1920" s="3" t="s">
        <v>10253</v>
      </c>
      <c r="L1920" s="5" t="s">
        <v>15</v>
      </c>
      <c r="M1920" s="2" t="str">
        <f t="shared" si="201"/>
        <v>&gt;strep-g1888_sat4A%GTGATTACAGAAATGAAAGCAGGGCACCTGAAAGATATCGATAAACCCAGCGAACCATTTGAGGTGATAGGTAAGATTATACCGAGGTATGAAAACGAGAATTGGACCTTTACAGAATTACTCTATGAAGCGCCATATTTAAAAAGCTACCAAGACGAAGAGGATGAAGAGGATGAGGAGGCAGATTGCCTTGAATATATTGACAATACTGATAAGATAATATATCTTTACTACCAAGACGATAAATGCGTCGGAAAAGTTAAACTGCGAAAAAATTGGAACCGGTACGCTTATATAGAAGATATCGCCGTATGTAAGGATTTCAGGGGGCAAGGCATAGGCAGCGCGCTTATCAATATATCTATAGAATGGGCAAAGCATAAAAACTTGCATGGACTAATGCTTGAAACCCAGGACAATAACCTTATAGCTTGTAAATTCTATCATAATTGTGGTTTCAAAATCGGCTCCGTCGATACTATGTTATACGCCAACTTTGAAAACAACTTTGAAAAAGCTGTTTTCTGGTATTTAAGGTTTTAG</v>
      </c>
      <c r="O1920" s="26">
        <f t="shared" si="202"/>
        <v>543</v>
      </c>
      <c r="P1920" s="26"/>
      <c r="Q1920" s="26">
        <f t="shared" si="203"/>
        <v>1</v>
      </c>
      <c r="R1920" s="26">
        <f t="shared" si="199"/>
        <v>1</v>
      </c>
      <c r="S1920" s="26">
        <f t="shared" si="200"/>
        <v>2</v>
      </c>
      <c r="T1920" s="26"/>
    </row>
    <row r="1921" spans="1:20" x14ac:dyDescent="0.25">
      <c r="A1921" s="3">
        <v>1881</v>
      </c>
      <c r="B1921" s="2" t="s">
        <v>10304</v>
      </c>
      <c r="C1921" s="3" t="s">
        <v>5639</v>
      </c>
      <c r="D1921" s="3" t="s">
        <v>5639</v>
      </c>
      <c r="E1921" s="3" t="s">
        <v>5639</v>
      </c>
      <c r="F1921" s="3" t="s">
        <v>4310</v>
      </c>
      <c r="G1921" s="3" t="s">
        <v>5640</v>
      </c>
      <c r="H1921" s="3"/>
      <c r="I1921" s="3" t="s">
        <v>4811</v>
      </c>
      <c r="J1921" s="3" t="s">
        <v>4420</v>
      </c>
      <c r="K1921" s="3" t="s">
        <v>5641</v>
      </c>
      <c r="L1921" s="13" t="s">
        <v>5493</v>
      </c>
      <c r="M1921" s="2" t="str">
        <f t="shared" si="201"/>
        <v>&gt;sulph-g1889_folP_Chr%ATGAAACTCTTTGCCCAGGGTACTTCACTGGACCTTAGCCATCCTCACGTAATGGGGATCCTCAACGTCACGCCTGATTCCTTTTCGGATGGTGGCACGCATAACTCGCTGATAGATGCGGTGAAACATGCGAATCTGATGATCAACGCTGGCGCGACGATCATTGACGTTGGTGGCGAGTCCACGCGCCCAGGGGCGGCGGAAGTTAGCGTTGAAGAAGAGTTGCAACGTGTTATTCCTGTGGTTGAGGCAATTGCTCAACGCTTCGAAGTCTGGATCTCAGTCGATACATCCAAACCAGAAGTCATCCGTGAGTCAGCGAAAGTTGGCGCTCACATTATTAATGATATCCGCTCCCTTTCCGAACCTGGCGCTCTGGAGGCGGCTGCAGAAACCGGTTTACCGGTTTGTCTGATGCATATGCAGGGAAATCCAAAAACCATGCAGGAAGCTCCGAAGTATGACGATGTCTTTGCAGAAGTGAATCGCTACTTTATTGAGCAAATAGCACGTTGCGAGCAGGCGGGTATCGCAAAAGAGAAATTGTTGCTCGACCCCGGATTCGGTTTCGGTAAAAATCTCTCCCATAACTATTCATTACTGGCGCGCCTGGCTGAATTTCACCATTTCAACCTGCCGCTGTTGGTGGGTATGTCACGAAAATCGATGATTGGGCAGCTGCTGAACGTGGGGCCGTCCGAGCGCCTGAGCGGTAGTCTGGCCTGTGCGGTCATTGCCGCAATGCAAGGCGCGCACATCATTCGTGTTCATGACGTCAAAGAAACCGTAGAAGCGATGCGGGTGGTGGAAGCCACTCTGTCTGCAAAGGAAAACAAACGCTATGAGTAA</v>
      </c>
      <c r="O1921" s="26">
        <f t="shared" si="202"/>
        <v>849</v>
      </c>
      <c r="P1921" s="26"/>
      <c r="Q1921" s="26">
        <f t="shared" si="203"/>
        <v>1</v>
      </c>
      <c r="R1921" s="26">
        <f t="shared" ref="R1921:R1984" si="204">IF(OR(RIGHT(G1921,3)="TAG",RIGHT(G1921,3)="TAA",RIGHT(G1921,3)="TGA"),1,"bad")</f>
        <v>1</v>
      </c>
      <c r="S1921" s="26">
        <f t="shared" si="200"/>
        <v>2</v>
      </c>
      <c r="T1921" s="26"/>
    </row>
    <row r="1922" spans="1:20" x14ac:dyDescent="0.25">
      <c r="A1922">
        <v>1877</v>
      </c>
      <c r="B1922" s="2" t="s">
        <v>9860</v>
      </c>
      <c r="C1922" s="3" t="s">
        <v>4807</v>
      </c>
      <c r="D1922" s="3" t="s">
        <v>4808</v>
      </c>
      <c r="E1922" s="3" t="s">
        <v>4808</v>
      </c>
      <c r="F1922" s="3" t="s">
        <v>4809</v>
      </c>
      <c r="G1922" s="3" t="s">
        <v>4810</v>
      </c>
      <c r="H1922" s="3"/>
      <c r="I1922" s="3" t="s">
        <v>4811</v>
      </c>
      <c r="J1922" s="3"/>
      <c r="K1922" s="3" t="s">
        <v>9861</v>
      </c>
      <c r="L1922" s="5" t="s">
        <v>15</v>
      </c>
      <c r="M1922" s="2" t="str">
        <f t="shared" si="201"/>
        <v>&gt;sulph-g1890_sul1%ATGGTGACGGTGTTCGGCATTCTGAATCTCACCGAGGACTCCTTCTTCGATGAGAGCCGGCGGCTAGACCCCGCCGGCGCTGTCACCGCGGCGATCGAAATGCTGCGAGTCGGATCAGACGTCGTGGATGTCGGACCGGCCGCCAGCCATTCTAACGCAAGGCCTGTTTCGCCGGCCGATGAGATCAGACGTATTGGGCCGCTCTTAGACGCCCTGTCCGATCAGATGCACCGTGTTTCAATCA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TTGGCCTTCCTGTAAAGGATCTGGGTCCAGCGAGCCTTGCGGCGGAACTTCACGCGATCGGCAATGGCGCTGACTACGTCCGCACCCACGCGCCTGGAGATCTGCGAAGCGCAATCACCTTCTCGGAAACCCTCGCGAAATTTCGCAGTCGCGACGCCAGAGACCGAGGGTTAGATCATGCCTAG</v>
      </c>
      <c r="O1922" s="26">
        <f t="shared" si="202"/>
        <v>840</v>
      </c>
      <c r="P1922" s="26"/>
      <c r="Q1922" s="26">
        <f t="shared" si="203"/>
        <v>1</v>
      </c>
      <c r="R1922" s="26">
        <f t="shared" si="204"/>
        <v>1</v>
      </c>
      <c r="S1922" s="26">
        <f t="shared" ref="S1922:S1985" si="205">IF(MID(G1922,10,3)="ATG",1,2)</f>
        <v>2</v>
      </c>
      <c r="T1922" s="26"/>
    </row>
    <row r="1923" spans="1:20" x14ac:dyDescent="0.25">
      <c r="A1923">
        <v>1878</v>
      </c>
      <c r="B1923" s="2" t="s">
        <v>9862</v>
      </c>
      <c r="C1923" s="3" t="s">
        <v>4807</v>
      </c>
      <c r="D1923" s="3" t="s">
        <v>4812</v>
      </c>
      <c r="E1923" s="3" t="s">
        <v>10957</v>
      </c>
      <c r="F1923" s="3" t="s">
        <v>4813</v>
      </c>
      <c r="G1923" s="3" t="s">
        <v>4814</v>
      </c>
      <c r="H1923" s="3"/>
      <c r="I1923" s="3" t="s">
        <v>4811</v>
      </c>
      <c r="J1923" s="3"/>
      <c r="K1923" s="3" t="s">
        <v>9863</v>
      </c>
      <c r="L1923" s="5" t="s">
        <v>15</v>
      </c>
      <c r="M1923" s="2" t="str">
        <f t="shared" si="201"/>
        <v>&gt;sulph-g1891_sul1_v2%ATGGTGACGGTGTTCGGCATTCTGAATCT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ACCGGCGATTGGTCCATGGCGAAACGGCCGACCTTGCGCCGACCGGCTTCGGGCAACAGGTCCGCGAAGCCATGGACCAGCGCCGCGAGCATCATATCGAACAGCGCGACGCCACGCGCAACAGGGACGGCCGAATCTTCTACCGGCGCAATCTTCTCGCCACCCTGCGCGAGCGGGAAGTTGCGCGCGCCGGTGCGGAGATGGCCGAGGGCAAGGCGCTGCCGTTCCGCGCCGCCAAGGATGGTGAGAGCGTCAGCGGCAAGTTTACCGGAACCGTGCATCTATCGAGCGGCAAGTTCGCCGTGGTCGAGAAATCCCATGAGTTCACCCTTGTCCCGTGGCGGCCGATCATCGACCGCCAACTCGGCCGCGAGGTTATGGGCATCGTGCAGGGCGGGTCGGTGTCGTGGCAGTTAGGGCGGCAGAGGGGGCTGGAACGCTGA</v>
      </c>
      <c r="O1923" s="26">
        <f t="shared" si="202"/>
        <v>972</v>
      </c>
      <c r="P1923" s="26" t="s">
        <v>10958</v>
      </c>
      <c r="Q1923" s="26">
        <f t="shared" si="203"/>
        <v>1</v>
      </c>
      <c r="R1923" s="26">
        <f t="shared" si="204"/>
        <v>1</v>
      </c>
      <c r="S1923" s="26">
        <f t="shared" si="205"/>
        <v>2</v>
      </c>
      <c r="T1923" s="26"/>
    </row>
    <row r="1924" spans="1:20" x14ac:dyDescent="0.25">
      <c r="A1924">
        <v>1879</v>
      </c>
      <c r="B1924" s="2" t="s">
        <v>9864</v>
      </c>
      <c r="C1924" s="3" t="s">
        <v>4807</v>
      </c>
      <c r="D1924" s="3" t="s">
        <v>4815</v>
      </c>
      <c r="E1924" s="3" t="s">
        <v>4815</v>
      </c>
      <c r="F1924" s="3" t="s">
        <v>4816</v>
      </c>
      <c r="G1924" s="3" t="s">
        <v>4817</v>
      </c>
      <c r="H1924" s="3"/>
      <c r="I1924" s="3" t="s">
        <v>4811</v>
      </c>
      <c r="J1924" s="3"/>
      <c r="K1924" s="3" t="s">
        <v>9865</v>
      </c>
      <c r="L1924" s="5" t="s">
        <v>15</v>
      </c>
      <c r="M1924" s="2" t="str">
        <f t="shared" si="201"/>
        <v>&gt;sulph-g1892_sul2%ATGAATAAATCGCTCATCATTTTCGGCATCGTCAACATAACCTCGGACAGTTTCTCCGATGGAGGCCGGTATCTGGCGCCAGACGCAGCCATTGCGCAGGCGCGTAAGCTGATGGCCGAGGGGGCAGATGTGATCGACCTCGGTCCGGCATCCAGCAATCCCGACGCCGCGCCTGTTTCGTCCGACACAGAAATCGCGCGTATCGCGCCGGTGCTGGACGCGCTCAAGGCAGATGGCATTCCCGTCTCGCTCGACAGTTATCACCCCGCGACGCAAGCCTATGCCTTGTCGCGTGGTGTGGCCTATCTCAATGATATTCGCGGTTTTCCAGACGCTGCGTTCTATCCGCAATTGGCGAAATCATCTGCCAAACTCGTCGTTATGCATTCGGTGCAAGACGGGCAGGCAGATCGGCGCGAGGCACCCGCTGGCGACATCATGGATCACATTGCGGCGTTCTTTGACGCGCGCATCGCGGCGCTGACGGGTGCCGGTATCAAACGCAACCGCCTTGTCCTTGATCCCGGCATGGGGTTTTTTCTGGGGGCTGCTCCCGAAACCTCGCTCTCGGTGCTGGCGCGGTTCGATGAATTGCGGCTGCGCTTCGATTTGCCGGTGCTTCTGTCTGTTTCGCGCAAATCCTTTCTGCGCGCGCTCACAGGCCGTGGTCCGGGGGATGTCGGGGCCGCGACACTCGCTGCAGAGCTTGCCGCCGCCGCAGGTGGAGCTGACTTCATCCGCACACACGAGCCGCGCCCCTTGCGCGACGGGCTGGCGGTATTGGCGGCGCTGAAAGAAACCGCAAGAATTCGTTAA</v>
      </c>
      <c r="O1924" s="26">
        <f t="shared" si="202"/>
        <v>816</v>
      </c>
      <c r="P1924" s="26"/>
      <c r="Q1924" s="26">
        <f t="shared" si="203"/>
        <v>1</v>
      </c>
      <c r="R1924" s="26">
        <f t="shared" si="204"/>
        <v>1</v>
      </c>
      <c r="S1924" s="26">
        <f t="shared" si="205"/>
        <v>2</v>
      </c>
      <c r="T1924" s="26"/>
    </row>
    <row r="1925" spans="1:20" x14ac:dyDescent="0.25">
      <c r="A1925">
        <v>1880</v>
      </c>
      <c r="B1925" s="2" t="s">
        <v>9866</v>
      </c>
      <c r="C1925" s="3" t="s">
        <v>4807</v>
      </c>
      <c r="D1925" s="3" t="s">
        <v>4818</v>
      </c>
      <c r="E1925" s="3" t="s">
        <v>4818</v>
      </c>
      <c r="F1925" s="3" t="s">
        <v>4819</v>
      </c>
      <c r="G1925" s="3" t="s">
        <v>4820</v>
      </c>
      <c r="H1925" s="3"/>
      <c r="I1925" s="3" t="s">
        <v>4811</v>
      </c>
      <c r="J1925" s="3"/>
      <c r="K1925" s="3" t="s">
        <v>9867</v>
      </c>
      <c r="L1925" s="5" t="s">
        <v>15</v>
      </c>
      <c r="M1925" s="2" t="str">
        <f t="shared" si="201"/>
        <v>&gt;sulph-g1893_sul3%ATGTTACGCAGCAGGGTGACGGTGTTCGGCATTCTGAATCT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CTGGCCTTCCTGTAAAGGATCTGGGTCCAGCGAGCCTTGCGGCGGAACTTCACGCGATCGGCAATGGCGCTGACTACGTCCGCACCCACGCGCCTGGAGAACTGCGAAGCGCAATCGCCTTCTCGGAAACCCTCGCGAAATTTCGCAGTCGCGACGCCAGAGACCGAGGGTTAGATCATGCCTAG</v>
      </c>
      <c r="O1925" s="26">
        <f t="shared" si="202"/>
        <v>852</v>
      </c>
      <c r="P1925" s="26" t="s">
        <v>10541</v>
      </c>
      <c r="Q1925" s="26">
        <f t="shared" si="203"/>
        <v>1</v>
      </c>
      <c r="R1925" s="26">
        <f t="shared" si="204"/>
        <v>1</v>
      </c>
      <c r="S1925" s="26">
        <f t="shared" si="205"/>
        <v>2</v>
      </c>
      <c r="T1925" s="26"/>
    </row>
    <row r="1926" spans="1:20" x14ac:dyDescent="0.25">
      <c r="A1926">
        <v>1506</v>
      </c>
      <c r="B1926" s="2" t="s">
        <v>9212</v>
      </c>
      <c r="C1926" s="3" t="s">
        <v>3607</v>
      </c>
      <c r="D1926" s="9" t="s">
        <v>3608</v>
      </c>
      <c r="E1926" s="9" t="s">
        <v>3609</v>
      </c>
      <c r="F1926" s="3" t="s">
        <v>3610</v>
      </c>
      <c r="G1926" s="3" t="s">
        <v>3611</v>
      </c>
      <c r="H1926" s="3"/>
      <c r="I1926" s="3" t="s">
        <v>3612</v>
      </c>
      <c r="J1926" s="3"/>
      <c r="K1926" s="3" t="s">
        <v>9213</v>
      </c>
      <c r="L1926" s="5" t="s">
        <v>15</v>
      </c>
      <c r="M1926" s="2" t="str">
        <f t="shared" si="201"/>
        <v>&gt;tetra-g1894_otrA%ATGAACAAGCTGAATCTGGGCATCCTGGCCCACGTTGACGCCGGCAAGACCAGCCTCACCGAGCGCCTGCTGCACCGCACCGGTGTGATCGACGAGGTCGGCAGCGTGGACGCCGGCACCACGACGACCGACTCGATGGAGCTGGAGCGGCAGCGCGGCATCACCATCCGGTCCGCCGTGGCCACGTTCGTCCTGGACGATCTCAAGGTCAACCTCATCGACACCCCGGGCCACTCCGACTTCATCTCCGAGGTCGAGCGGGCGCTCGGGGTGCTCGACGGCGCGGTCCTGGTGGTCTCGGCCGTCGAGGGCGTCCAGCCGCAGACCCGCATCCTGATGCGGACCCTGCGCAGGCTGGGCATTCCCACGCTGGTCTTCGTCAACAAGATCGACCGGGGCGGCGCGCGTCCCGACGGTGTGCTGCGGGAGATCCGCGACCGGCTCACCCCCGCCGCGGTGGCACTGTCCGCCGTGGCGGACGCCGGCACGCCGCGGGCCCGCGCGATCGCGCTCGGCCCGGACACCGACCCGGACTTCGCCGTCCGGGTCGGTGAGCTGCTGGCCGACCACGACGACGCGTTCCTCACCGCCTACCTGGACGAGGAACACGTACTGACCGAGAAGGAGTACGCGGAGGAACTGGCCGCGCAGACCGCGCGCGGTCTGGTGCACCCGGTGTACTTCGGGTCCGCGCTGACCGGCGAGGGCCTGGACCATCTGGTGCACGGCATCCGGGAGTTGCTGCCGTCCGTGCACGCGTCGCAGGACGCGCCGCTGCGGGCCACCGTGTTCAAGGTGGACCGTGGCGCGCGCGGCGAGGCCGTCGCGTACCTGCGGCTGGTCTCCGGCACGCTGGGCACCCGCGATTCGGTGACGCTGCACCGCGTCGACCACACCGGCCGGGTCACCGAGCACGCCGGACGCATCACCGCGCTGCGGGTCTTCGAGCACGGGTCGGCCACCAGCGAGACCCGGGCGACCGCCGGGGACATCGCGCAGGCGTGGGGCCTGAAGGACGTACGGGTCGGTGACCGGGCCGGGCACCTCGACGGTCCCCCGCCGCGCAACTTCTTCGCGCCGCCCAGCCTGGAGACCGTGATCAGGCCGGAGCGCCCGGAGGAAGCGGGACGGCTGCACGCCGCGCTGCGCATGCTGGACGAGCAGGACCCCTCGATCGACCTGCGGCAGGACGAGGAGAACGCGGCCGGCGCGGTGGTCCGCCTCTACGGGGAGGTGCAGAAGGAGATCCTCGGCAGCACGCTCGCGGAGTCCTTCGGCGTACGGGTGCGCTTCGACCCGACCCGTACGGTCTGCATCGAAAAGCCCGTGGGGACCGGCGAGGCGCTGATCGAGCTGGACACGCGGACGCACAACTACTTCTGGGGCGCACCGTGGGTCTGCGCGTCGGACCGGCCGAGCCCGGCGCGGGCGATCACGTTCCGTTTGGCGGTGGAACTGGGCTCGCTCCCCCTGGCCTTCCACAAGGCCATCGAGGAGACGGTGCACACCACCCTGCGGCACGGTCTGTACGGCTGGCAGGTCACCGACTGCGCCGTCACCCTGACCCGTACCGGCGTTCGCAGTCCGGTCAGCGCGGCCGACGACTTCCGCAAGGCCAACGCGCGCTTGGTCCTGATGGACGCGCTCGGCAGGGCCGGTACGGAGGTGCACGAGCCGGTCAGCTCCTTCGAACTGGAGGTGCCCGCCGCCCGGCTCAGCCCGGTACTTGCGAAACTCGCGGAACTGGGCGCGACGCCCGGTGTGCCCACGGCCGAGGGGGACGTCTTCCGCCTGGAGGGCACGATGCCGACCAGCCTCGTGCACGACTTCAACCAGCGGGTTCCCGGACTGACCCAGGGCGAGGGCGTGTTCCTGGCCGAGCACCGGGGCTACCGGCCCGCCGTCGGACAGCCGCCCGTGCGGCCGCGGCCCGAGGGGCCCAACCCGCTCAACCGCGACGAGTACATCCTGCACGTGCTCAAGCGCGTGTGA</v>
      </c>
      <c r="O1926" s="26">
        <f t="shared" si="202"/>
        <v>1992</v>
      </c>
      <c r="P1926" s="26"/>
      <c r="Q1926" s="26">
        <f t="shared" si="203"/>
        <v>1</v>
      </c>
      <c r="R1926" s="26">
        <f t="shared" si="204"/>
        <v>1</v>
      </c>
      <c r="S1926" s="26">
        <f t="shared" si="205"/>
        <v>2</v>
      </c>
      <c r="T1926" s="26"/>
    </row>
    <row r="1927" spans="1:20" x14ac:dyDescent="0.25">
      <c r="A1927">
        <v>1507</v>
      </c>
      <c r="B1927" s="2" t="s">
        <v>9214</v>
      </c>
      <c r="C1927" s="3" t="s">
        <v>3607</v>
      </c>
      <c r="D1927" s="9" t="s">
        <v>3613</v>
      </c>
      <c r="E1927" s="9" t="s">
        <v>3614</v>
      </c>
      <c r="F1927" s="3" t="s">
        <v>3615</v>
      </c>
      <c r="G1927" s="3" t="s">
        <v>3616</v>
      </c>
      <c r="H1927" s="3"/>
      <c r="I1927" s="3" t="s">
        <v>3612</v>
      </c>
      <c r="J1927" s="3"/>
      <c r="K1927" s="3" t="s">
        <v>9215</v>
      </c>
      <c r="L1927" s="5" t="s">
        <v>15</v>
      </c>
      <c r="M1927" s="2" t="str">
        <f t="shared" si="201"/>
        <v>&gt;tetra-g1895_otrB%GTGTCATCCGCAAATCCGGGCCCGGCGGGCACGGCGGACCAGGCAGGCGGGGCGTTCACGCATCGGCAGATCCTGACGGCCATGTCGGGACTGCTGCTGGCCGTGTTCCTCGCGGCCCTGGACCAGACGGTCATCGCCACCGCGATGCGCACCATCGCGGACGACCTCCACGGCCAGACCGAGCAGGCATGGGCGACGACGGGCTACCTCATCGCCTCCGTCCTGGCGATGCCGTTCTACGGCAAGCTGTCCGACATCTACGGGCGCAAGCCCATGTACCTGATCTCCATCGTGGTGTTCATCGGCGGCTCGGTGCTGTGCGGCACGGCCGGCTCGATGTGGGAGCTGGCCCTCTTCCGGGCCGTCCAGGGACTGGGCGGCGGCGGGCTGATGTCCCTGCCCACCGCGGTGGTCGCCGACCTCGCCCCGGTGCGCGAGCGCGGCCGCTACTTCGCCTTCCTCCAGATGGCGTGGGTGGTCGCCAGCGTCGCGGGCCCGCTGGCGGGCGGCTTCTTCGCGGAGGCGGGCCAGGTCTTCGGCATCGACGGCTGGCGCTGGGTGTTCCTGCTCAACGTACCGCTGGGCCTGCTGGCCCTGGTCACCGTGCGCAAGGCCCTGAACCTGCCGCACGAACGGCGCGAGCACCGCATGGACGTACTGGGCGCGGCGGCGCTGGCGCTGTTCCTGGTGCCCCTGCTGATCGTCGCCGAACAGGGCCGGACCTGGGGCTGGGGCTCGCCGGCCGCCCTCGCCCTCTTCGCGCTCGGCGCGGCCGGGCTGGCGGTCTTCATCCCCGTCGAGCTGCGGCGCGGCGACGAGGCCATCCTGCCGCTGGGGCTCTTCCGGCGCGGCAGCATCGCGCTGTGCTCCGCGGTCAACTTCACCATCGGCGTCGGCATCTTCGGCACGGTCACCACCCTGCCGCTGTTCCTCCAGATGGTGCAGGGGCGGACCCCGACCCAGGCCGGACTGGTGGTCATCCCGTTCATGCTGGGCACCATCGCCTCGCAGATGGTCTCCGGCAAGCTCATCGCGTCCTCGGGCCGGTTCAAGAAACTGGCGATCGTGGGCCTGGGCTCGATGGCCGGGGCGCTGCTGGCCATGGCCACCACCGGCGCGACGACCCCGATGTGGGGCATCGTCCTGATCGTCCTCTGGCTCGGCGTCGGCATCGGCCTGTCCCAGACCGTCATCACCTCGCCCATGCAGAACTCGGCCCCCAAGAGCCAGCTCGGCGTGGCGAACGGCGCCTCCGGCCTGTGCCGGCAGATCGGCGGCTCCACCGGCATCGCGGTTCTGTTCTCCGTGATGTTCGCGGTGGCGCTCGGCCGCCTCGCCGACCTGCTGCACACCCCGCGCTACGAGCGCCTCCTGACGGACCCGGCGATCACCGGCGACCCCGCCAACCACCGCTTCCTTGACATGGCCGAGTCCGGGCAGGGCGCGGGGATCAACCTTGACGACACGTCCCTGCTGAACGGCATCGACGCCCGGCTGATGCAGCCGGTGACGGATTCCTTCGCCCACGGCTTCCACATCATGTTCCTCGCCGGCGGCGTGGTGCTGCTGGCCGGGTTCGTCATGACCTGGTTCCTGCGCGAACTCCAGGAGGAGACCGCGCCGGAGGAGGAGCGGCCGGCCGAGAGCGGCGCCGGGGCGAAGAACGGGCCGCTGCCCGCGTCGGACGCCTGA</v>
      </c>
      <c r="O1927" s="26">
        <f t="shared" si="202"/>
        <v>1692</v>
      </c>
      <c r="P1927" s="26"/>
      <c r="Q1927" s="26">
        <f t="shared" si="203"/>
        <v>1</v>
      </c>
      <c r="R1927" s="26">
        <f t="shared" si="204"/>
        <v>1</v>
      </c>
      <c r="S1927" s="26">
        <f t="shared" si="205"/>
        <v>2</v>
      </c>
      <c r="T1927" s="26"/>
    </row>
    <row r="1928" spans="1:20" x14ac:dyDescent="0.25">
      <c r="A1928">
        <v>1508</v>
      </c>
      <c r="B1928" s="2" t="s">
        <v>9216</v>
      </c>
      <c r="C1928" s="3" t="s">
        <v>3607</v>
      </c>
      <c r="D1928" s="10" t="s">
        <v>3617</v>
      </c>
      <c r="E1928" s="10" t="s">
        <v>3618</v>
      </c>
      <c r="F1928" s="3" t="s">
        <v>3619</v>
      </c>
      <c r="G1928" s="3" t="s">
        <v>3620</v>
      </c>
      <c r="H1928" s="3"/>
      <c r="I1928" s="3" t="s">
        <v>3612</v>
      </c>
      <c r="J1928" s="3"/>
      <c r="K1928" s="3" t="s">
        <v>9217</v>
      </c>
      <c r="L1928" s="5" t="s">
        <v>15</v>
      </c>
      <c r="M1928" s="2" t="str">
        <f t="shared" si="201"/>
        <v>&gt;tetra-g1896_otrC%ATGACGCGAAAGACGATATCCAACGGCGCGAGGAACGCCGTCGAAGTGCGGGGACTGGTCAAGCACTTCGGCGAGGTGAAGGCCGTGGACGGGGTGGATCTCGATGTGAGGGAAGGCACCGTGCTCGGTGTGCTCGGGCCGANCGGCGCGGCAANANAACGTGGTGCGCTGCCTGCCCACGTTGNTGGTCCGGACGCCGGCAGGCGACCGTGGCGGTTTNAAACGTGGTGCGCCAACCGGCGCGCGTTGCGCCGCACGATCGGCCNTCACCGGCCAGTACGCNTCGGTCGACGAGAAAGCTTCTCCGGCCGNGAGAACCTGTACATGATCGGCCGCNTGCTGGACCTCTCCCGCAAGGACGCCCGCGCGCGGGCCGACGAGCTGCTGGAGCGGTTCTCCCTCACCGAGGCCGCCGGCCGGGCCGCCGCCAAGTACTCCGGCGGTATGCGCCGCCGCCTCGACCTGGCCGCCTCCATGATCGGCAGGCCCGCGGTGCTGTATCTGGACGAGCCGACGACGGGCCTCGACCCCCGCACCCGCAACGAGGTGTGGGACGAGGTCCGCAGCATGGTGCGCGACGGCGCCACGGTCCTGCTCACCACCCAGTACATGGAAGAGGCCGAGCAGCTGGCCCACGAGCTGACGGTCATCGACCGCGGCCGGGTCATCGCCGACGGCAAGGTGGACGAGCTGAAGACCAAGGTCGGCGGCCGTACGCTCCAGATACGCCCGGCGCACGCCGCCGAGCTGGACCGGATGGTCGGCGCCATCGCGCAGGCCGGCCTGGACGGCATCGCGGGCGCCACCGCCGACCACGAGGACGGCGTGGTCAACGTCCCGATCGTCAGCGACGAGCAGCTGTCCGCCGTGGTCGGCATGCTCGGCGAGCGGGGCTTCACGATCTCCGGGCATCAACACCCATCTGCCCAGCTGNACGAGGTGTTCCTGGCCATCACCGGCCAGAAGACCTCGGAGGCCGCCGACGGCGGCCCGCAGGACGGACCGCAGGACCAGCAGGGCGTTCAGGACAAGCAGTACGAGGAGGTTCCGGCATGA</v>
      </c>
      <c r="O1928" s="26">
        <f t="shared" si="202"/>
        <v>1056</v>
      </c>
      <c r="P1928" s="26"/>
      <c r="Q1928" s="26">
        <f t="shared" si="203"/>
        <v>1</v>
      </c>
      <c r="R1928" s="26">
        <f t="shared" si="204"/>
        <v>1</v>
      </c>
      <c r="S1928" s="26">
        <f t="shared" si="205"/>
        <v>2</v>
      </c>
      <c r="T1928" s="26"/>
    </row>
    <row r="1929" spans="1:20" x14ac:dyDescent="0.25">
      <c r="A1929" s="62">
        <v>1509</v>
      </c>
      <c r="B1929" s="63" t="s">
        <v>9218</v>
      </c>
      <c r="C1929" s="53" t="s">
        <v>3621</v>
      </c>
      <c r="D1929" s="40" t="s">
        <v>3622</v>
      </c>
      <c r="E1929" s="40" t="s">
        <v>11461</v>
      </c>
      <c r="F1929" s="38" t="s">
        <v>3623</v>
      </c>
      <c r="G1929" s="38" t="s">
        <v>3624</v>
      </c>
      <c r="H1929" s="38"/>
      <c r="I1929" s="38" t="s">
        <v>3612</v>
      </c>
      <c r="J1929" s="38"/>
      <c r="K1929" s="38" t="str">
        <f t="shared" ref="K1929:K1967" si="206">"tetra-"&amp;B1929&amp;"_"&amp;E1929</f>
        <v>tetra-g1897_tet-30</v>
      </c>
      <c r="L1929" s="39" t="s">
        <v>15</v>
      </c>
      <c r="M1929" s="2" t="str">
        <f t="shared" si="201"/>
        <v>&gt;tetra-g1897_tet-30%ATGAACAAGGCCCTTATCGTTATTCTCTCAACCGTTGCCCTCGACGCCATTGGCGCAGGCCTGATCTTCCCGATCCTGCCGGACATCTTGGTCGAGGTGACTGGCGGCGGCGACATCGGGTTCCTCTATGGGGTCATGCTGGGGGTATTCGCCGTCATGCAATTTGTGTTCTCGCCGATCCTTGGTGCGCTCAGCGACCGGTTCGGTCGGCGCCCGGTCTTGTTGCTTTCTTTGGCCGGTACCCTGCTTGATTACCTTGTTATGGCATTTTCCCCGCTCGGCTGGGTGCTCGTCGTCGGGCGGGCCATGGCGGGGATCACCAGCGCAAATATGGCGGTGGCAAGCGCCTACATCACTGACATCACCCCAGCCGAGCAGCGCGCGCAGCGGTTTGGCACGGTTGGTGCCGTGATGAGCCTGGGCTTTATCATCGGTCCCGTCATTGGTGGCGTCATTGGCGCCTGGTGGCTTCGGGCACCATTTCTTGTGGCAGCCCTGTTCAATGGCCTCAACCTGTTCGTCGCGCTGTTTGTTCTGCCGGAAAGCCGAAAGGCCGGTCCGGGCAAGTTTGCGTTCAAGGAACTTAACCCGTTGGCGCCATTGGTGTGGCTTTGGAATTTCAAGCCGCTCCTGCCACTTGTAACCGTCTCTGTCGTCTTCGGTCTGGTGGCCGCCATCCCGGGAACGATCTGGGTGCTCTATGGCGCCGAGCGGTTCGGATGGGATTCGGTGCATATGGGCCTGTCGCTATCGGTTTTCGGCGTCAGTGGCGCCCTGGCGCAGGCCTTTCTCGTCGGGCCGCTCTCGCGCCGCTTTGGTGATTTGGGCACGTTGATGATCGGCGTTGGCTTTGACATGCTGGCTTATATGCTGATGGCCTTCGCCAACCAGAGCTGGATGGGCTACGCGGTAGCGCCCCTGTTTGCATTGGGCGGCGTTGCCATGCCGGCGCTGCAATCTCTGGTAACCAGCCGCGTGAGCGATGATCAGCAGGGCCAGTTGCAGGGCGTGCTCGCCAGCCTCATGAGCCTGGCGGGTATAATAGGGCCGGTGCTGACCACCGCAGTGTTCTTTTCCACCAAAAGCATCTGGATCGGGACGATCTGGCTGGTGGGTGCCGCACTTTATCTTCTCGCCTTGCCGCTGTTCGCAACGGTGAAAACCCCGAAGGCTGTGGCGGCTTAA</v>
      </c>
      <c r="N1929" s="37"/>
      <c r="O1929" s="37">
        <f t="shared" si="202"/>
        <v>1185</v>
      </c>
      <c r="P1929" s="26" t="s">
        <v>11168</v>
      </c>
      <c r="Q1929" s="26">
        <f t="shared" si="203"/>
        <v>1</v>
      </c>
      <c r="R1929" s="26">
        <f t="shared" si="204"/>
        <v>1</v>
      </c>
      <c r="S1929" s="26">
        <f t="shared" si="205"/>
        <v>2</v>
      </c>
      <c r="T1929" s="26"/>
    </row>
    <row r="1930" spans="1:20" x14ac:dyDescent="0.25">
      <c r="A1930" s="62">
        <v>1510</v>
      </c>
      <c r="B1930" s="63" t="s">
        <v>9219</v>
      </c>
      <c r="C1930" s="53" t="s">
        <v>3621</v>
      </c>
      <c r="D1930" s="10" t="s">
        <v>3625</v>
      </c>
      <c r="E1930" s="10" t="s">
        <v>11422</v>
      </c>
      <c r="F1930" s="3" t="s">
        <v>3626</v>
      </c>
      <c r="G1930" s="3" t="s">
        <v>3627</v>
      </c>
      <c r="H1930" s="3"/>
      <c r="I1930" s="3" t="s">
        <v>3612</v>
      </c>
      <c r="J1930" s="3"/>
      <c r="K1930" s="38" t="str">
        <f t="shared" si="206"/>
        <v>tetra-g1898_tet-31</v>
      </c>
      <c r="L1930" s="5" t="s">
        <v>15</v>
      </c>
      <c r="M1930" s="2" t="str">
        <f t="shared" si="201"/>
        <v>&gt;tetra-g1898_tet-31%ATGATAGGGAAGCTTATAATGATGAATCGCTATATCACAATCGCCCTCTTAATTACCTTCCTAGATGCAACAGGAATGGGCTTAATCATGCCTGTATTACCAACACTTTTAGAAGAGTTCTCTGTCAAAGAGTCTATCGCCACTCATTATGGTTTTATCCTCGCAATCTATGCGCTGATGCAAGTTATTTTTGCACCAATATTAGGACAACTCTCGGATAAATTTGGCAGAAAACCGGTCTTGATTCTCTCATTAATAGGCGCTGTTTGTGATTACACCCTACTCTCATTTTCTAGCGCCTTATGGATGCTCTATCTAGGGAGAATGATTGCCGGCATTTCTGCTGCAACAGGAGCCGTAGCAGCATCAATGGTCGCAGATCACACAAAAAAAGCAGAGAGAACTAAATGGTTTGGAAAGTTAGGCGCAGCTTTTGGGGCGGGACTCATTGCCGGACCCGCTATTGGTGGATTTATCGGACAATATTCTGCACATTTCCCCTTTATCATTGCCGCAATTTTAAATGCCATTGCTCTTATCATGGTCATTATCCTCTTCCCTAAAGAGCAATCACGCCCAAAAGAAATCGAGCAAGATCAATCTAAAATTCATGAAAAAACCACCATCAATGCCCCGCTAATTCATATTCTCAAACCCGTTTTGCTACTTCTCATGCTGTTTTTTACAGTACAACTCATCGGACAAATCCCTGCATCAACTTGGGTTCTATTTACTGAGTACCGTTTTGAGTGGAATACCTTTAACATTGGTTTATCCCTTGCAGGGCTAGGGTTAATGCATATTATCTTTCAGGCTTTTGTCGCAGGATATATCGCATCTCGCTGGAAAAATGAAACCGTATTTATTCTCGGATTTATACTAGATGCGAGCGCATTCTTATTACTGGCCTTTATCTCTCAAGTTTGGCTGGTAATTCCTACATTGATCTTATTAGCAGGAGGAGGCATCGCCTTACCGGCATTACAAGGATTAATCTCTATAAAGACAGCAGATGAACATCAAGGAAAGATACAAGGTATCATGGTTAGCCTCACTAATATTACCGGAATAATTGGACCGCCCATTTTTGCATTTTCCTTTGCAAAAACGGTTACAAACTGGGATGGCACACTTTGGCTAATCGGTGCTGTACTCTATAGCATTTTATTAGGTCTCTATTTTCTCTATCAAAAGATACGCGCCTATAAACAACTTAAGTCTCAAACTGCTTAA</v>
      </c>
      <c r="O1930" s="26">
        <f t="shared" si="202"/>
        <v>1233</v>
      </c>
      <c r="P1930" s="26" t="s">
        <v>11169</v>
      </c>
      <c r="Q1930" s="26">
        <f t="shared" si="203"/>
        <v>1</v>
      </c>
      <c r="R1930" s="26">
        <f t="shared" si="204"/>
        <v>1</v>
      </c>
      <c r="S1930" s="26">
        <f t="shared" si="205"/>
        <v>2</v>
      </c>
      <c r="T1930" s="26"/>
    </row>
    <row r="1931" spans="1:20" x14ac:dyDescent="0.25">
      <c r="A1931" s="62">
        <v>1511</v>
      </c>
      <c r="B1931" s="63" t="s">
        <v>9220</v>
      </c>
      <c r="C1931" s="53" t="s">
        <v>3621</v>
      </c>
      <c r="D1931" s="10" t="s">
        <v>3628</v>
      </c>
      <c r="E1931" s="10" t="s">
        <v>11423</v>
      </c>
      <c r="F1931" s="3" t="s">
        <v>3629</v>
      </c>
      <c r="G1931" s="3" t="s">
        <v>3630</v>
      </c>
      <c r="H1931" s="3"/>
      <c r="I1931" s="3" t="s">
        <v>3612</v>
      </c>
      <c r="J1931" s="3"/>
      <c r="K1931" s="38" t="str">
        <f t="shared" si="206"/>
        <v>tetra-g1899_tet-32</v>
      </c>
      <c r="L1931" s="5" t="s">
        <v>15</v>
      </c>
      <c r="M1931" s="2" t="str">
        <f t="shared" si="201"/>
        <v>&gt;tetra-g1899_tet-32%ATGAAAATAATCAATATTGGAATTCTCGCCCATGTAGACGCAGGAAAAACAACATTGACGGAAAGCCTGCTGTACACCAGTGGAGCGATTGCGGAACAAGGAAACGTGGATAAAGGAACTACAAGAACAGACACTATGATTTTGGAACGGCAGCGCGGAATTACCATTCAGACAGCGGTTACTTCTTTTTGCTGGAATGATTATAAAATCAATATCGTGGACACTCCCGGTCATATGGATTTTTTAACCGAAGCATACCGCTCTTTATCTGTCCTTGACGGAGCTGTTTTAGTCATTTCGGCAAAAGACGGCGTACAGGCACAAACCCGTATATTATTCCATGCGCTTCAGAAAATGGACATTCCGACAATTATCTTTATAAATAAGATAGACCAAAATGGGATCGACCTGCGGCGTGTTTACCAAAGCATTAAAGATAAACTTACCAGTGATATGATTGTCATGCAGGAGGTTTCCCTGTCGCCAAAGATAA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TTGACCATGCCTGTCCGGGAGAAATTGTTATTTTAGCTGATGATACTTTGAAACTGAACGACATTCTGGGAAATGAAAAACTCCTGCCTCACAAAACACGGATTGATAATCCCATGCCATTACTTCGGACAACGGTAGAGCCGCAAAAGCCGGAGCAAAGGGAAGCCCTGTTAAATGCCCTCACAGAGATTGCTGATACAGACCCTCTTTTGCATTTTGACATTGATACTGTTACACATGAGATTATATTATCTTTTTTGGGAAAAGTACAGTTAGAAGTTATTTGTTCGCTATTAGAAGAAAAATATCATGTGGGCGTGGCTATGAAAGAGCCTTCGGTTATTTATCTGGAAAGACCGCAAAAAAAAGCGAGCTACACGATTCATATTGAAGTGCCGCCGAATCCGTTTTGGGCATCTATTGGTTTGACTGTAACACCGCTTCCTGTTGGAAGCGGAACACAATATAAAAGCGAGGTATCTCTCGGCTATTTAAACCAAAGTTTTCAAAATGCCGTCATGGAGGGTGTGCGTTATGGAATGGAGCAGGGCTTATATGGCTGGGGAGTGACAGACTGCCAAATTTGTTTTGATTATGGAGTTTATTACAGCCCGGTCAGCACCCCCGCTGATTTTCGTTTTCTTGCGCCTGTCGTGTTGGAGCAGGCATTGAAAAAAGCAGGAACACAACTGTTGGAACCATACCTTTCCTTTACCCTTTTTGCACCGCAGGAATATCTTTCACGGGCTTATAATGACGCACCAAAGTATTGCGCAATCATTGAATCAACCAGACTTGAAAAAGATGAAGTTATTTTTAAGGGGGAAATCCCTGCCCGTTGTATTGGTGAATATAGAAATGATTTGAATTTTTATACAAATGGAAGAAGTGTCTGCATTACAGAATTAAAAGGGTATCAGGAAACTTCCGGCGAGCCTGTGTTTCAGCCACGCCGCCCGAACAGCCGTTTAGACAAGATCCGGCATATGTTTCAGAAGATAATGTAA</v>
      </c>
      <c r="O1931" s="26">
        <f t="shared" si="202"/>
        <v>1920</v>
      </c>
      <c r="P1931" s="26" t="s">
        <v>11169</v>
      </c>
      <c r="Q1931" s="26">
        <f t="shared" si="203"/>
        <v>1</v>
      </c>
      <c r="R1931" s="26">
        <f t="shared" si="204"/>
        <v>1</v>
      </c>
      <c r="S1931" s="26">
        <f t="shared" si="205"/>
        <v>2</v>
      </c>
      <c r="T1931" s="26"/>
    </row>
    <row r="1932" spans="1:20" x14ac:dyDescent="0.25">
      <c r="A1932" s="62">
        <v>1512</v>
      </c>
      <c r="B1932" s="63" t="s">
        <v>9221</v>
      </c>
      <c r="C1932" s="53" t="s">
        <v>3621</v>
      </c>
      <c r="D1932" s="10" t="s">
        <v>3631</v>
      </c>
      <c r="E1932" s="10" t="s">
        <v>11424</v>
      </c>
      <c r="F1932" s="3" t="s">
        <v>3632</v>
      </c>
      <c r="G1932" s="3" t="s">
        <v>3633</v>
      </c>
      <c r="H1932" s="3"/>
      <c r="I1932" s="3" t="s">
        <v>3612</v>
      </c>
      <c r="J1932" s="3"/>
      <c r="K1932" s="38" t="str">
        <f t="shared" si="206"/>
        <v>tetra-g1900_tet-33</v>
      </c>
      <c r="L1932" s="5" t="s">
        <v>15</v>
      </c>
      <c r="M1932" s="2" t="str">
        <f t="shared" si="201"/>
        <v>&gt;tetra-g1900_tet-33%GTGTCATCTCTCACTTCCGCTCGTGGCTCGTTGGCCACGGTCCTCATCACGGCTAGCCTCGACGCCGCCGGCATGGGCCTGGTGATGCCGATTCTTCCCGCACTGCTACACGAGGCAGGGGTCACCGCTGATGCGGTTCCGCTGAACGTCGGAGTGCTGATCGCGCTCTACGCGGTAATGCAGTTCATCTTTGCCCCCGTACTGGGAACGCTGTCGGACCGATTCGGCCGCCGCCGGGTGCTGCTTGTTTCCCTGGCCGGTGCGACCGTCGACTATCTCGTGCTCGCCACGACGTCCGCTCTGTCGGTGTTCTATATCGCCCGCGCAGTGGCTGGGATAACCGGAGCGACCAATGCGGTCACCGCCACCGTGATCGCCGACATCACGCCACCCCACCAGCGCGCCAAGCGTTTCGGTTTACTCAGTGCCTGCTATGGCGGCGGAATGATCGCGGGGCCAGCCATGGGTGGACTGTTCGGTGCCATCTCGCCACATCTGCCGTTTTTGCTCGCTGCTCTTCTCTCAGCGAGCAATCTGGCACTCACCTTTATCCTGTTACGCGAGACCCGTCCTGATTCCCCTGCGCGCTCTGCGTCGCTCGCTCAGCATCGTGGTCGCCCCGGCCTCAGCGCGGTGCCTGGGATTACCTTCCTATTAATCGCATTCGGCCTTGTTCAATTCATTGGGCAGGCTCCAGGTGCGACCTGGGTGCTGTTTACTGAACACCGCCTCGACTGGAGTCCCGTCGAAGTTGGAATCTCCCTGTCCGTTTTCGGGATCGTACAGGTTCTCGTGCAGGCCCTCCTTACTGGCCGCATCGTGGAGTGGATCGGTGAGGCAAAAACAGTCATCATCGGGTGTATTACCGACGCCTTGGGTCTCGTAGGCCTGGCGATTGTCACTGACGCATTTTCCATGGCACCTATCTTGGCGGCACTGGGGATCGGTGGCATCGGCCTCCCCGCTCTGCAAACCCTTCTCTCCCAGCGCGTCGATGAACAGCACCAAGGGCGCCTCCAGGGTGTGCTCGCCAGCATCAACAGCGTCACATCGATCTTCGGACCGGTCGCTTTCACAACGATCTTCGCGCTCACTTACATCAACGCCGACGGCTTCCTCTGGCTCTGCGCCGCAGCACTCTACGTGCCCTGCGTGATTCTCATCATGCGTGGTACAGCAGCGTCCCCGAAGTTCGGCTCTTGGGCGAGCGGCGACTCGATGTGA</v>
      </c>
      <c r="O1932" s="26">
        <f t="shared" si="202"/>
        <v>1224</v>
      </c>
      <c r="P1932" s="26" t="s">
        <v>11169</v>
      </c>
      <c r="Q1932" s="26">
        <f t="shared" si="203"/>
        <v>1</v>
      </c>
      <c r="R1932" s="26">
        <f t="shared" si="204"/>
        <v>1</v>
      </c>
      <c r="S1932" s="26">
        <f t="shared" si="205"/>
        <v>2</v>
      </c>
      <c r="T1932" s="26"/>
    </row>
    <row r="1933" spans="1:20" x14ac:dyDescent="0.25">
      <c r="A1933" s="62">
        <v>1513</v>
      </c>
      <c r="B1933" s="63" t="s">
        <v>9222</v>
      </c>
      <c r="C1933" s="53" t="s">
        <v>3621</v>
      </c>
      <c r="D1933" s="10" t="s">
        <v>3634</v>
      </c>
      <c r="E1933" s="10" t="s">
        <v>11425</v>
      </c>
      <c r="F1933" s="3" t="s">
        <v>3635</v>
      </c>
      <c r="G1933" s="3" t="s">
        <v>3636</v>
      </c>
      <c r="H1933" s="3"/>
      <c r="I1933" s="3" t="s">
        <v>3612</v>
      </c>
      <c r="J1933" s="3"/>
      <c r="K1933" s="38" t="str">
        <f t="shared" si="206"/>
        <v>tetra-g1901_tet-34</v>
      </c>
      <c r="L1933" s="5" t="s">
        <v>15</v>
      </c>
      <c r="M1933" s="2" t="str">
        <f t="shared" si="201"/>
        <v>&gt;tetra-g1901_tet-34%ATGAGCAAAAAATTCATTATCACTTGGGACGCCATGCAAAATTACTGTCGTCAGCTTGCTGAAAAACAGATGCCAGCTGAACAGTGGAAAGGTATTTGGGCGGTGAGCCGTGGCGGTCTAGTACCGGGTGCTATTCTTGCGCGTGAACTTGGTATTCGTCACGTTGATACCATTTGTATCTCTAGCTACGATCATGATCACCAGCGTGATATGACCGTGCTAAAAGCGCCAGAAGGTGATGGCGAAGGTTACCTAATCGTCGAAGACCTAGTGGATAGCGGTGATACAGCGCGTAAACTACGTGAAATGTACCCGAAAGCGAAACTGATTGCTGTTTGCGCTAAGCCATCAGGTGCCACTCTTCTTGATGATTACGTGGTTGATATTGCTCAAGATACATGGATTGAGCAGCCATGGGATACCACAGTGCAATTTGTGGAACCAATTAATCGCAAGCAAAAGTAA</v>
      </c>
      <c r="O1933" s="26">
        <f t="shared" si="202"/>
        <v>465</v>
      </c>
      <c r="P1933" s="26" t="s">
        <v>11169</v>
      </c>
      <c r="Q1933" s="26">
        <f t="shared" si="203"/>
        <v>1</v>
      </c>
      <c r="R1933" s="26">
        <f t="shared" si="204"/>
        <v>1</v>
      </c>
      <c r="S1933" s="26">
        <f t="shared" si="205"/>
        <v>2</v>
      </c>
      <c r="T1933" s="26"/>
    </row>
    <row r="1934" spans="1:20" x14ac:dyDescent="0.25">
      <c r="A1934" s="62">
        <v>1514</v>
      </c>
      <c r="B1934" s="63" t="s">
        <v>9223</v>
      </c>
      <c r="C1934" s="53" t="s">
        <v>3621</v>
      </c>
      <c r="D1934" s="10" t="s">
        <v>3637</v>
      </c>
      <c r="E1934" s="10" t="s">
        <v>11426</v>
      </c>
      <c r="F1934" s="3" t="s">
        <v>3638</v>
      </c>
      <c r="G1934" s="3" t="s">
        <v>3639</v>
      </c>
      <c r="H1934" s="3"/>
      <c r="I1934" s="3" t="s">
        <v>3612</v>
      </c>
      <c r="J1934" s="3"/>
      <c r="K1934" s="38" t="str">
        <f t="shared" si="206"/>
        <v>tetra-g1902_tet-35</v>
      </c>
      <c r="L1934" s="5" t="s">
        <v>15</v>
      </c>
      <c r="M1934" s="2" t="str">
        <f t="shared" si="201"/>
        <v>&gt;tetra-g1902_tet-35%ATGTGTGTGATCATGCCAGCTTCTAGTTGGGGTGCGTACATCATTACCATCATCGGTGGTATCTTGGTGTCACACGGCATCACTGAATACTCGGCGCTTGGTGCTTACGTTCGTCTTATTCCTATGAACTTCTACGCAGTATTTGCTCTACTAATGGTATTTGCAGTGGCGTGGTTTGGTCTAGATATCGGTAAGATGCGTGAACATGAAATCGCAGCATCTCAAGGCCGTGGTTTTGATAAAGATAAAGAGAACGACTCACAAGAAGCACACGACCTAAACGAAGAGCTAGATATTCGTGAAAGCGAGAAGGGTAAGGTTTCTGACCTAATTCTTCCTATCGTAACGCTTATTGTGGCGACTATTGCTTCAATGCTTTACACCGGTGGTCAAGCGCTAGCAGCAGATGGTAAAGAATTTGTGCTGTTGGGTGCGTTTGAAAACACGGATGTTGGTACTTCTCTAATCTACGGTAGTTTACTTGGTCTAGCAGTTGCATTGTTCACTGTTATTAAGCAAGGTCTACCAATGGTTGAGATTGCACGCACGCTTTGGATTGGTGCTAAGTCAATGTTTGGTGCAATCCTTATCCTTGTTTTCGCTTGGACTATTGGTTCAGTTATCGGTGACATGAAGACGGGTTCTTACCTATCTACAATGGCGCAAGGCAACATCAACCCACACTGGCTACCAGTTATCCTGTTCTTGCTGTCTGGCCTAATGGCGTTCTCTACAGGTACGTCATGGGGTACGTTCGGTATCATGCTTCCAATCGCGGGTGACATGGCTGGCGCAACAGACGTGGCACTAATGCTACCAATGCTAAGTGCGGTTCTAGCTGGTGCAGTATTTGGTGACCACTGTTCACCAATTTCAGATACAACGATTCTGTCGTCAACAGGTGCACGCTGTAACCACATCGATCACGTATCGACGCAGCTACCTTATGCATTATCAGTGGCGTTTGTGTCATGTATTGGCTTTATCACGCTGGGTATGACTGCATCGATCGCGTTCTCTTTCATCGCAGCATCGATCACTTTCGTTATCGTTTGTGCGATTCTGTCGTGGCTGTCGAAGTCTAAAATGGCATCCTGCCAGAACGCGTAG</v>
      </c>
      <c r="O1934" s="26">
        <f t="shared" si="202"/>
        <v>1110</v>
      </c>
      <c r="P1934" s="26" t="s">
        <v>11169</v>
      </c>
      <c r="Q1934" s="26">
        <f t="shared" si="203"/>
        <v>1</v>
      </c>
      <c r="R1934" s="26">
        <f t="shared" si="204"/>
        <v>1</v>
      </c>
      <c r="S1934" s="26">
        <f t="shared" si="205"/>
        <v>2</v>
      </c>
      <c r="T1934" s="26"/>
    </row>
    <row r="1935" spans="1:20" x14ac:dyDescent="0.25">
      <c r="A1935" s="62">
        <v>1515</v>
      </c>
      <c r="B1935" s="63" t="s">
        <v>9224</v>
      </c>
      <c r="C1935" s="53" t="s">
        <v>3621</v>
      </c>
      <c r="D1935" s="10" t="s">
        <v>3640</v>
      </c>
      <c r="E1935" s="10" t="s">
        <v>11427</v>
      </c>
      <c r="F1935" s="3" t="s">
        <v>3641</v>
      </c>
      <c r="G1935" s="3" t="s">
        <v>3642</v>
      </c>
      <c r="H1935" s="3"/>
      <c r="I1935" s="3" t="s">
        <v>3612</v>
      </c>
      <c r="J1935" s="3"/>
      <c r="K1935" s="38" t="str">
        <f t="shared" si="206"/>
        <v>tetra-g1903_tet-36</v>
      </c>
      <c r="L1935" s="5" t="s">
        <v>15</v>
      </c>
      <c r="M1935" s="2" t="str">
        <f t="shared" si="201"/>
        <v>&gt;tetra-g1903_tet-36%ATGAGAACTATAAATATAGGTATTCTTGCACATATTGATGCAGGAAAGACCTCCATTACAGAGAACTTGCTATTTGCGAGTGGAGCAACCATAGTACGTGGAAGTGTGGACAAAGGAAACACTACAACCGATTCGATGGATATCGAAAAACGAAGAGGTATCACAGTTAGAGCGTCTACAACATCTATTCAATGGAATGATACAAAGATTAATATCATCGACACTCCTGGACACATGGACTTTCTGGCAGAGGTAGAACGCACTTTTAGGATGCTAGATGGTGCTATACTTGTGGTGTCTGCCAAAGAGGGCATTCAAGCTCAAACAAGGTTGTTGTTCAATGTCCTGCAACAACTAGAAATACCTACAATTCTATTCGTCAACAAAATAGACAGAGAGGGAGTCAATCTAAATCAGCTTTATTTAGAGATACAAAATAGCCTTTCTAAAGATATTATCTTTATGCAATCCGTTGAAGGCAAGGAATTAACATCTAGCTGTACAATACACTACATATCAGAAAAGAACAGAGAAACAATTTTAGAGAAAGATGATCTCTTGCTTGAAAAATACTTGAGTGATACACAGCTTTCTAATTTAGATTATTGGAATTCAATGGTTCGTCTTGTTCAAGCTGCTAAATTACATCCTATCTATCATGGTTCAGCAATGTATGGCATTGGTATTGAAGATTTGCTAAACTCAATCACTACTTTTATCGAAACATCTCTACCTCAAGAGAACGCTTTGTCTGCCTATGTTTATAAAATTGAGCATAATAAGAAGGAACAGAAACGAGCCTATCTAAAGATTATAGGTGGAACCCTTAAATCTCGAAAATTATATAGCCTCAATGGCTCAGATGAGAATCTGAAGATAAGAGGTTTAAAGACCTTTTACTCAGGAGACGAAATAGATGTAGACGAAGTTTTTACAAATGATATTGCAATTGCAGATCATGCTGATAACTTAATGGTAGGAGATTATCTAGGAATAATGCCAAACTTATTCGACAAATTGAATATTCCTAGTCCTGCTCTCAAATCGTCTATACATCCTGCAAAAGTAGAGAATAGGAGTAAATTGATTTCTGCTATGAATGTATTATCAGTAGAAGATCCATCTTTGGCCTTTAGCATTAATGCTGATAATAATGAATTGGAGGTTTCGCTTTATGGAGCAACTCAACGGGAGGTGATTTTGACTTTATTGGAAGAGAGATTTTCGGTAGATGCTTACTTTGAAGAGGTGAAAACTATCTATAAAGAACGTCTTAAAACAAAATCGGAATACACCATTCATATCGAAGTGCCACCTAATCCGTATTGGGCATCTATTGGCTTGATTATAGAGCCTTTGCCAATTGGGGCGGGACTTGTAATGGAGAGTGAAATATCATTGGGATATTTGAATCGATCCTTTCAGAATGCAGTATTCGATGGAGTCAAGAAAGCCTGTGAATCGGGTTTGTACGGTTGGGAAGTAACTGACCTTAAAGTCACTTTTTCTCACGGAATCTATTATAGCCCAGTGAGTACACCTGCCGACTTTAGAAGTTTAGCACCTTATGTTTTTCGATTAGCTTTGCAACAAGCTGATGTTGAGTTATTGGAGCCAATCTTAGATTTTAAATTGCAAATTCCACTAGCTGTGAATGCTAGAGCTATTACAGACATCAACAAGATGCAAGGCGAAATATCTACTATTACTTCAGATGGTGATTGGACTACTATTTTGGGTAATATTCCTTTAGATACTAGTAAAGAATACTCAGCAGAGGTCAGTTCCTACACACAAGGCTTGGGCGTTTTTGTTACTCGATTTTCGGGTTATCGACCTACCAACAAAAAGGTAAGCAGAAGTGTAGAACTGAATGAAAAAGATAAGCTGATGTATATGTTTGAGAAGGAAAGTATCAAATAA</v>
      </c>
      <c r="O1935" s="26">
        <f t="shared" si="202"/>
        <v>1923</v>
      </c>
      <c r="P1935" s="26" t="s">
        <v>11169</v>
      </c>
      <c r="Q1935" s="26">
        <f t="shared" si="203"/>
        <v>1</v>
      </c>
      <c r="R1935" s="26">
        <f t="shared" si="204"/>
        <v>1</v>
      </c>
      <c r="S1935" s="26">
        <f t="shared" si="205"/>
        <v>2</v>
      </c>
      <c r="T1935" s="26"/>
    </row>
    <row r="1936" spans="1:20" x14ac:dyDescent="0.25">
      <c r="A1936" s="62">
        <v>1516</v>
      </c>
      <c r="B1936" s="63" t="s">
        <v>9225</v>
      </c>
      <c r="C1936" s="53" t="s">
        <v>3621</v>
      </c>
      <c r="D1936" s="10" t="s">
        <v>3643</v>
      </c>
      <c r="E1936" s="10" t="s">
        <v>11428</v>
      </c>
      <c r="F1936" s="3" t="s">
        <v>3644</v>
      </c>
      <c r="G1936" s="3" t="s">
        <v>3645</v>
      </c>
      <c r="H1936" s="3"/>
      <c r="I1936" s="3" t="s">
        <v>3612</v>
      </c>
      <c r="J1936" s="3"/>
      <c r="K1936" s="38" t="str">
        <f t="shared" si="206"/>
        <v>tetra-g1904_tet-37</v>
      </c>
      <c r="L1936" s="5" t="s">
        <v>15</v>
      </c>
      <c r="M1936" s="2" t="str">
        <f t="shared" si="201"/>
        <v>&gt;tetra-g1904_tet-37%ATGGTTCGCTATTACTCTAACATTGTAGGTAAATACGGTATTCCAGTTCAGAATGCACTGAAGAAACTTGCAGGTATTCACATTGATTATATCTGTTCAACACATGGTCCTGTATGGCATGAGAACGTTGAAAAGGTGGTGAACCTGTATGATCGTATGTCGAAATATGAGACTGATCCAGGCTTGGTTATCTGCTACGGAACGATGTATGGGAACACAGAGGATCGCACACCGTCGATGTATGAATATATATGGATAAAAGAGAATCGAGAAGCTAAGGTTGTTTCATCATTTGCAGCTAATATTTATTTAGGATGGGGGCGGTGA</v>
      </c>
      <c r="O1936" s="26">
        <f t="shared" si="202"/>
        <v>327</v>
      </c>
      <c r="P1936" s="26" t="s">
        <v>11169</v>
      </c>
      <c r="Q1936" s="26">
        <f t="shared" si="203"/>
        <v>1</v>
      </c>
      <c r="R1936" s="26">
        <f t="shared" si="204"/>
        <v>1</v>
      </c>
      <c r="S1936" s="26">
        <f t="shared" si="205"/>
        <v>2</v>
      </c>
      <c r="T1936" s="26"/>
    </row>
    <row r="1937" spans="1:20" x14ac:dyDescent="0.25">
      <c r="A1937" s="62">
        <v>1517</v>
      </c>
      <c r="B1937" s="63" t="s">
        <v>9226</v>
      </c>
      <c r="C1937" s="53" t="s">
        <v>3621</v>
      </c>
      <c r="D1937" s="10" t="s">
        <v>3646</v>
      </c>
      <c r="E1937" s="10" t="s">
        <v>11429</v>
      </c>
      <c r="F1937" s="3" t="s">
        <v>3647</v>
      </c>
      <c r="G1937" s="3" t="s">
        <v>3648</v>
      </c>
      <c r="H1937" s="3"/>
      <c r="I1937" s="3" t="s">
        <v>3612</v>
      </c>
      <c r="J1937" s="3"/>
      <c r="K1937" s="38" t="str">
        <f t="shared" si="206"/>
        <v>tetra-g1905_tet-38</v>
      </c>
      <c r="L1937" s="5" t="s">
        <v>15</v>
      </c>
      <c r="M1937" s="2" t="str">
        <f t="shared" si="201"/>
        <v>&gt;tetra-g1905_tet-38%ATGAATGTTGAATATTCTAAAATAAAGAAAGCAGTACCTATTTTATTATTCTTATTTGTATTCAGTTTGGTTATAGACAACTCATTTAAATTGATTTCTGTAGCCATTGCTGATGACTTAAACATATCTGTAACGACAGTAAGTTGGCAAGCGACATTAGCCGGTTTAGTAATTGGTATTGGCGCTGTAGTATACGCTTCATTATCTGATGCCATTAGTATACGCACACTATTTATTTATGGCGTGATATTAATCATTATCGGATCAATTATTGGTTACATTTTCCAACATCAATTCCCATTACTTTTAGTTGGACGTATTATTCAAACTGCCGGTTTAGCTGCTGCAGAGACATTATATGTGATATATGTTGCAAAGTATCTTTCTAAAGAGGACCAGAAGACTTACCTTGGCTTAAGTACGAGCAGTTATTCCTTGTCATTAGTTATCGGTACATTATCAGGTGGATTTATTTCTACGTATTTACACTGGACAAATATGTTTTTAATTGCATTAATCGTAGTATTTACGTTGCCATTCCTATTTAAATTATTACCAAAAGAAAATAATACGAATAAAGCTCATTTAGATTTTGTTGGCTTAATTCTAGTGGCAACTATTGCTACAACAGTCATGCTGTTTATTACGAACTTTAATTGGTTATATATGATTGGTGCCTTAATTGCGATTATCGTTTTTGCGCTATATATTAAAAATGCGCAACGTCCATTAGTAAATAAATCATTTTTCCAAAATAAACGTTATGCTTCATTTTTATTTATAGTATTTGTAATGTATGCTATCCAATTGGGTTATATTTTTACGTTCCCATTCATAATGGAGCAAATTTATCATCTGCAACTAGACACAACATCACTGTTATTAGTACCGGGTTATATAGTAGCAGTCATTGTTGGTGCATTAAGTGGTAAAATCGGCGAATATCTGAATTCAAAACAAGCGATTATCACAGCAATTATTTTAATAGCACTGAGCTTGATTTTACCTGCATTTGCAGTAGGTAATCACATTTCAATCTTCGTCATTTCTATGATATTCTTTGCAGGTAGCTTTGCTTTAATGTATGCACCTTTACTTAACGAAGCCATTAAAACAATAGATCTTAATATGACAGGTGTGGCTATTGGTTTTTATAATTTAATTATTAATGTGGCGGTATCTGTAGGTATTGCGATTGCTGCGGCTCTAATCGATTTTAAAGCATTAAATTTCCCAGGCAATGATGCATTAAGTTCACATTTCGGTATTATTTTAATTATTTTAGGTTTAATGAGTATTGTCGGATTAGTTTTATTCGTCATCTTAAATCGTTGGACACAATCTGAAAAATAA</v>
      </c>
      <c r="O1937" s="26">
        <f t="shared" si="202"/>
        <v>1353</v>
      </c>
      <c r="P1937" s="26" t="s">
        <v>11169</v>
      </c>
      <c r="Q1937" s="26">
        <f t="shared" si="203"/>
        <v>1</v>
      </c>
      <c r="R1937" s="26">
        <f t="shared" si="204"/>
        <v>1</v>
      </c>
      <c r="S1937" s="26">
        <f t="shared" si="205"/>
        <v>2</v>
      </c>
      <c r="T1937" s="26"/>
    </row>
    <row r="1938" spans="1:20" x14ac:dyDescent="0.25">
      <c r="A1938" s="62">
        <v>1518</v>
      </c>
      <c r="B1938" s="63" t="s">
        <v>9227</v>
      </c>
      <c r="C1938" s="53" t="s">
        <v>3621</v>
      </c>
      <c r="D1938" s="10" t="s">
        <v>3649</v>
      </c>
      <c r="E1938" s="10" t="s">
        <v>11430</v>
      </c>
      <c r="F1938" s="3" t="s">
        <v>3650</v>
      </c>
      <c r="G1938" s="3" t="s">
        <v>3651</v>
      </c>
      <c r="H1938" s="3"/>
      <c r="I1938" s="3" t="s">
        <v>3612</v>
      </c>
      <c r="J1938" s="3"/>
      <c r="K1938" s="38" t="str">
        <f t="shared" si="206"/>
        <v>tetra-g1906_tet-39</v>
      </c>
      <c r="L1938" s="5" t="s">
        <v>15</v>
      </c>
      <c r="M1938" s="2" t="str">
        <f t="shared" si="201"/>
        <v>&gt;tetra-g1906_tet-39%GTGAAGAAATCATTGAGCGTGATTTTAATCACTATATTTCTGGATGCTGTTGGGATTGGTTTAATTATGCCGATCTTGCCTGAATTATTACGGTCATTGGCTGGAGCTGAAGCAGGCGGTGTTCACTATGGTGCTTTATTAGCTGTGTATGCTCTGATGCAGTTCATTTTTGCACCTATCCTTGGAGCGTTGAGTGACCGATTTGGACGTCGACCTGTATTAATTATTTCAATTGCTGGTGCAACGGCTGATTATCTCCTAATGGCTGCTGCTCCTTCTCTATTGTGGCTATATATTGGTCGTATTTTTGCGGGAATTACAGGTGCCAACATGGCTGTTGCAACAGCTTATGTTTCAGATATTACTCCAGCCCATGAGCGTGCAAAAAGGTTTGGTCTCCTTGGAGCTGTCTTTGGTATTGGGTTTATAGCGGGTCCGGTAATAGGTGGAGTTTTGGGTGAATGGAACTTACATGCACCGTTCTTTGCTGCTGCTTTTATGAATGGGATTAATTTAATAATGACAGCAGTCTTATTAAAAGAATCAAAACACAGCAATAAAATGACTGAGAAGGTTCAGGAGCAATCAATATTAAAGAAATTATCCTATTTGATCACTCAACCTAATATGGCTCCATTGCTTGGTATCTTTTTAATTATCACATTGGTTTCACAAGTCCCCGCAACTTTATGGGTTATCTATGGGCAGGATCGTTATGGCTGGAGTATATTTATTGCAGGTGTTTCCCTTGCTAGTTATGGAATATGCCATTCTATTGCACAGGCTTTTGCTATCGCCCCTATGGTAAAGAGGTTTGGAGAGAAAAATACGTTGTTATGTGGAATAGCTTGCGATGCAATTGGTTTACTTCTTTTATCTATTGCTGTTGAAGAATGGGTGCCTTTTGCGTTGTTACCATTGTTTGCCCTTGGTGGAGTAGCCGTTCCTGCTTTGCAAGCAATGATGTCCAGAGGTATTAGTGATGAAAGACAAGGTGAATTACAAGGGCTATTAAGCAGTTTTAATAGTCTGGGGGCTATAATTGGTCCTGTATTAGTTACTAGCCTCTATTTTATGACTCAGGCATCAGCTCCTGGAATGGTATGGGCATTAGCTGCAATACTTTATGTAATCACCCTACCCTTATTGCTTAAGTATCGCCTGAATAAATATTCTGGAGTTCCATAA</v>
      </c>
      <c r="O1938" s="26">
        <f t="shared" si="202"/>
        <v>1188</v>
      </c>
      <c r="P1938" s="26" t="s">
        <v>11169</v>
      </c>
      <c r="Q1938" s="26">
        <f t="shared" si="203"/>
        <v>1</v>
      </c>
      <c r="R1938" s="26">
        <f t="shared" si="204"/>
        <v>1</v>
      </c>
      <c r="S1938" s="26">
        <f t="shared" si="205"/>
        <v>2</v>
      </c>
      <c r="T1938" s="26"/>
    </row>
    <row r="1939" spans="1:20" x14ac:dyDescent="0.25">
      <c r="A1939" s="62">
        <v>1519</v>
      </c>
      <c r="B1939" s="63" t="s">
        <v>9228</v>
      </c>
      <c r="C1939" s="53" t="s">
        <v>3621</v>
      </c>
      <c r="D1939" s="10" t="s">
        <v>3652</v>
      </c>
      <c r="E1939" s="10" t="s">
        <v>11431</v>
      </c>
      <c r="F1939" s="3" t="s">
        <v>3653</v>
      </c>
      <c r="G1939" s="3" t="s">
        <v>3654</v>
      </c>
      <c r="H1939" s="3"/>
      <c r="I1939" s="3" t="s">
        <v>3612</v>
      </c>
      <c r="J1939" s="3"/>
      <c r="K1939" s="38" t="str">
        <f t="shared" si="206"/>
        <v>tetra-g1907_tet-40</v>
      </c>
      <c r="L1939" s="5" t="s">
        <v>15</v>
      </c>
      <c r="M1939" s="2" t="str">
        <f t="shared" si="201"/>
        <v>&gt;tetra-g1907_tet-40%ATGTTTGCTAAAAATTCAAAGGCATATTCTGTCTACCTGCTGTTCCGATTTGTCTGTTCCCTGGCGGTTTCTATGTCCACAGTGCTTTCCATCGTGTACCACCTGGAGGTGGTGCAGCTGGATGCTTTCCAGCTTGTCCTGGTAGGGACGGTTCAGGAGGCCTCCTGCTTTCTGTTCGAGATGCCCACCGGTGTGGTGGCGGATTTGTATAGCCGTCGGCGCTCGGTGCTGATTGGAATGTTCCTCTACGGCCTGGGCTTTCTGATGGAGGGTGCGCTACCGTGGTTCGCGCCGGTTCTGCTGGCCCAGGTTGTCTGGGGTTGCGGTGATACCTTCATCACCGGCGCTCTGGAGGCGTGGATTGCCTCGGAGGAAGAGGACAAACCCATAGACAAGGTGTTCCTGCGGGGCAGTCAAATGGGGCAAATCGGCGGCGTTCTGGGCGTGGTGCTGGGCACACTGCTGGGAAACATAAACCTGCAAATGCCTCTCATCTTGGGGGGCAGTTTGTGCTTGTTGTTGGGGCTGGTGATGGTTCGCATCATGCCAGAAACCAACTTCTCCCCTGCTATTGAGGAACGGCAGGGCTTGCTTAAAGACTTTGTCTGCCTGTTCAAGCTCAACCTGGGCTTTGTGAAAGGCGCACCTGTGTTGCTGGCGCTCTTAGCAATCACACTATGCGGGGGACTTGCCAGTGAAGGCTTTGACCGGCTCTCCACCGCTCATTTTCTGGATGACACGGTAATACCCGTTATCGGGCCGCTGAACAGCGTCACTTGGTTCGGTGTTATCAGTCTTATCGGCAACGGCTTAGGTATTCTGGCTTCTCAGTTGCTCATCGCCCGCATGGAGAAAAAAGGGACTGTCAGCCGAACCAGTGTGGTCATGTCCACCAGCGCCGGGTATATCCTGTTCCTGGTTCTCTTCGCGGTGGGGCGGAGCTTTTGGTTCATGTTGTTGGTGTTCCTGCTGGCGGGGCTTATGCGCACCATCAAGGAGCCTGTGCTGGCCGCCTGGATGAACGACCATGTGGATGAGAAAATGCGCGCCACAGTCTTTTCCACCAGCGGACAGCTGGACTCTTTCGGGCAGATCATCGGCGGGCCTATTGTGGGGCTGGTAGCCCAGCAGGTGTCCATACCCTGGGGGCTGGTCTGTACCGCTTTCCTGCTGTTGCCCGCGCTGTTCTTAGTGCCGGTGGCGGGAAAGAAGCGGGATTGA</v>
      </c>
      <c r="O1939" s="26">
        <f t="shared" si="202"/>
        <v>1221</v>
      </c>
      <c r="P1939" s="26" t="s">
        <v>11169</v>
      </c>
      <c r="Q1939" s="26">
        <f t="shared" si="203"/>
        <v>1</v>
      </c>
      <c r="R1939" s="26">
        <f t="shared" si="204"/>
        <v>1</v>
      </c>
      <c r="S1939" s="26">
        <f t="shared" si="205"/>
        <v>2</v>
      </c>
      <c r="T1939" s="26"/>
    </row>
    <row r="1940" spans="1:20" x14ac:dyDescent="0.25">
      <c r="A1940" s="62">
        <v>1520</v>
      </c>
      <c r="B1940" s="63" t="s">
        <v>9229</v>
      </c>
      <c r="C1940" s="53" t="s">
        <v>3621</v>
      </c>
      <c r="D1940" s="10" t="s">
        <v>3655</v>
      </c>
      <c r="E1940" s="10" t="s">
        <v>11432</v>
      </c>
      <c r="F1940" s="3" t="s">
        <v>3656</v>
      </c>
      <c r="G1940" s="3" t="s">
        <v>3657</v>
      </c>
      <c r="H1940" s="3"/>
      <c r="I1940" s="3" t="s">
        <v>3612</v>
      </c>
      <c r="J1940" s="3"/>
      <c r="K1940" s="38" t="str">
        <f t="shared" si="206"/>
        <v>tetra-g1908_tet-41</v>
      </c>
      <c r="L1940" s="5" t="s">
        <v>15</v>
      </c>
      <c r="M1940" s="2" t="str">
        <f t="shared" si="201"/>
        <v>&gt;tetra-g1908_tet-41%TTGAAAAAACCCATGCTGGTTATTTTGTTGACGGTGTTGCTGGATGCGGTGGGCATCGGTCTGATCATGCCTATTCTACCGGCGCTGTTGCGCTCGCTGGGCGGTCTCGATGCCGGCAGCGTGCATTACGGCGCCCTGCTGGCGGCCTATGCGTTGATGCAATTCCTGTTTTCGCCGATCCTCGGCGCGCTGAGCGATCGTTTCGGGCGGCGGCCGGTGCTGTTGATTTCGCTCGCCGGCGCGGCGGCCGACTACCTGCTGATGGCGTTCGCGCCGACGCTGGCCTGGCTCTATCTGGGGCGGTTGCTGGCGGGCATCACCGGCGCCAACATGGCGGTCGCCACCGCTTACGTCACCGATATTACCCCCGTCGGCCAGCGCGCTCGGCGTTTCGGCCTGGTGGGCGCGGTGTTCGGCGTCGGCTTTATCGTCGGCCCGCTGCTCGGCGGATCGCTGGGCGAATGGCATCTGCATGCGCCCTTCCTGGCGGCGGCGATGATGAATGCCCTCAACCTGGTGATGGCGTTTTTCCTGCTGCCCGAATCGCGTAAATCCCGCCCCCGCGCCGCCGAGAAAATTCGCCTTAATCCCTTCTCGTCATTGCGCCGGCTGCACGGCAAGCCTGGCCTGCTGCCGCTGGCCGGCATTTATCTGGTTATGGCGCTGGTTTCGCAGGCGCCGGCCACGCTGTGGATTTTATACGGTCAGGATCGTTTCGGCTGGAGCATGATGGTGGCGGGCCTGTCGCTGGCCGGCTACGGCGCCTGCCACGCGCTGTCGCAGGCCTTTGCCATCGGCCCGCTGGTCGCGCGGCTCGGCGAGCGCAAGGCGCTGCTGATCGGCCTGGCCGCCGACGCCGTGGGCCTGGCGCTGTTGTCTGTCGCCACGCGCGGCTGGGCGCCGTTCGCCCTGCTGCCGTTCTTCGCCGCGGGCGGCATGGCGTTGCCCGCACTGCAGGCGCTGATGGCGCACAAGGTGGACGACGATCATCAGGGCGAGCTGCAAGGGACGCTCGCCAGCATGGGCAGCCTGATCGGCGTCGCGGGGCCGCTGGTGGCGACGGCGCTGTATGCCGCCACGCGCGATGTCTGGCCTGGGCTGGTGTGGGCGTTGGCCGCCGCCCTGTACCTGGTGGTGCCGCCGCTGCTGGCACGCTCACGCGCCAGGGATGCGGCGCCATAA</v>
      </c>
      <c r="O1940" s="26">
        <f t="shared" si="202"/>
        <v>1182</v>
      </c>
      <c r="P1940" s="26" t="s">
        <v>11169</v>
      </c>
      <c r="Q1940" s="26">
        <f t="shared" si="203"/>
        <v>1</v>
      </c>
      <c r="R1940" s="26">
        <f t="shared" si="204"/>
        <v>1</v>
      </c>
      <c r="S1940" s="26">
        <f t="shared" si="205"/>
        <v>2</v>
      </c>
      <c r="T1940" s="26"/>
    </row>
    <row r="1941" spans="1:20" x14ac:dyDescent="0.25">
      <c r="A1941" s="62">
        <v>1521</v>
      </c>
      <c r="B1941" s="63" t="s">
        <v>9230</v>
      </c>
      <c r="C1941" s="53" t="s">
        <v>3621</v>
      </c>
      <c r="D1941" s="10" t="s">
        <v>3658</v>
      </c>
      <c r="E1941" s="10" t="s">
        <v>11433</v>
      </c>
      <c r="F1941" s="3" t="s">
        <v>3659</v>
      </c>
      <c r="G1941" s="3" t="s">
        <v>3660</v>
      </c>
      <c r="H1941" s="3"/>
      <c r="I1941" s="3" t="s">
        <v>3612</v>
      </c>
      <c r="J1941" s="3"/>
      <c r="K1941" s="38" t="str">
        <f t="shared" si="206"/>
        <v>tetra-g1909_tet-42</v>
      </c>
      <c r="L1941" s="5" t="s">
        <v>15</v>
      </c>
      <c r="M1941" s="2" t="str">
        <f t="shared" si="201"/>
        <v>&gt;tetra-g1909_tet-42%ATGACTTCACCCACCTCTCTCACGCGACGGGACCAGAACCGCGCGTGGATCATGCTCATCGTGCTCACGATGCTCACCGTCATCGGAATGACGGTCGTCCTCCCGGTCCTGCCCTTCGTCGTGCTCCAGTACGTCTCGCACGAGAGCGACCTGGCCATCTGGGTCGGCGTGCTCGAAGCGATCAACGGCCTCTGCGCCTTCCTGGTCGCGCCCTTCCTCGGACGTCTCTCAGACCGCTTCGGACGTCGACCCGTGATCATCGTCGCGGCATTCGGTGCGGCCTTCTCGATGGCGCTGTTCGGATTCGGCGGCGCCCTCTGGGTGCTCGTGCTCGCTCGCGTCATCCAGGGCCTCACCGCGGGCGATCTACCCGCCCTCTTCGCCTACCTGGCCGACATCACCCCGCCGGAGCAGCGCGCCAAGCGCTTCGGCCTCCTCGGTGCGCTCTCGGGGATCGGCACCATGATCGGTCCAGCCATCGGAGGACTGCTCGCCGCGATCAGCATCCAGCTCCCGGTGTTCCTGACCGCCGCCGTCGCCCTCACGATCGCGATCCTCAGCATCTTCCTCCTCCCGGAGAGCCTGAAGCCGGGCAACAGGATCACCGCGATCAAGCTGCGCGACGTGCAGCCCTTCGCCGTCTTCAAGGAGGCCTTCGGACGCAAGGAGCTGCGCGGGCTGATGATCGGCTTCGGCCTGCTCGCGCTGCCGTTCGGCTTCTTCGTGAACAACTTCAGCGTGCTCGCCCTGGACTCCATCCAGTGGGGACCGACCCAGATCGGACTCCTGACCGCGGCCGTCGGCATCATCGACATCCTCATCCAGGGCGTGCTGCTGGGCATCCTGCTTCCGCGCATCGGCGAGCGCGGAGTGATCGTGAGCGGCATCGTCGCGCAGATGATCGGTCTCGCGGCCCTCGCCGTCGTGGCTTCCGTCTTCGCGCAGCCGTGGGTGTTCATCGTCGGCGCCCTGATGCTGGCCGCCGGCCAGGGGGCGTCCCAGGCCGCGATGGACGGGGCGATGTCCAACGCCGTCGGCGACGACGAGCAGGGCTGGCTCGGCGGAGCCACCCAGTCGTTGAATGCGGCGATGGGCACGGCAGCCCCGCTCATCGCCGGTGCGCTCTACGCACTGGTCAGCCACGCGGCCCCGTACTGGCTCGGGGTCGCGCTCATGATCGTGGCGGTGACCGTCGTCAGCCGCGCGCACATCGCGAACACCGCGAAGCGCCCGGCCGGCGAGACGACGGGCGACGCTCCCGCGGCACTCGTGGAGACGGCTGGCTGA</v>
      </c>
      <c r="O1941" s="26">
        <f t="shared" si="202"/>
        <v>1287</v>
      </c>
      <c r="P1941" s="26" t="s">
        <v>11169</v>
      </c>
      <c r="Q1941" s="26">
        <f t="shared" si="203"/>
        <v>1</v>
      </c>
      <c r="R1941" s="26">
        <f t="shared" si="204"/>
        <v>1</v>
      </c>
      <c r="S1941" s="26">
        <f t="shared" si="205"/>
        <v>2</v>
      </c>
      <c r="T1941" s="26"/>
    </row>
    <row r="1942" spans="1:20" x14ac:dyDescent="0.25">
      <c r="A1942" s="62">
        <v>1522</v>
      </c>
      <c r="B1942" s="63" t="s">
        <v>9231</v>
      </c>
      <c r="C1942" s="53" t="s">
        <v>3621</v>
      </c>
      <c r="D1942" s="10" t="s">
        <v>3661</v>
      </c>
      <c r="E1942" s="10" t="s">
        <v>11434</v>
      </c>
      <c r="F1942" s="3" t="s">
        <v>3662</v>
      </c>
      <c r="G1942" s="3" t="s">
        <v>3663</v>
      </c>
      <c r="H1942" s="3"/>
      <c r="I1942" s="3" t="s">
        <v>3612</v>
      </c>
      <c r="J1942" s="3"/>
      <c r="K1942" s="38" t="str">
        <f t="shared" si="206"/>
        <v>tetra-g1910_tet-43</v>
      </c>
      <c r="L1942" s="5" t="s">
        <v>15</v>
      </c>
      <c r="M1942" s="2" t="str">
        <f t="shared" si="201"/>
        <v>&gt;tetra-g1910_tet-43%ATGCCCCCATCTCACCACATGTTGCGCCCAATCGAACAATGTTCTATTCTATGGAACGACGTTCGATACTCGAACAGCGTTCGACTGAAGGAGGCCGGTATGACCGCCACAACTCAAGCCTCGGCACCCGCGGCACGTACCTATCTGTCGCTGCGCGCCGCGTGGATTCCGCTCTTCGCGCTCTGCCTCGCGTTCTTCGTGGAGATGGTTGACAACACCCTGCTCACGATCGCGCTGCCGACGATCGGGCGCGACCTCGGCGCGAGCGTCACCTCCTTGCAGTGGGTGACCGGCGCCTATTCGCTGACCTTTGGCGGCCTGTTGCTGACAGCGGGCTCGCTCGCCGACCGCTTTGGCCGGCGCCGCGTGCTGCAGATTGGCCTTCTCGCCTTTGGGCTCATCAGCCTCACGGTGATTGCCGTGGCAACCGCGGGCCAGCTGATCGCGGTGCGCGCTGCGCTCGGCCTCGCCGCCGCCGCGATGGCCCCAATCACCAACTCCCTCGTGTTCAGGCTGTTCGAGGGCGAGGACCTCCGTCGGCGGGCAATGACCCTCATGATCGTCGTCGGCATGAGCGGATTCATCCTTGGCCCGCTACTCGGCGGAACGGTTCTCGCTCACGCCAGCTGGCAGTGGTTGCTGCTTATCAACGCACCCATCGCGCTCATTGCGCTCATCGGCGTTCGCCTTGGCGTGCCTGCGGACGACGCCGAGGGACTCACAAAGGACCGCCTTGACGTGAAGGGCTCGGCACTCAGCATCGCCGCGATCGGCCTCGCTTGCTACACACTCACGAGCGGAGTGGAGCACGGCTGGATGTCTGCCGTCACCTGGGCCTGCGGGATCGGCGCGGCTGCCGCGCTGATGGGATTCGTGTGGCACGAGCGCCGCACCGATCACCCCATGCTGGACCTCGACGTCTTCAGGAACCGCACCGTTCGCGGCGCATCGATCGCCCAGGTAGGCACCTCAATCGCGATGGCTTCGCTGATGTTCGGCCTGATCCTTCACTTCCAGGGCGCGTACGGCTGGAGCCCCATGCGCGCCGGCCTCGCCAACCTGCCGCTCATCCTCACGATGATTCTTGCGACACCGGTCTCTGAGGGCCTCGCGAAGAGGTTCGGCCACCGCATTGCCATGCTCATCGGCGCGGGTCTCCTCGCCGGATCGCTCGCTGGCCTCGCGTGGGGCGTGGGGCATGGSTACCTCGTCATCGCGGTATTCATGGTGACCTTCACCCTCGGTCTCCGCACCGTTATGACGATCGCGGCGGTGGGCCTCGTTGGTGCGATGCCGGAGAACCGCACCTCGCTCGGCGCGGCACTCAACGACACCGCCCAAGAAGTAGGAACAAGCCTCGGCATGGCAGTGATCGGCACGCTCATCGCGGTGCTCGYCACCACGACGCTTCCCAACGGCGACKGGAGCCTCGACCTCGCGACTTCATACTTCGCCGGGGAGCGCATCGCTTATCTGTTCCTTGCCGTCGTAGTCGGAGTGATCGCGGGATGGGGCGCGCTCACGTTGTCCAACTCCAAGGAGATGGAAGACGTCCACTAG</v>
      </c>
      <c r="O1942" s="26">
        <f t="shared" si="202"/>
        <v>1560</v>
      </c>
      <c r="P1942" s="26" t="s">
        <v>11169</v>
      </c>
      <c r="Q1942" s="26">
        <f t="shared" si="203"/>
        <v>1</v>
      </c>
      <c r="R1942" s="26">
        <f t="shared" si="204"/>
        <v>1</v>
      </c>
      <c r="S1942" s="26">
        <f t="shared" si="205"/>
        <v>2</v>
      </c>
      <c r="T1942" s="26"/>
    </row>
    <row r="1943" spans="1:20" x14ac:dyDescent="0.25">
      <c r="A1943" s="62">
        <v>1523</v>
      </c>
      <c r="B1943" s="63" t="s">
        <v>9232</v>
      </c>
      <c r="C1943" s="53" t="s">
        <v>3621</v>
      </c>
      <c r="D1943" s="10" t="s">
        <v>3664</v>
      </c>
      <c r="E1943" s="10" t="s">
        <v>11435</v>
      </c>
      <c r="F1943" s="3" t="s">
        <v>3665</v>
      </c>
      <c r="G1943" s="3" t="s">
        <v>3666</v>
      </c>
      <c r="H1943" s="3"/>
      <c r="I1943" s="3" t="s">
        <v>3612</v>
      </c>
      <c r="J1943" s="3"/>
      <c r="K1943" s="38" t="str">
        <f t="shared" si="206"/>
        <v>tetra-g1911_tet-44</v>
      </c>
      <c r="L1943" s="5" t="s">
        <v>15</v>
      </c>
      <c r="M1943" s="2" t="str">
        <f t="shared" si="201"/>
        <v>&gt;tetra-g1911_tet-44%ATGAAAATAATCAACATTGGTATTCTTGCTCATGTAGATGCAGGAAAGACGACCTTAACGGAAAGTCTGCTTTATACAAGTGGAGCAATTTTAGAATTAGGCAGTGTAGATAAGGGAACAACAAGGACAGATACTATGTTTTTAGAACGTCAGCGTGGAATCACAATTCAGGCAGCAGTTACTTCTTTTAATTGGAATGACTACAAAATCAATATTGTAGATACTCCTGGACATACAGATTTTATAACAGAAGTGTATCGTTCCTTATCTGTTCTTGATGGAGCAATTTTAGTAATTTCTGCTAAAGATGGTGTACAAGCACAAACCCGAATACTATTCCATGCACTTCAAAAAATGAATATACCAACAATTATTTTTATAAATAAAATAGATCAGGATGGAATTAACTTAAATAATATTTATCAAAATATCAAAGAAAAACTTTCAAATGATATTATTGTTATGCAAAATGTAACATTAACTCCAGAAATATCAATTAAAAATATCATTGATTTAGATGATTGGGATCCTGTAATTTCCAAAAATGATAAACTTTTAGAAAAATATATTGTAGGAGAAAAATTGACTATACAAGAATTAATGTATGAAGAATATAGGTGTGTTAAAAAAGGTTCGTTGTTTCCTATATACCATGGAAGTGCTAGAAATAATATAGGGACTCAACAACTTATCGAAGCTATTTCAAATCTTTTTTGTTCTGAAATGAATGAGAATGATTCAGAACTATGTGGAAGAGTTTTTAAAATTGAATATACAGACCATAAGCAAAGATTAGTTTATTTGCGTCTTTATAGTGGAACATTACACTTACGAGATACAATTATATTGCCAGAAAAAAAGAAAGTGAAACTTACAGAAATATATATTCCTTCAAATGGAGAAATGATACAGACAAAAACAGTTTGTTCTGGAGATATTTTTATTATACCTAACAATACATTAAGATTGAACGATATTATAGGAAATGAAAAGCTTTTGCCATGCAATGTATGGAATGACAAGACTGTACCAATACTACGAACAAGAATTGAACCGATAAAAATAGAAGAGAGAGAAAAATTATTGGATGCTCTTACAGAAATTGCAGATACTGATCCTCTTTTACGTTATTATGTTGATACGATAACACATGAAATCATCATTTCTTTTTTAGGAACAGTGCAGTTAGAAGTTATCTGTTCTCTGTTGATTGAAAAATATCACATAAACATAAGAATCGAAGATCCAACCGTAATTTATTTGGAAAAACCATTACAAAAGGCAGATTATACTATTCATATTGAAGTACCACCAAATCCATTTTGGGCATCGATTGGATTATCAATAACTCCACTTCCAATTGGCAGTGGAATACAGTACGAAAGCAAAGTTTCACTCGGTTATTTAAATCAAAGTTTCCAAAATGCAGTAAGAGAAGGTATTAATTATGGACTGGAGCAAGGTTTGTATGGTTGGGAAGTAACAGATTGTAAAATATGTTTTGAATATGGTGTTTATTATAGCCCTGTTAGTACTCCCTCGGATTTTCGCTTTCTTGCCCCAATTGTACTTGAACAAACATTGAAAAAAGCGGGAACGCAATTATTAGAGCCATATCTTTCGTTTATACTTTTTACGCCACAGGGATACTTTTCTCGTGCATATAAAGATGCACAAAAACATTGTGCAATAATTGAAACAAGTCAATCAAAAAATGATGAAGTTATTTTTACAGGACATATTCCTGTACGTTGTATTAATGAATATCGTAATACTTTAACTCTATATACAAATGGGCAAGCAGTTTTTTTGACAGAATTAAAAGATTATCAAATTGCTACTTGTGAACCAGTTATTCAATCACGTAGACCAAATAATCGAATAGATAAAGTACGCCATATGTTTAATAAAAAAGAAAATTAA</v>
      </c>
      <c r="O1943" s="26">
        <f t="shared" si="202"/>
        <v>1923</v>
      </c>
      <c r="P1943" s="26" t="s">
        <v>11170</v>
      </c>
      <c r="Q1943" s="26">
        <f t="shared" si="203"/>
        <v>1</v>
      </c>
      <c r="R1943" s="26">
        <f t="shared" si="204"/>
        <v>1</v>
      </c>
      <c r="S1943" s="26">
        <f t="shared" si="205"/>
        <v>2</v>
      </c>
      <c r="T1943" s="26"/>
    </row>
    <row r="1944" spans="1:20" x14ac:dyDescent="0.25">
      <c r="A1944" s="62">
        <v>1525</v>
      </c>
      <c r="B1944" s="63" t="s">
        <v>9233</v>
      </c>
      <c r="C1944" s="53" t="s">
        <v>3621</v>
      </c>
      <c r="D1944" s="38" t="s">
        <v>3667</v>
      </c>
      <c r="E1944" s="38" t="s">
        <v>11436</v>
      </c>
      <c r="F1944" s="38" t="s">
        <v>3668</v>
      </c>
      <c r="G1944" s="38" t="s">
        <v>3669</v>
      </c>
      <c r="H1944" s="38"/>
      <c r="I1944" s="38" t="s">
        <v>3612</v>
      </c>
      <c r="J1944" s="38"/>
      <c r="K1944" s="38" t="str">
        <f t="shared" si="206"/>
        <v>tetra-g1912_tet-AB</v>
      </c>
      <c r="L1944" s="39" t="s">
        <v>15</v>
      </c>
      <c r="M1944" s="2" t="str">
        <f t="shared" si="201"/>
        <v>&gt;tetra-g1912_tet-AB%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G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GATTTATTGCAGATAGTAGTGCATTTGCCTTTTTAGCGTTTATATCTGAAGGTTGGTTAGTTTTCCCTGTTTTAATTTTATTGGCTGGTGGTGGGATCGCTTTACCTGCATTACAGGGAGTGATGTCTATCCAAACAAAGAGTCATCAGCAAGGTGCTTTACAGGGATTATTGGTGAGCCTTACCAATGCAACCGGTGTTATTGGCCCATTACTGTTTGCTGTTATTTATAATCATTCACTACCAATTTGGGATGGCTGGATTTGGATTATTGGTTTAGCGTTTTACTGTATTATTATCCTGCTATCGATGACCTTCATGTTAACCCCTCAAGCTCAGGGGAGTAAACAGGAGACAAGTGCTTAG</v>
      </c>
      <c r="N1944" s="37"/>
      <c r="O1944" s="37">
        <f t="shared" si="202"/>
        <v>1206</v>
      </c>
      <c r="P1944" s="26" t="s">
        <v>11171</v>
      </c>
      <c r="Q1944" s="26">
        <f t="shared" si="203"/>
        <v>1</v>
      </c>
      <c r="R1944" s="26">
        <f t="shared" si="204"/>
        <v>1</v>
      </c>
      <c r="S1944" s="26">
        <f t="shared" si="205"/>
        <v>2</v>
      </c>
      <c r="T1944" s="26"/>
    </row>
    <row r="1945" spans="1:20" x14ac:dyDescent="0.25">
      <c r="A1945">
        <v>1526</v>
      </c>
      <c r="B1945" s="2" t="s">
        <v>9234</v>
      </c>
      <c r="C1945" s="3" t="s">
        <v>3621</v>
      </c>
      <c r="D1945" s="10" t="s">
        <v>3670</v>
      </c>
      <c r="E1945" s="10" t="s">
        <v>11437</v>
      </c>
      <c r="F1945" s="3" t="s">
        <v>3671</v>
      </c>
      <c r="G1945" s="3" t="s">
        <v>3672</v>
      </c>
      <c r="H1945" s="3"/>
      <c r="I1945" s="3" t="s">
        <v>3612</v>
      </c>
      <c r="J1945" s="3"/>
      <c r="K1945" s="53" t="str">
        <f t="shared" si="206"/>
        <v>tetra-g1913_tet-A</v>
      </c>
      <c r="L1945" s="5" t="s">
        <v>15</v>
      </c>
      <c r="M1945" s="2" t="str">
        <f t="shared" si="201"/>
        <v>&gt;tetra-g1913_tet-A%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AGCTTCGTT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CCAGGGGCAGCTGCAAGGCTCACTGGCGGCGCTCACCAGCCTGACCTCGATCGTCGGACCCCTCCTCTTCACGGCGATCTATGCGGCTTCTATAACAACGTGGAACGGGTGGGCATGGATTGCAGGCGCTGCCCTCTACTTGCTCTGCCTGCCGGCGCTGCGTCGCGGGCTTTGGAGCGGCGCAGGGCAACGAGCCGATCGCTGA</v>
      </c>
      <c r="O1945" s="26">
        <f t="shared" si="202"/>
        <v>1200</v>
      </c>
      <c r="P1945" s="26" t="s">
        <v>11169</v>
      </c>
      <c r="Q1945" s="26">
        <f t="shared" si="203"/>
        <v>1</v>
      </c>
      <c r="R1945" s="26">
        <f t="shared" si="204"/>
        <v>1</v>
      </c>
      <c r="S1945" s="26">
        <f t="shared" si="205"/>
        <v>2</v>
      </c>
      <c r="T1945" s="26"/>
    </row>
    <row r="1946" spans="1:20" x14ac:dyDescent="0.25">
      <c r="A1946">
        <v>1527</v>
      </c>
      <c r="B1946" s="2" t="s">
        <v>9235</v>
      </c>
      <c r="C1946" s="3" t="s">
        <v>3621</v>
      </c>
      <c r="D1946" s="10" t="s">
        <v>3673</v>
      </c>
      <c r="E1946" s="10" t="s">
        <v>11438</v>
      </c>
      <c r="F1946" s="3" t="s">
        <v>3674</v>
      </c>
      <c r="G1946" s="3" t="s">
        <v>3675</v>
      </c>
      <c r="H1946" s="3"/>
      <c r="I1946" s="3" t="s">
        <v>3612</v>
      </c>
      <c r="J1946" s="3"/>
      <c r="K1946" s="53" t="str">
        <f t="shared" si="206"/>
        <v>tetra-g1914_tet-B</v>
      </c>
      <c r="L1946" s="5" t="s">
        <v>15</v>
      </c>
      <c r="M1946" s="2" t="str">
        <f t="shared" ref="M1946:M2009" si="207">"&gt;"&amp;K1946&amp;IF(J1946="yes","_Chr","")&amp;"%"&amp;G1946</f>
        <v>&gt;tetra-g1914_tet-B%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AATTTATTGCAGATAGTAGTGCATTTGCCTTTTTAGCGTTTATATCTGAAGGTTGGTTAGATTTCCCTGTTTTAATTTTATTGGCTGGTGGTGGGATCGCTTTACCTGCATTACAGGGAGTGATGTCTATCCAAACAAAGAGTCATGAGCAAGGTGCTTTACAGGGATTATTGGTGAGCCTTACCAATGCAACCGGTGTTATTGGCCCATTACTGTTTACTGTTATTTATAATCATTCACTACCAATTTGGGATGGCTGGATTTGGATTATTGGTTTAGCGTTTTACTGTATTATTATCCTGCTATCGATGACCTTCATGTTAACCCCTCAAGCTCAGGGGAGTAAACAGGAGACAAGTGCTTAG</v>
      </c>
      <c r="O1946" s="26">
        <f t="shared" ref="O1946:O2009" si="208">LEN(G1946)</f>
        <v>1206</v>
      </c>
      <c r="P1946" s="26" t="s">
        <v>11169</v>
      </c>
      <c r="Q1946" s="26">
        <f t="shared" si="203"/>
        <v>1</v>
      </c>
      <c r="R1946" s="26">
        <f t="shared" si="204"/>
        <v>1</v>
      </c>
      <c r="S1946" s="26">
        <f t="shared" si="205"/>
        <v>2</v>
      </c>
      <c r="T1946" s="26"/>
    </row>
    <row r="1947" spans="1:20" x14ac:dyDescent="0.25">
      <c r="A1947" s="26">
        <v>1528</v>
      </c>
      <c r="B1947" s="2" t="s">
        <v>9236</v>
      </c>
      <c r="C1947" s="3" t="s">
        <v>3621</v>
      </c>
      <c r="D1947" s="10" t="s">
        <v>3676</v>
      </c>
      <c r="E1947" s="10" t="s">
        <v>11439</v>
      </c>
      <c r="F1947" s="3" t="s">
        <v>3677</v>
      </c>
      <c r="G1947" s="3" t="s">
        <v>3678</v>
      </c>
      <c r="H1947" s="3"/>
      <c r="I1947" s="3" t="s">
        <v>3612</v>
      </c>
      <c r="J1947" s="3"/>
      <c r="K1947" s="53" t="str">
        <f t="shared" si="206"/>
        <v>tetra-g1915_tet-C</v>
      </c>
      <c r="L1947" s="5" t="s">
        <v>15</v>
      </c>
      <c r="M1947" s="2" t="str">
        <f t="shared" si="207"/>
        <v>&gt;tetra-g1915_tet-C%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</v>
      </c>
      <c r="O1947" s="26">
        <f t="shared" si="208"/>
        <v>1191</v>
      </c>
      <c r="P1947" s="26" t="s">
        <v>11169</v>
      </c>
      <c r="Q1947" s="26">
        <f t="shared" si="203"/>
        <v>1</v>
      </c>
      <c r="R1947" s="26">
        <f t="shared" si="204"/>
        <v>1</v>
      </c>
      <c r="S1947" s="26">
        <f t="shared" si="205"/>
        <v>2</v>
      </c>
      <c r="T1947" s="26"/>
    </row>
    <row r="1948" spans="1:20" x14ac:dyDescent="0.25">
      <c r="A1948">
        <v>1529</v>
      </c>
      <c r="B1948" s="2" t="s">
        <v>9237</v>
      </c>
      <c r="C1948" s="3" t="s">
        <v>3621</v>
      </c>
      <c r="D1948" s="10" t="s">
        <v>3679</v>
      </c>
      <c r="E1948" s="10" t="s">
        <v>11440</v>
      </c>
      <c r="F1948" s="3" t="s">
        <v>3680</v>
      </c>
      <c r="G1948" s="3" t="s">
        <v>3681</v>
      </c>
      <c r="H1948" s="3"/>
      <c r="I1948" s="3" t="s">
        <v>3612</v>
      </c>
      <c r="J1948" s="3"/>
      <c r="K1948" s="53" t="str">
        <f t="shared" si="206"/>
        <v>tetra-g1916_tet-D</v>
      </c>
      <c r="L1948" s="5" t="s">
        <v>15</v>
      </c>
      <c r="M1948" s="2" t="str">
        <f t="shared" si="207"/>
        <v>&gt;tetra-g1916_tet-D%ATGAATAAACCCGCTGTCATCGCGCTGGTGATTACACTGCTGGACGCGATGGGAATTGGTCTGATCATGCCGGTATTACCGTCACTGCTGCGGGAATATCTCCCGGAAGCGGATGTGGCAAACCATTACGGCATTCTGCTGGCGCTGTATGCGGTGATGCAGGTCTGTTTTGCTCCGCTGCTGGGCAGATGGTCAGATAAGCTGGGGCGCAGACCGGTGCTGCTGTTATCCCTGGCGGGTGCCGCGTTTGATTACACACTGCTGGCACTGTCCAATGTGCTGTGGATGTTGTATCTCGGGCGGATTATCTCCGGGATCACTGGTGCCACCGGCGCGGTTGCGGCTTCGGTAGTGGCGGACAGCACGGCGGTCAGCGAGCGTACCGCCTGGTTCGGCCGTCTCGGTGCGGCCTTTGGTGCCGGGCTGATTGCCGGGCCGGCTATCGGCGGACTGGCGGGGGATATCTCACCGCATCTGCCGTTTGTCATTGCGGCAATACTGAATGCCTGCACCTTTCTGATGGTCTTTTTTATCTTTAAACCGGCGGTACAGACAGAAGAAAAACCGGCGGACGAGAAACAAGAAAGCGCAGGTATCAGCTTTATCACACTGCTTAAACCTCTGGCGCTGTTGCTGTTTGTCTTTTTTACCGCGCAGCTTATCGGGCAGATCCCGGCCACTGTCTGGGTATTGTTTACGGAGAGCCGCTTTGCCTGGGACAGCGCGGCGGTCGGTTTTTCACTGGCGGGACTCGGGGCGATGCATGCACTGTTTCAGGCGGTGGTTGCCGGGGCGCTGGCAAAACGGCTGAGTGAGAAAACCATTATTTTCGCCGGATTTATTGCCGATGCCACCGCGTTTTTACTGATGTCTGCTATCACTTCCGGATGGATGGTGTATCCGGTCCTGATCCTGCTGGCAGGCGGCGGAATTGCACTGCCTGCATTGCAGGGCATTATCTCTGCCGGGGCATCGGCGGCAAATCAGGGAAAACTACAGGGTGTGCTGGTCAGCCTGACCAATCTGACCGGCGTGGCGGGCCCGCTGCTGTTTGCTTTTATTTTCAGTCAGACACAGCAGAGTGCGGACGGTACGGTGTGGCTGATTGGCACGGCACTGTACGGTCTGCTGCTGGCAATCTGTCTGCTGATCAGAAAACCGGCACCGGTGGCGGCCACCTGCTGA</v>
      </c>
      <c r="O1948" s="26">
        <f t="shared" si="208"/>
        <v>1185</v>
      </c>
      <c r="P1948" s="26" t="s">
        <v>11169</v>
      </c>
      <c r="Q1948" s="26">
        <f t="shared" si="203"/>
        <v>1</v>
      </c>
      <c r="R1948" s="26">
        <f t="shared" si="204"/>
        <v>1</v>
      </c>
      <c r="S1948" s="26">
        <f t="shared" si="205"/>
        <v>2</v>
      </c>
      <c r="T1948" s="26"/>
    </row>
    <row r="1949" spans="1:20" x14ac:dyDescent="0.25">
      <c r="A1949">
        <v>1530</v>
      </c>
      <c r="B1949" s="2" t="s">
        <v>9238</v>
      </c>
      <c r="C1949" s="3" t="s">
        <v>3621</v>
      </c>
      <c r="D1949" s="10" t="s">
        <v>3682</v>
      </c>
      <c r="E1949" s="10" t="s">
        <v>11441</v>
      </c>
      <c r="F1949" s="3" t="s">
        <v>3683</v>
      </c>
      <c r="G1949" s="3" t="s">
        <v>3684</v>
      </c>
      <c r="H1949" s="3"/>
      <c r="I1949" s="3" t="s">
        <v>3612</v>
      </c>
      <c r="J1949" s="3"/>
      <c r="K1949" s="53" t="str">
        <f t="shared" si="206"/>
        <v>tetra-g1917_tet-E</v>
      </c>
      <c r="L1949" s="5" t="s">
        <v>15</v>
      </c>
      <c r="M1949" s="2" t="str">
        <f t="shared" si="207"/>
        <v>&gt;tetra-g1917_tet-E%ATGAACCGCACTGTGATGATGGCACTGGTCATCATTTTTTTAGATGCTATGGGGATTGGCATAATTATGCCTGTCTTGCCGGCGTTATTACGGGAGTTTGTTGGAAAGGCTAATGTTGCAGAGAACTACGGTGTTTTATTGGCGCTGTATGCAATGATGCAAGTGATTTTTGCCCCTCTTCTCGGCCGCTGGTCAGATCGCATAGGTCGTCGCCCTGTATTGTTACTTTCACTTTTAGGTGCAACACTGGACTACGCATTAATGGCAACAGCCAGCGTAGTGTGGGTGTTGTATTTGGGACGCTTAATTGCTGGTATTACCGGTGCGACTGGAGCTGTTGCAGCCTCAACAATTGCCGATGTCACACCTGAGGAATCCAGGACACATTGGTTTGGTATGATGGGTGCCTGTTTTGGTGGCGGTATGATTGCTGGACCAGTCATTGGTGGTTTTGCCGGTCAACTTTCGGTACAGGCACCGTTTATGTTCGCTGCTGCTATTAACGGGCTGGCATTTCTGGTCTCCCTATTCATTTTACATGAGACCCATAATGCTAATCAGGTTAGTGACGAGTTAAAGAATGAAACAATCAATGAAACCACATCCTCCATACGCGAGATGATCTCCCCATTATCGGGATTGTTAGTTGTCTTTTTCATCATTCAATTGATTGGCCAAATCCCCGCAACATTATGGGTTTTATTCGGAGAAGAGCGCTTCGCATGGGATGGCGTAATGGTCGGTGTTTCATTGGCTGTGTTCGGGCTGACACACGCACTGTTTCAAGGACTTGCTGCTGGTTTTATCGCTAAACATTTGGGAGAACGGAAAGCTATAGCGGTTGGCATTTTGGCTGACGGTTGTGGCCTATTTTTATTGGCGGTCATTACACAAAGCTGGATGGTTTGGCCGGTTTTGCTGTTACTAGCTTGTGGTGGCATCACACTTCCCGCCTTGCAGGGAATTATATCTGTTCGTGTCGGTCAGGTAGCACAGGGACAATTACAAGGGGTGCTGACCAGTTTGACCCACCTGACAGCTGTAATCGGTCCACTTGTTTTTGCATTTTTGTATAGTGCAACCCGCGAAACGTGGAATGGATGGGTATGGATAATTGGCTGCGGATTATATGTAGTTGCATTGATTATACTGAGGTTTTTCCATCCAGGTAGGGTAATCCACCCGATAAATAAGAGCGATGTACAGCAGAGAATTTGA</v>
      </c>
      <c r="O1949" s="26">
        <f t="shared" si="208"/>
        <v>1218</v>
      </c>
      <c r="P1949" s="26" t="s">
        <v>11169</v>
      </c>
      <c r="Q1949" s="26">
        <f t="shared" si="203"/>
        <v>1</v>
      </c>
      <c r="R1949" s="26">
        <f t="shared" si="204"/>
        <v>1</v>
      </c>
      <c r="S1949" s="26">
        <f t="shared" si="205"/>
        <v>2</v>
      </c>
      <c r="T1949" s="26"/>
    </row>
    <row r="1950" spans="1:20" x14ac:dyDescent="0.25">
      <c r="A1950">
        <v>1531</v>
      </c>
      <c r="B1950" s="2" t="s">
        <v>9239</v>
      </c>
      <c r="C1950" s="3" t="s">
        <v>3621</v>
      </c>
      <c r="D1950" s="10" t="s">
        <v>3685</v>
      </c>
      <c r="E1950" s="10" t="s">
        <v>11442</v>
      </c>
      <c r="F1950" s="3" t="s">
        <v>3686</v>
      </c>
      <c r="G1950" s="3" t="s">
        <v>3687</v>
      </c>
      <c r="H1950" s="3"/>
      <c r="I1950" s="3" t="s">
        <v>3612</v>
      </c>
      <c r="J1950" s="3"/>
      <c r="K1950" s="53" t="str">
        <f t="shared" si="206"/>
        <v>tetra-g1918_tet-G</v>
      </c>
      <c r="L1950" s="5" t="s">
        <v>15</v>
      </c>
      <c r="M1950" s="2" t="str">
        <f t="shared" si="207"/>
        <v>&gt;tetra-g1918_tet-G%ATGGGTCTCGGCCTCATCATGCCCGTCCTTCCGACGCTTCTGCGTGAGCTTGTGCCAGCAGAGCAGGTCGCTGGACACTATGGTGCCTTGCTGTCGCTCTATGCATTGATGCAGGTCGTCTTCGCGCCCATGCTTGGACAGCTTTCGGATTCTTACGGTCGGCGTCCGGTACTTCTGGCTTCTCTTGCAGGAGCCGCAGTCGATTACACGATTATGGCATCAGCGCCGGTCTTATGGGTGCTCTATATCGGCCGACTCGTGTCCGGCGTCACGGGCGCAACCGGAGCTGTAGCAGCCTCAACCATTGCCGATTCGACGGGGGAAGGTTCTCGCGCACGCTGGTTCGGCTACATGGGGGCCTGTTATGGGGCGGGCATGATTGCCGGGCCAGCACTTGGTGGCATGCTCGGTGGTATCTCTGCTCATGCCCCGTTTATCGCCGCCGCCCTTCTCAACGGGTTCGCGTTCCTGCTTGCCTGCATTTTCCTCAAGGAGACTCATCACAGCCATGGCGGGACCGGAAAGCCGGTTCGCATCAAACCATTCGTTCTGTTACGGCTGGATGATGCATTGCGCGGGCTAGGTGCGCTTTTCGCAGTTTTCTTCATTATTCAACTGATCGGCCAAGTGCCTGCAGCCCTATGGGTCATATATGGCGAGGACCGTTTTCAGTGGAACACCGCGACCGTTGGTTTGTCGCTCGCGGCGTTTGGGGCAACACATGCGATCTTCCAAGCGTTTGTTACCGGCCCGCTTTCAAGCCGGCTTGGAGAGCGGCGCACGCTGCTGTTTGGCATGGCTGCGGATGCGACTGGCTTCGTTCTTCTGGCTTTTGCCACGCAGGGATGGATGGTGTTCCCGATTCTGTTGCTGCTTGCCGCCGGGGGTGTTGGCATGCCGGCCTTGCAGGCAATGCTCTCAAACAATGTCAGCAGTAACAAGCAAGGGGCTTTGCAAGGAACGCTAACGAGCCTCACCAATCTAAGCTCTATCGCAGGACCGCTTGGCTTCACAGCACTCTATTCTGCCACCGCCGGGGCATGGAACGGTTGGGTTTGGATTGTCGGCGCGATCCTCTATTTAATATGTCTGCCAATACTACGCAGACCATTCGCAACTTCATTGTGA</v>
      </c>
      <c r="O1950" s="26">
        <f t="shared" si="208"/>
        <v>1128</v>
      </c>
      <c r="P1950" s="26" t="s">
        <v>11169</v>
      </c>
      <c r="Q1950" s="26">
        <f t="shared" si="203"/>
        <v>1</v>
      </c>
      <c r="R1950" s="26">
        <f t="shared" si="204"/>
        <v>1</v>
      </c>
      <c r="S1950" s="26">
        <f t="shared" si="205"/>
        <v>2</v>
      </c>
      <c r="T1950" s="26"/>
    </row>
    <row r="1951" spans="1:20" x14ac:dyDescent="0.25">
      <c r="A1951">
        <v>1532</v>
      </c>
      <c r="B1951" s="2" t="s">
        <v>9240</v>
      </c>
      <c r="C1951" s="3" t="s">
        <v>3621</v>
      </c>
      <c r="D1951" s="10" t="s">
        <v>3688</v>
      </c>
      <c r="E1951" s="10" t="s">
        <v>11443</v>
      </c>
      <c r="F1951" s="3" t="s">
        <v>3689</v>
      </c>
      <c r="G1951" s="3" t="s">
        <v>3690</v>
      </c>
      <c r="H1951" s="3"/>
      <c r="I1951" s="3" t="s">
        <v>3612</v>
      </c>
      <c r="J1951" s="3"/>
      <c r="K1951" s="53" t="str">
        <f t="shared" si="206"/>
        <v>tetra-g1919_tet-H</v>
      </c>
      <c r="L1951" s="5" t="s">
        <v>15</v>
      </c>
      <c r="M1951" s="2" t="str">
        <f t="shared" si="207"/>
        <v>&gt;tetra-g1919_tet-H%ATGAATAAATCAATTATTATTATACTGCTGATCACCGTATTAGATGCCATTGGTATCGGGCTTATCATGCCAGTACTCCCTACTCTATTAAATGAATTTGTCAGTGAAAATTCACTGGCAACCCATTACGGTGTGCTATTAGCGCTCTATGCTACCATGCAGGTTATTTTTGCTCCTATTCTAGGACGACTGTCTGATAAATACGGCAGAAAACCCATCTTGCTGTTTTCCCTTTTAGGCGCGGCACTCGACTATCTTTTAATGGCATTCTCAACCACACTTTGGATGCTCTATATTGGGCGCATCATTGCGGGGATCACAGGCGCAACAGGTGCCGTATGTGCATCAGCGATGAGTGATGTGACTCCCGCTAAAAATCGAACTCGCTATTTTGGTTTCTTAGGTGGTGTTTTTGGTGTTGGCCTTATTATCGGCCCAATGCTAGGGGGATTATTAGGTGATATCAGTGCTCATATGCCATTTATTTTTGCCGCTATTTCACACTCGATATTATTAATACTCTCTTTGCTCTTTTTCCGAGAAACACAAAAAAGAGAAGCGCTTGTTGCCAATAGGACACCTGAAAACCAAACTGCCTCAAATACAGTCACTGTTTTTTTTAAGAAAAGCCTCTACTTTTGGTTAGCAACCTATTTTATTATCCAGCTTATCGGGCAAATTCCTGCCACCATCTGGGTGCTGTTTACACAATATCGTTTTGATTGGAACACAACTTCTATCGGTATGTCTTTGGCGGTTCTGGGTGTATTACATATTTTCTTTCAGGCGATTGTCGCTGGGAAATTGGCACAAAAATGGGGCGAAAAAACCACCATTATGATCAGTATGTCTATTGATATGATGGGCTGTTTATTATTAGCGTGGATAGGCCACGTTTGGGTCATCTTACCAGCATTAATTTGCTTAGCGGCAGGAGGTATGGGGCAACCCGCATTACAAGGTTATTTATCAAAATCTGTCGATGATAATGCGCAAGGGAAATTACAAGGTACTCTGGTGAGCCTAACCAATATTACCGGGATCATTGGTCCCCTTTTATTTGCCTTTATTTATAGTTATAGCGTCGCTTATTGGGATGGTCTGTTATGGCTGATGGGGGCAATACTTTATGCTATGTTGCTTATTACCGCTTATTTTCACCAAAGAAAAACCACACCTAAAGCTGTTATTTCAACCCCTTAA</v>
      </c>
      <c r="O1951" s="26">
        <f t="shared" si="208"/>
        <v>1203</v>
      </c>
      <c r="P1951" s="26" t="s">
        <v>11169</v>
      </c>
      <c r="Q1951" s="26">
        <f t="shared" si="203"/>
        <v>1</v>
      </c>
      <c r="R1951" s="26">
        <f t="shared" si="204"/>
        <v>1</v>
      </c>
      <c r="S1951" s="26">
        <f t="shared" si="205"/>
        <v>2</v>
      </c>
      <c r="T1951" s="26"/>
    </row>
    <row r="1952" spans="1:20" x14ac:dyDescent="0.25">
      <c r="A1952">
        <v>1533</v>
      </c>
      <c r="B1952" s="2" t="s">
        <v>9241</v>
      </c>
      <c r="C1952" s="3" t="s">
        <v>3621</v>
      </c>
      <c r="D1952" s="10" t="s">
        <v>3691</v>
      </c>
      <c r="E1952" s="10" t="s">
        <v>11444</v>
      </c>
      <c r="F1952" s="3" t="s">
        <v>3692</v>
      </c>
      <c r="G1952" s="3" t="s">
        <v>3693</v>
      </c>
      <c r="H1952" s="3"/>
      <c r="I1952" s="3" t="s">
        <v>3612</v>
      </c>
      <c r="J1952" s="3"/>
      <c r="K1952" s="53" t="str">
        <f t="shared" si="206"/>
        <v>tetra-g1920_tet-J</v>
      </c>
      <c r="L1952" s="5" t="s">
        <v>15</v>
      </c>
      <c r="M1952" s="2" t="str">
        <f t="shared" si="207"/>
        <v>&gt;tetra-g1920_tet-J%ATGAATAAATCAATTATTATCATACTGCTTGTCACAGTATTAGATGCCATTGGTATTGGCCTTATCATGCCAGTACTACCAACACTATTAAACGAGTTTGTGAGCGAAAACAGACTCGCCAATCATTACGGTATATTATTAGCACTCTATGCGACGATGCAGGTGATCTTCGCACCTATTTTAGGAAAATTATCAGATAAATATGGCAGAAAACCTATTTTATTAATTTCGCTATTGGGTGCCGCATTAGATTACCTATTAATGGCTTGCCCCACCTCATTATGGATGCTCTACATTGGACGAATAATTGCGGGTATAACAGGAGCCACTGGTGCAGTATGCGCATCAGCAATGACTGATGTAACTCATCCTCATGAAAGAACACGCTATTTCGGTTTTTTGGGTGGTGCATTTGGTGTGGGTTTAATTATTGGCCCCATGTTAGGGGGATTACTCGGTGAGATCAGCGCCCATACGCCATTTATCTTTGCGGCTATTTCTCATTCGTTATTATTTATATTTTCATTACTTTGTTTCCAAGAAACTCAAACCACAAAAATTTCGACTGAAATATCCGCATTAAATCAGGATACAGCGCCTCACTCTACCACTGGTTTTATTAAAAAGAGTCTCTTTTTTTGGCTTATTGCCTATTTTATTATTCAACTAATAGGGCAAATTCCGGCCACTATTTGGGTGCTATTCACACAAGTTCGTTTCGCTTGGCACACTACTGAAGTAGGTTTATCTCTTGCATTTCTTGGTGTATTACATATTTTTTTTCAAGCGGTTCTCGCAGGAAAACTGGCGCAAAAATGGGGAGAACGCAACACGGTTATCATTAGCATGTCAATTGATGCATTTGGTTGCTTATTATTAGCCTGGATAAGCCATGTTTGGGTTATGCTTCCCGCTTTAATCTGTTTAGCTGCGGGAGGAATGGGACAACCTGCTTTACAAGGATATTTATCAAAATCTGTTGATCATCATGTTCAAGGACAGTTACAAGGAACGTTAGTCAGTCTAACGAATATAACTGGGATTGTCGGCCCGTTACTCTTCTCTTTTATTTATAGTTACAGCGTTGAATATTGGGATGGCTTATTGTGGTTTATTGGTGCAATGCTTTACAGTGGGTTACTTGTAGCCAGTTATTTTAAACAGAAATCACCAATATTAAAAAAATTTCCCTCATAA</v>
      </c>
      <c r="O1952" s="26">
        <f t="shared" si="208"/>
        <v>1197</v>
      </c>
      <c r="P1952" s="26" t="s">
        <v>11169</v>
      </c>
      <c r="Q1952" s="26">
        <f t="shared" si="203"/>
        <v>1</v>
      </c>
      <c r="R1952" s="26">
        <f t="shared" si="204"/>
        <v>1</v>
      </c>
      <c r="S1952" s="26">
        <f t="shared" si="205"/>
        <v>2</v>
      </c>
      <c r="T1952" s="26"/>
    </row>
    <row r="1953" spans="1:20" x14ac:dyDescent="0.25">
      <c r="A1953">
        <v>1534</v>
      </c>
      <c r="B1953" s="2" t="s">
        <v>9242</v>
      </c>
      <c r="C1953" s="3" t="s">
        <v>3621</v>
      </c>
      <c r="D1953" s="10" t="s">
        <v>3694</v>
      </c>
      <c r="E1953" s="10" t="s">
        <v>11445</v>
      </c>
      <c r="F1953" s="11" t="s">
        <v>3695</v>
      </c>
      <c r="G1953" s="3" t="s">
        <v>3696</v>
      </c>
      <c r="H1953" s="3"/>
      <c r="I1953" s="3" t="s">
        <v>3612</v>
      </c>
      <c r="J1953" s="3"/>
      <c r="K1953" s="53" t="str">
        <f t="shared" si="206"/>
        <v>tetra-g1921_tet-K</v>
      </c>
      <c r="L1953" s="5" t="s">
        <v>15</v>
      </c>
      <c r="M1953" s="2" t="str">
        <f t="shared" si="207"/>
        <v>&gt;tetra-g1921_tet-K%TTGTTTAGTTTATATAAAAAATTTAAAGGTTTGTTTTATAGCGTTTTATTTTGGCTTTGTATTCTTTCATTTTTTAGTGTATTAAATGAAATGGTTTTAAATGTTTCTTTACCTGATATTGCAAATCATTTTAATACTACTCCTGGAATTACAAACTGGGTAAACACTGCATATATGTTAACTTTTTCGATAGGAACAGCAGTATATGGAAAATTATCTGATTATATAAATATAAAAAAATTGTTAATTATTGGTATTAGTTTGAGCTGTCTTGGTTCATTGATTGCTTTTATTGGTCACAATCACTTTTTTATTTTGATTTTTGGTAGGTTAGTACAAGGAGTAGGATCTGCTGCATTCCCTTCACTGATTATGGTGGTTGTAGCTAGAAATATTACAAGAAAAAAACAAGGCAAAGCCTTTGGTTTTATAGGATCAATTGTAGCTTTAGGTGAAGGGTTAGGTCCTTCAATAGGGGGAATAATAGCACATTATATTCATTGGTCTTACCTACTTATACTTCCTATGATTACAATAGTAACTATACCTTTTCTTATTAAAGTAATGGTACCTGGTAAATCAACAAAAAATACATTAGATATCGTAGGTATTGTTTTAATGTCTATAAGTATTATATGTTTTATGTTATTTACGACAAATTATAATTGGACTTTTTTAATACTCTTCACAATCTTTTTTGTGATTTTTATTAAACATATTTCAAGAGTTTCTAACCCTTTTATTAATCCTAAACTAGGGAAAAACATTCCGTTTATGCTTGGTTTGTTTTCTGGTGGGCTAATATTTTCTATAGTAGCTGGTTTTATATCAATGGTGCCTTATATGATGAAAACTATTTATCATGTAAATGTAGCGACAATAGGTAATAGTGTTATTTTTCCTGGAACCATGAGTGTTATTGTTTTTGGTTATTTTGGTGGTTTTTTAGTGGATAGAAAAGGATCATTATTTGTTTTTATTTTAGGATCATTGTCTATCTCTATAAGTTTTTTAACTATTGCATTTTTTGTTGAGTTTAGTATGTGGTTGACTACTTTTATGTTTATATTTGTTATGGGCGGATTATCTTTTACTAAAACAGTTATATCAAAAATAGTATCAAGTAGTCTTTCTGAAGAAGAAGTTGCTTCTGGAATGAGTTTGCTAAATTTCACAAGTTTTTTATCAGAGGGAACAGGTATAGCAATTGTAGGAGGTTTATTGTCACTACAATTGATTAATCGTAAACTAGTTCTGGAATTTATAAATTATTCTTCTGGAGTGTATAGTAATATTCTTGTAGCCATGGCTATCCTTATTATTTTATGTTGTCTTTTGACGATTATTGTATTTAAACGTTCTGAAAAGCAGTTTGAATAG</v>
      </c>
      <c r="O1953" s="26">
        <f t="shared" si="208"/>
        <v>1380</v>
      </c>
      <c r="P1953" s="26" t="s">
        <v>11169</v>
      </c>
      <c r="Q1953" s="26">
        <f t="shared" si="203"/>
        <v>1</v>
      </c>
      <c r="R1953" s="26">
        <f t="shared" si="204"/>
        <v>1</v>
      </c>
      <c r="S1953" s="26">
        <f t="shared" si="205"/>
        <v>2</v>
      </c>
      <c r="T1953" s="26"/>
    </row>
    <row r="1954" spans="1:20" x14ac:dyDescent="0.25">
      <c r="A1954">
        <v>1535</v>
      </c>
      <c r="B1954" s="2" t="s">
        <v>9243</v>
      </c>
      <c r="C1954" s="3" t="s">
        <v>3621</v>
      </c>
      <c r="D1954" s="10" t="s">
        <v>3697</v>
      </c>
      <c r="E1954" s="10" t="s">
        <v>11446</v>
      </c>
      <c r="F1954" s="11" t="s">
        <v>3698</v>
      </c>
      <c r="G1954" s="3" t="s">
        <v>3699</v>
      </c>
      <c r="H1954" s="3"/>
      <c r="I1954" s="3" t="s">
        <v>3612</v>
      </c>
      <c r="J1954" s="3"/>
      <c r="K1954" s="53" t="str">
        <f t="shared" si="206"/>
        <v>tetra-g1922_tet-L</v>
      </c>
      <c r="L1954" s="5" t="s">
        <v>15</v>
      </c>
      <c r="M1954" s="2" t="str">
        <f t="shared" si="207"/>
        <v>&gt;tetra-g1922_tet-L%GTGAATACATCCTATTCACAATCGAATTTACGACACAACCAAATTTTAATTTGGCTTTGCATTTTATCTTTTTTTAGCGTATTAAATGAAATGGTTTTGAACGTCTCATTACCTGATATTGCAAATGATTTTAATAAACCACCTGCGAGTACAAACTGGGTGAACACAGCCTTTATGTTAACCTTTTCCATTGGAACAGCTGTATATGGAAAGCTATCTGATCAATTAGGCATCAAAAGGTTACTCCTATTTGGAATTATAATAAATTGTTTCGGGTCGGTAATTGGGTTTGTTGGCCATTCTTTCTTTTCCTTACTTATTATGGCTCGTTTTATTCAAGGGGCTGGTGCAGCTGCATTTCCAGCACTCGTAATGGTTGTAGTTGCGCGCTATATTCCAAAGGAAAATAGGGGTAAAGCATTTGGTCTTATTGGATCGATAGTAGCCATGGGAGAAGGAGTCGGTCCAGCGATTGGTGGAATGATAGCCCATTATATTCATTGGTCCTATCTTCTACTCATTCCTATGATAACAATTATCACTGTTCCGTTTCTTATGAAATTATTAAAGAAAGAAGTAAGGATAAAAGGTCATTTTGATATCAAAGGAATTATACTAATGTCTGTAGGCATTGTATTTTTTATGTTGTTTACAACATCATATAGCATTTCTTTTCTTATCGTTAGCGTGCTGTCATTCCTGATATTTGTAAAACATATCAGGAAAGTAACAGATCCTTTTGTTGATCCCGGATTAGGGAAAAATATACCTTTTATGATTGGAGTTCTTTGTGGGGGAATTATATTTGGAACAGTAGCAGGGTTTGTCTCTATGGTTCCTTATATGATGAAAGATGTTCACCAGCTAAGTACTGCCGAAATCGGAAGTGTAATTATTTTCCCTGGAACAATGAGTGTCATTATTTTCGGCTACATTGGTGGGATACTTGTTGATAGAAGAGGTCCTTTATACGTGTTAAACATCGGAGTTACATTTCTTTCTGTTAGCTTTTTAACTGCTTCCTTTCTTTTAGAAACAACATCATGGTTCATGACAATTATAATCGTATTTGTTTTAGGTGGGCTTTCGTTCACCAAAACAGTTATATCAACAATTGTTTCAAGTAGCTTGAAACAGCAGGAAGCTGGTGCTGGAATGAGTTTGCTTAACTTTACCAGCTTTTTATCAGAGGGAACAGGTATTGCAATTGTAGGTGGTTTATTATCCATACCCTTACTTGATCAAAGGTTGTTACCTATGGAAGTTGATCAGTCAACTTATCTGTATAGTAATTTGTTATTACTTTTTTCAGGAATCATTGTCATTAGTTGGCTGGTTACCTTGAATGTATATAAACATTCTCAAAGGGATTTCTAA</v>
      </c>
      <c r="O1954" s="26">
        <f t="shared" si="208"/>
        <v>1377</v>
      </c>
      <c r="P1954" s="26" t="s">
        <v>11172</v>
      </c>
      <c r="Q1954" s="26">
        <f t="shared" si="203"/>
        <v>1</v>
      </c>
      <c r="R1954" s="26">
        <f t="shared" si="204"/>
        <v>1</v>
      </c>
      <c r="S1954" s="26">
        <f t="shared" si="205"/>
        <v>2</v>
      </c>
      <c r="T1954" s="26"/>
    </row>
    <row r="1955" spans="1:20" x14ac:dyDescent="0.25">
      <c r="A1955" s="3">
        <v>1536</v>
      </c>
      <c r="B1955" s="2" t="s">
        <v>10277</v>
      </c>
      <c r="C1955" s="3" t="s">
        <v>3621</v>
      </c>
      <c r="D1955" s="14" t="s">
        <v>5525</v>
      </c>
      <c r="E1955" s="14" t="s">
        <v>11447</v>
      </c>
      <c r="F1955" s="15" t="s">
        <v>5526</v>
      </c>
      <c r="G1955" s="3" t="s">
        <v>5527</v>
      </c>
      <c r="H1955" s="3"/>
      <c r="I1955" s="3" t="s">
        <v>3612</v>
      </c>
      <c r="J1955" s="3"/>
      <c r="K1955" s="53" t="str">
        <f t="shared" si="206"/>
        <v>tetra-g1923_tet-M</v>
      </c>
      <c r="L1955" s="13" t="s">
        <v>5493</v>
      </c>
      <c r="M1955" s="2" t="str">
        <f t="shared" si="207"/>
        <v>&gt;tetra-g1923_tet-M%ATGAAAATTATTAATATTGGAGTTTTAGCTCATGTTGATGCAGGAAAAACTACCTTAACAGAAAGCTTATTATATAACAGTGGAGCGATTACAGAATTAGGAAGCGTGGACAAAGGTACAACGAGGACGGATAATACGCTTTTAGAACGTCAGAGAGGAATTACAATTCAGACAGGAATAACCTCTTTTCAGTGGGAAAATACGAAGGTGAACATCATAGACACGCCAGGACATATGGATTTCTTAGCAGAAGTATATCGTTCATTATCAGTTTTAGATGGGGCAATTCTACTGATTTCTGCAAAAGATGGCGTACAAGCACAAACTCGTATATTATTTCATGCACTTAGGAAAATGGGGATTCCCACAATCTTTTTTATCAATAAGATTGACCAAAATGGAATTGATTTATCAACGGTTTATCAGGATATTAAAGAGAAACTTTCTGCCGAAATTGTAATCAAACAGAAGGTAGAACTGTATCCTAATATGTGTGTGACGAACTTTACCGAATCTGAACAATGGGATACGGTAATAGAGGGAAACGATGACCTTTTAGAGAAATATATGTCCGGTAAATCATTAGAAGCATTGGAACTCGAACAAGAGGAAAGCATAAGATTTCAGAATTGTTCTCTGTTCCCTCTTTATCATGGAAGTGCAAAAAGTAATATAGGGATTGATAACCTTATAGAAGTTATTACTAATAAATTTTATTCATCAACACATCGAGGTCCGTCTGAACTTTGCGGAAATGTTTTCAAAATTGAATATACAAAAAAAAGACAACGTCTTGCATATATACGCCTTTATAGTGGAGTACTACATTTACGAGATTCGGTTAGAGTATCAGAAAAAGAAAAAATAAAAGTTACAGAAATGTATACTTCAATAAATGGTGAATTATGTAAGATTGATAGAGCTTATTCTGGAGAAATTGTTATTTTGCAAAATGAGTTTTTGAAGTTAAATAGTGTTCTTGGAGATACAAAACTATTGCCACAGAGAAAAAAGATTGAAAATCCGCACCCTCTACTACAAACAACTGTTGAACCGAGTAAACCTGAACAGAGAGAAATGTTGCTTGATGCCCTTTTGGAAATCTCAGATAGTGATCCGCTTCTACGATATTACGTGGATTCTACGACACATGAAATTATACTTTCTTTCTTAGGGAAAGTACAAATGGAAGTGATTAGTGCACTGTTGCAAGAAAAGTATCATGTGGAGATAGAACTAAAAGAGCCTACAGTCATTTATATGGAGAGACCGTTAAAAAATGCAGAATATACCATTCACATCGAAGTGCCGCCAAATCCTTTCTGGGCTTCCATTGGTTTATCTGTATCACCGCTTCCGTTGGGAAGTGGAATGCAGTATGAGAGCTCGGTTTCTCTTGGATACTTAAATCAATCATTTCAAAATGCAGTTATGGAAGGGATACGCTATGGTTGCGAACAAGGATTATATGGTTGGAATGTGACGGATTGTAAAATCTGTTTTAAGTACGGTTTATACTATAGCCCTGTTAGTACTCCAGCAGATTTTCGGATGCTTACTCCTATTGTACTGGAGCAAGCCTTTAGAAAAGCTGGAACAGAATTGTTAGAGCCATATCTTAGTTTTAAAGTTTATGCACCACAGGAATATCTTTCACGGGCATATAACGATGCTCCCAAATATTGTGCAAATATCGTAAATACTCAACTGAAAAATAATGAGGTCATTATTATTGGAGAAATTCCTGCTCGATGTATTCAAGATTATCGCAATGATTTAACTTTTTTTACAAATGGGCTTAGTGTTTGTTTAGCAGAGCTAAAAGGATATCAGGTTACCACTGGCGAACCTGTTTGCCAGACCCGTCGTCTAAATAGTCGGATAGATAAAGTAAGATATATGTTCAATAAAATAACTTAG</v>
      </c>
      <c r="N1955" s="26"/>
      <c r="O1955" s="26">
        <f t="shared" si="208"/>
        <v>1920</v>
      </c>
      <c r="P1955" s="26" t="s">
        <v>11169</v>
      </c>
      <c r="Q1955" s="26">
        <f t="shared" si="203"/>
        <v>1</v>
      </c>
      <c r="R1955" s="26">
        <f t="shared" si="204"/>
        <v>1</v>
      </c>
      <c r="S1955" s="26">
        <f t="shared" si="205"/>
        <v>2</v>
      </c>
      <c r="T1955" s="26"/>
    </row>
    <row r="1956" spans="1:20" x14ac:dyDescent="0.25">
      <c r="A1956">
        <v>1537</v>
      </c>
      <c r="B1956" s="2" t="s">
        <v>9244</v>
      </c>
      <c r="C1956" s="3" t="s">
        <v>3621</v>
      </c>
      <c r="D1956" s="10" t="s">
        <v>3700</v>
      </c>
      <c r="E1956" s="10" t="s">
        <v>11448</v>
      </c>
      <c r="F1956" s="12" t="s">
        <v>3701</v>
      </c>
      <c r="G1956" s="3" t="s">
        <v>3702</v>
      </c>
      <c r="H1956" s="3"/>
      <c r="I1956" s="3" t="s">
        <v>3612</v>
      </c>
      <c r="J1956" s="3"/>
      <c r="K1956" s="53" t="str">
        <f t="shared" si="206"/>
        <v>tetra-g1924_tet-O</v>
      </c>
      <c r="L1956" s="5" t="s">
        <v>15</v>
      </c>
      <c r="M1956" s="2" t="str">
        <f t="shared" si="207"/>
        <v>&gt;tetra-g1924_tet-O%ATGAAAATAATTAACTTAGGCATTCTGGCTCACGTTGACGCAGGAAAGACAACATTAACGGAGAGTTTATTGTATACCAGTGGTGCAATTGCAGAACCAGGGAGCGTAGATAAAGGCACAACAAGGACAGATACAATGAATTTGGAGCGTCAAAGGGGAATCACTATCCAGACAGCAGTGACATCTTTTCAGTGGGAGGATGTAAAAGTCAACATTATAGATACGCCAGGCCATATGGATTTTTTGGCGGAAGTATACCGTTCTTTATCCGTATTAGACGGAGCAGTATTATTAGTTTCTGCAAAGGATGGCATACAGGCACAGACCCGTATACTGTTTCATGCACTACAGACAATGAAGATTCCGACAATTTTTTTCATCAATAAAATTGACCAAGAGGGGATTGATTTGCCAATGGTATATCAAGAAATGAAAGCAAAGCTTTCTTCGGAAATTATAGTGAAGCAAAAGGTTGGGCAGCATCCCCATATAAATGTAACGGACAATGACGATATGGAACAGTGGGATGCGGTAATTATGGGAAACGATGAACTATTAGAGAAATATATGTCAGGGAAACCGTTTAAAATGTCAGAACTGGAACAGGAAGAAAACAGGAGATTCCAAAACGGAACGTTATTTCCCGTTTATCACGGAAGTGCTAAAAACAATCTGGGGATTCGGCAGCTTATAGAAGTGATTGCCAGTAAGTTTTATTCATCAACGCCTGAAGGTCAATCTGAACTATGCGGGCAGGTTTTTAAGATTGAATATTCAGAGAAAAGGCGGCGTTTTGTTTATGTGCGTATATATAGCGGAACATTGCATTTGAGGGATGTTATTAAAATATCTGAAAAAGAGAAAATAAAAATCACAGAGATGTGTGTTCCGACAAACGGTGAATTATATTCATCCGATACAGCCTGCTCTGGTGATATTGTAATTTTACCAAATGATGTTTTGCAGCTAAACAGTATTTTGGGGAACGAAATGCTGTTGCCGCAGAGAAAATTTATTGAAAATCCTCTCCCTATGCTCCAAACAACGATTGCAGTAAAGAAATCTGAACAGCGGGAAATATTGCTTGGGGCACTTACAGAAATTTCAGATGGCGACCCTCTTTTAAAATATTATGTGGATACTACAACGCATGAGATTATACTTTCTTTTTTGGGGAATGTGCAGATGGAAGTCATTTGTGCCATCCTTGAGGAAAAATATCATGTGGAGGCAGAAACAAAAGAGTCTACTGTTATATATA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v>
      </c>
      <c r="O1956" s="26">
        <f t="shared" si="208"/>
        <v>1920</v>
      </c>
      <c r="P1956" s="26" t="s">
        <v>11169</v>
      </c>
      <c r="Q1956" s="26">
        <f t="shared" si="203"/>
        <v>1</v>
      </c>
      <c r="R1956" s="26">
        <f t="shared" si="204"/>
        <v>1</v>
      </c>
      <c r="S1956" s="26">
        <f t="shared" si="205"/>
        <v>2</v>
      </c>
      <c r="T1956" s="26"/>
    </row>
    <row r="1957" spans="1:20" x14ac:dyDescent="0.25">
      <c r="A1957">
        <v>1538</v>
      </c>
      <c r="B1957" s="2" t="s">
        <v>9245</v>
      </c>
      <c r="C1957" s="3" t="s">
        <v>3621</v>
      </c>
      <c r="D1957" s="10" t="s">
        <v>3703</v>
      </c>
      <c r="E1957" s="10" t="s">
        <v>11449</v>
      </c>
      <c r="F1957" s="3" t="s">
        <v>3704</v>
      </c>
      <c r="G1957" s="3" t="s">
        <v>3705</v>
      </c>
      <c r="H1957" s="3"/>
      <c r="I1957" s="3" t="s">
        <v>3612</v>
      </c>
      <c r="J1957" s="3"/>
      <c r="K1957" s="53" t="str">
        <f t="shared" si="206"/>
        <v>tetra-g1925_tet-Q</v>
      </c>
      <c r="L1957" s="5" t="s">
        <v>15</v>
      </c>
      <c r="M1957" s="2" t="str">
        <f t="shared" si="207"/>
        <v>&gt;tetra-g1925_tet-Q%ATGAATATTATAAATTTAGGAATTCTTGCTCACATTGATGCAGGAAAAACTTCCGTAACCGAGAATCTGCTGTTTGCCAGTGGAGCAACGGAAAAGTGCGGCCGTGTGGATAATGGTGACACCATAACAGACTCTATGGATATAGAGAAACGTAGAGGAATTACTGTTCGGGCTTCTACGACATCTATTATCTGGAATGGAGTGAAATGCAATATCATTGACACTCCGGGACACATGGATTTTATTGCGGAAGTGGAGCGGACATTCAAAATGCTTGATGGAGCAGTCCTCATCTTATCCGCAAAGGAAGGCATACAAGCGCAAACAAAGTTGCTGTTCAATACTTTACAAAAACTGCAAATCCCGACAATTATATTTATCAATAAAATTGACCGTGACGGTGTGAATTTAGAGCGTTTGTATCTGGATATAAAAACAAATCTGTCTCAAGATGTCCTGTTTATGCAAACTGTTGTCGATGGATTGGTTTATCCGATTTGCTCCCAAACATATATAAAGGAAGAATACAAAGAATTTGTATGCAACCATGACGACAATATATTAGAACGATATTTGGCGGATAGCGAAATTTCACCGGCTGATTATTGGAATACGATAATCGATCTTGTGGCAAAAGCCAAAGTCTATCCGGTACTACATGGATCAGCAATGTTCAATATCGGTATCAATGAGTTGTTGGACGCCATCTCTTCTTTTATACTTCCTCCAGAATCAGTCTCAAACAGACTTTCAGCTTATCTCTATAAGATAGAGCATGACCCCAAAGGACATAAAAGAAGTTTTCTAAAAATAATTGACGGAAGTCTGAGACTTCGAGACATTGTAAGAATCAACGATTCGGAAAAATTCATCAAGATTAAAAATCTAAAGACTATTTATCAGGGCAGAGAGATAAATGTTGATGAAGTGGGGGCCAATGATATCGCGATTGTAGAAGATATGGAAGATTTTCGAATCGGAGATTATTTAGGTACTAAACCTTGTTTGATTCAAGGGTTATCTCATCAGCATCCCGCTCTCAAATCCTCCGTCCGGCCAGACAGGTCCGAAGAGAGAAGCAAGGTGATATCCGCTCTGAATACATTGTGGATTGAAGACCCGTCTTTGTCCTTTTCCATAAACTCATATAGTGATGAATTGGAAATCTCGTTATATGGTTTGACACAAAAGGAAATCATACAGACATTGCTGGAAGAACGATTTTCCGTAAAGGTCCATTTTGATGAGATCAAGACTATCTACAAAGAACGACCTGTAAAAAAGGTCAATAAGATTATTCAGATCGAAGTGCCACCCAACCCTTACTGGGCCACAATAGGGCTGACGCTTGAACCCTTGCCGTTAGGGACAGGGTTGCAAATCGAAAGTGACATCTCCTATGGTTATCTGAACCATTCTTTTCAAAATGCCGTTTTTGAAGGGATTCGTATGTCTTGCCAATCTGGTTTACATGGATGGGAAGTGACTGATCTGAAAGTAACTTTTACTCAAGCCGAGTATTATAGCCCGGTAAGTACACCTGCTGATTTCAGACAGCTGACCCCTTATGTCTTCAGGCTGGCCTTGCAACAGTCAGGTGTGGACATTCTCGAACCGATGCTCTATTTTGAGTTGCAGATACCCCAAGCGGCAAGTTCCAAAGCTATTACAGATTTGCAAAAAATGATGTCTGAGATTGAAGACATCAGTTGCAATAATGAGTGGTGTCATATTAAAGGGAAAGTTCCATTAAATACAAGTAAAGACTACGCCTCAGAAGTAAGTTCATACACTAAGGGCTTAGGCGTTTTTATGGTCAAGCCATGCGGGTATCAAATAACAAAAGGCGATTATTCTGATAATATCCGCATGAACGAAAAAGATAAACTTTTATTCATGTTCCAAAAATCAATGTCATCAAAATAA</v>
      </c>
      <c r="O1957" s="26">
        <f t="shared" si="208"/>
        <v>1926</v>
      </c>
      <c r="P1957" s="26" t="s">
        <v>11169</v>
      </c>
      <c r="Q1957" s="26">
        <f t="shared" si="203"/>
        <v>1</v>
      </c>
      <c r="R1957" s="26">
        <f t="shared" si="204"/>
        <v>1</v>
      </c>
      <c r="S1957" s="26">
        <f t="shared" si="205"/>
        <v>2</v>
      </c>
      <c r="T1957" s="26"/>
    </row>
    <row r="1958" spans="1:20" x14ac:dyDescent="0.25">
      <c r="A1958">
        <v>1539</v>
      </c>
      <c r="B1958" s="2" t="s">
        <v>9246</v>
      </c>
      <c r="C1958" s="3" t="s">
        <v>3621</v>
      </c>
      <c r="D1958" s="10" t="s">
        <v>3706</v>
      </c>
      <c r="E1958" s="10" t="s">
        <v>11450</v>
      </c>
      <c r="F1958" s="3" t="s">
        <v>3707</v>
      </c>
      <c r="G1958" s="3" t="s">
        <v>3708</v>
      </c>
      <c r="H1958" s="3"/>
      <c r="I1958" s="3" t="s">
        <v>3612</v>
      </c>
      <c r="J1958" s="3"/>
      <c r="K1958" s="53" t="str">
        <f t="shared" si="206"/>
        <v>tetra-g1926_tet-S</v>
      </c>
      <c r="L1958" s="5" t="s">
        <v>15</v>
      </c>
      <c r="M1958" s="2" t="str">
        <f t="shared" si="207"/>
        <v>&gt;tetra-g1926_tet-S%ATGGAGGAAATAAAATTGAAAATTATTAATATCGGTATCTTAGCACATGTTGATGCAGGAAAAACTACTTTGACAGAAAGCTTACTATACAGTAGCGGAGCAATTAAAGAGTTAGGAAGTGTAGATAGCGGTACAACGAAAACGGATACTATGTTTTTGGAACGCCAGAGAGGTATTACTATTCAGACCGCAATAACATCTTTTCAACGGGAAAATGTTAAAGTAAATATTGTAGATACTCCTGGACACATGGATTTTTTGGCAGATGTATACCGTTCATTATCTGTTTTGGATGGAGCTATTTTGCTAATCTCTGCAAAAGATGGAGTACAGTCACAAACTCGTATACTATTCCATGCACTTAGAAAGATGAACATACCTATAATATTTTTTATTAACAAAATTGATCAAAATGGAATAAATTTGCCAGATGTTTATCAAGATATTAAGGACAAACTTTCTGACGACATCATAATTAAGCAGACTGTGAATCTAAATTTGAAACCTTATGTAATAGATTATACTGAACCAGAACAATGGGAGACAGTAATTGTGGGAAATGATTATTTATTAGAAAAATATACCATTGGGAAAACATTGAATATTGCAGAACTTGAAAAGGAGGAAAACGAAAGAATTCAAAGTTGCTCCTTATATCCTGTTTATCACGGAAGTGCAAAGAATAATATTGGAATTAAACAACTTATAGAGGTAATTACTAGCAAATTATTTTCACCCACACAACTCAATTCAGATAAACTTTGTGGAAATGTTTTTAAAGTAGAATATTCAGATGATGGTCAACGGCTTGTCTATGTACGTCTTTATAGTGGAACGCTACATTTGCGAGACTCAGTCAATATATCAGAAAAGGAAAAAATAAAAGTTACAGAAATGTATACTTCAATAAATGGAGAATTACGCCAGATAGATAAGGCAGAGCCTGGTGAGATTATTATTTTAAAAAATGAGCTTTTAAAACTAAATAACGTACTTGGAGATAAAAAAAGATTACCACATAGAGAAATTCTTGAGAATCCTCTTCCTATGTTACAAACAACAATTGAACCATGTAAATCAGTACAAAGAGAAAAGTTACTAGATGCACTTTTTGAAATATCCGATAGTGATCCCCTTCTACAATATTATGTAGATACAGTAACTCACGAAATTGTGCTATCTTTTTTAGGTGAGGTCCAAATGGAGGTAACTTGTACTCTGATTCAAGAAAAATATCATATTGAGATAGAAACAAGAAAACCAACTGTCATTTATATGGAAAGACCATTAAAAAAATCTGAATTTACCATTGATATCGAAGTACCTCCAAATCCTTTCTGGGCTTCTATTGGTTTATCTGTAACACCACTTCCTTTGGGTAGTGGCATTCAGTATGAGAGCCTGGTTTCTCTAGGTTATTTAAATCAATCATTTCAAAATGCAGTTATGGAAGGTATACGCTATGGGTGTGAACAAGGATTGTACGGTTGGAAATTAACAGACTGTAAGATCTGTTTTAAGTATGGTCTATATTACAGCCCTGTCAGTACGCCAGCAGATTTCCGAATGCTTGCGCCTATTGTACTAGAGCAGGCTTTTAGAAAGAGTGGTACAGAGTTATTAGAGCCATATCTTAGCTTCGAAATTTATGTACCACAAGAATATCTTTCGAGAGCATATAATGATGCTTCCAAATATTGTGCAAATATTTTAAATACTAAGTTAAAAGGTAACGAGGTCATTCTCATTGGTGAAATTCCAGCCCGTTGTATTCAAGAGTATCGAAACAGTTTAACTTTCTTTACAAATGGACGCAGTGTCTGTTTAACAGAGTTAAAAGGTTATCAGGTTACTAACATTAAGTCTGCTTTCCAACCACGTCGTCCAAATAATAGAATAGACAAAGTAAGGCATATGTTTAATAAAATCAACTTACATTGA</v>
      </c>
      <c r="O1958" s="26">
        <f t="shared" si="208"/>
        <v>1941</v>
      </c>
      <c r="P1958" s="26" t="s">
        <v>11169</v>
      </c>
      <c r="Q1958" s="26">
        <f t="shared" si="203"/>
        <v>1</v>
      </c>
      <c r="R1958" s="26">
        <f t="shared" si="204"/>
        <v>1</v>
      </c>
      <c r="S1958" s="26">
        <f t="shared" si="205"/>
        <v>2</v>
      </c>
      <c r="T1958" s="26"/>
    </row>
    <row r="1959" spans="1:20" x14ac:dyDescent="0.25">
      <c r="A1959">
        <v>1540</v>
      </c>
      <c r="B1959" s="2" t="s">
        <v>9247</v>
      </c>
      <c r="C1959" s="3" t="s">
        <v>3621</v>
      </c>
      <c r="D1959" s="10" t="s">
        <v>3709</v>
      </c>
      <c r="E1959" s="10" t="s">
        <v>11451</v>
      </c>
      <c r="F1959" s="3" t="s">
        <v>3710</v>
      </c>
      <c r="G1959" s="3" t="s">
        <v>3711</v>
      </c>
      <c r="H1959" s="3"/>
      <c r="I1959" s="3" t="s">
        <v>3612</v>
      </c>
      <c r="J1959" s="3"/>
      <c r="K1959" s="53" t="str">
        <f t="shared" si="206"/>
        <v>tetra-g1927_tet-T</v>
      </c>
      <c r="L1959" s="5" t="s">
        <v>15</v>
      </c>
      <c r="M1959" s="2" t="str">
        <f t="shared" si="207"/>
        <v>&gt;tetra-g1927_tet-T%ATGAAAATTATTAATATAGGAATATTAGCACATGTTGATGCAGGTAAAACAACTGTTACAGAAGGTTTATTATATAAAAGTGGGGCGATTAATAAAATTGGAAGAGTTGATAATGCTACAACGACAACGGATTCGATGGAACTTGAAAGAGATAGGGGAATAACTATACGGGCGTCTACAGTTTCATTTAATTACAATGATACAAAGGTAAATATCATAGATACACCTGGGCACATGGATTTCATAGCCGAAGTTGAGCGAACTCTGAAAGTGTTAGATGGAGCTATTTTAGTAATTTCAGCAAAAGAAGGAATTCAAGTCCAAACTAAAGTGATTTTTAATACTTTAGTGAAATTAAATATACCAACACTTATATTTGTGAATAAAATAGATCGAAAGGGAGTATGTTTGGATGAGATATACACTCAAATACAGGAGAAATTAACTTCTAATCTTGCAATAATGCAATCAGTTAAAATAAAAGATAAAGGTGATTTTGAATTGACAAATGTAAGGGATGATAAAGTAATTCAAAGTCAAATAATAGAGAAGTTACTGGATATAAATGATTATCTAGCAGAAAAATATATAAATGGCGATGTCATTGCAGAAAAAGAATATAATGATGTATTTTTGGATGAGATTAATAACTGCAATCTTTATCCTGTATTTCATGGTTCGGCTTTAAAAAATATTGGAATTGACGAGCTATTATTTGCCATTACTAAATATCTTCCTACCAAGAGCTATAATACTGAAGACCTTTTATCAGCGTATGTTTATAAGATTGATAGGGATGAAAAATCTAGAAAGATGACTTTCTTAAGAGTATTCAGTGGGAATATAAGGACACGTCAAGATGTTTATATAAATGGCACAGAAGAAACTTTCAAGATAAAAAGTCTGGAATCAATTATGAATGGTGAAATTGTGAAGGTAGGTCAGGTTAATAGTGGGGATATTGCTATTATTTCTAATGCTAATTCTCTGAAGATAGGTGATTATATTGGTAAGAAATATGACGGGATTTTAGATATAAAGATAGCCCAACCGGCATTGAGAGCATCAATTAAACCTTGTGATTTAAGCAAAAGAAGCAAACTGATAGAAGCACTATTTGAATTAACTGAAGAAGACCCATTTCTCGATTGTGAAATTAACGGAGATACTGGAGAAATCATATTGAGGCTATTTGGAAATATTCAAATGGAAGTAATAGAATCACTACTTAAAAGCCGATACAAAATAGATGCTAGATTTGGTGAATTGAAAACAATATATAAAGAACGACCTAAGAGAAACTCTAAAGCAGTAATCCATATAGAGGTTCCACCAAATCCTTATTGGGCATCTATTGGACTGTCAATAGAACCACTACCAATAGGGTCAGGATTATTATATAAGACAGAGGTGTCCTATGGATATTTAAATAATTCATTTCAAAATGCAGTAAAAGATGCTGTAGAGAAGGCTTGTAAAGAAGGGCTTTATGGATGGGAAGTTACAGACTTAAAGGTAACTTTTGACTACGGATTATACTATAGCCCGGTAAGTACCCCCTCTGACTTTAGGAATTTAACACCATATGTATTTTGGGAAGCTCTTCGAAAAGCAGGAACTGAAATATTAGAACCTTATTTAAAATATACAGTTCAAGTTCCAAATGATTTCTGCGGAAGGGTTATGAGTGATCTTAGAAAGATGAGGGCTTCTATTGAAGATATAATAGCCAAGGGAGAGGAGACAACTTTAAGTGGAAAGATACCTGTTGATACATCGAAGTCCTATCAGTCAGAATTACTTTCTTATTCAAATGGAAAGGGTATATTTATTACTGAGCCTTATGGGTATGATATATATAATGATAAGCCTATAATTAATGATATTGGGAACGACAATAATGATAGCAACAAGGAAGGGTTAAGATATTTATTTCAAAAACAGGATGAAAATTGA</v>
      </c>
      <c r="O1959" s="26">
        <f t="shared" si="208"/>
        <v>1956</v>
      </c>
      <c r="P1959" s="26" t="s">
        <v>11169</v>
      </c>
      <c r="Q1959" s="26">
        <f t="shared" si="203"/>
        <v>1</v>
      </c>
      <c r="R1959" s="26">
        <f t="shared" si="204"/>
        <v>1</v>
      </c>
      <c r="S1959" s="26">
        <f t="shared" si="205"/>
        <v>2</v>
      </c>
      <c r="T1959" s="26"/>
    </row>
    <row r="1960" spans="1:20" x14ac:dyDescent="0.25">
      <c r="A1960">
        <v>1541</v>
      </c>
      <c r="B1960" s="2" t="s">
        <v>9248</v>
      </c>
      <c r="C1960" s="3" t="s">
        <v>3621</v>
      </c>
      <c r="D1960" s="10" t="s">
        <v>3712</v>
      </c>
      <c r="E1960" s="10" t="s">
        <v>11452</v>
      </c>
      <c r="F1960" s="3" t="s">
        <v>3713</v>
      </c>
      <c r="G1960" s="3" t="s">
        <v>3714</v>
      </c>
      <c r="H1960" s="3"/>
      <c r="I1960" s="3" t="s">
        <v>3612</v>
      </c>
      <c r="J1960" s="3"/>
      <c r="K1960" s="53" t="str">
        <f t="shared" si="206"/>
        <v>tetra-g1928_tet-U</v>
      </c>
      <c r="L1960" s="5" t="s">
        <v>15</v>
      </c>
      <c r="M1960" s="2" t="str">
        <f t="shared" si="207"/>
        <v>&gt;tetra-g1928_tet-U%ATGCAGCTAAGACGTGGCAAAGCAACGGATTGGCATGCGATGGTTCAGGAAAGCTTAGATAGTTTTGCAAGCCCGCATTTTTTGCCGATTGATATAAAACCTATTGATAAAATAGTTATTGAAGGTTTGATAGCTGAGCCTTCTAATTGGTCGATAATTGCTAGACATACAAAATATAAATATCGGAATTTGCTGAAGCAAGAAAGTCAAAATGATGAGTTAACGAACCATTTACGAGAGACTTTTAAGGAATCTGCAGACGAATTAAAAAAAGAATTGGATACGTGGCTTTTGGGGTTGGATGTGACAGAGAAGTGA</v>
      </c>
      <c r="O1960" s="26">
        <f t="shared" si="208"/>
        <v>318</v>
      </c>
      <c r="P1960" s="26" t="s">
        <v>11169</v>
      </c>
      <c r="Q1960" s="26">
        <f t="shared" si="203"/>
        <v>1</v>
      </c>
      <c r="R1960" s="26">
        <f t="shared" si="204"/>
        <v>1</v>
      </c>
      <c r="S1960" s="26">
        <f t="shared" si="205"/>
        <v>2</v>
      </c>
      <c r="T1960" s="26"/>
    </row>
    <row r="1961" spans="1:20" x14ac:dyDescent="0.25">
      <c r="A1961">
        <v>1542</v>
      </c>
      <c r="B1961" s="2" t="s">
        <v>9249</v>
      </c>
      <c r="C1961" s="3" t="s">
        <v>3621</v>
      </c>
      <c r="D1961" s="10" t="s">
        <v>3715</v>
      </c>
      <c r="E1961" s="10" t="s">
        <v>11453</v>
      </c>
      <c r="F1961" s="3" t="s">
        <v>3716</v>
      </c>
      <c r="G1961" s="3" t="s">
        <v>3717</v>
      </c>
      <c r="H1961" s="3"/>
      <c r="I1961" s="3" t="s">
        <v>3612</v>
      </c>
      <c r="J1961" s="3"/>
      <c r="K1961" s="53" t="str">
        <f t="shared" si="206"/>
        <v>tetra-g1929_tet-V</v>
      </c>
      <c r="L1961" s="5" t="s">
        <v>15</v>
      </c>
      <c r="M1961" s="2" t="str">
        <f t="shared" si="207"/>
        <v>&gt;tetra-g1929_tet-V%GTGCGCTCGCCGCGTCCGGTCGCAGGCTGGCGCGTACTCGCACCGTTCCGGATCCGCGAGTACCGCCTGCTGATCGCCGCGGTCACGCTGTCGATCTTCGCCGAGGGCATGTGGTCTGTGGTCATGGCGCTGCAGGTGATCGCGATCGACAACGATCCGGCGTCACTGTCGCTGGTCGCGACGTGCCTCGGTGTCGGCCTGGTCGCGTTCGTCCTCGTCGGCGGCATCACCGCGGACCGGATCAACCAGCGCACCATCATCATTGCCGTCGAGGTGGTCAACTTCGTCACGGTCGCGGTGATCTCCGCGCTGGCCCTGCTGGGCGTGCTGAAGATCTGGCACATGGCCGTTGCCGCAGGCATTCTCGGCATCGCGGCGGCGTTCTTCTTCCCGGCCTACAGCGCGATCCTGCCGCGCATCCTGCCGCCCGAACAGCTGCTGGCCGCCAACGGTGTCGAGGGCGTGGTACGCCCGGTGTTCCAGCGTTCGGTGGGCCCCGCGGTGGCCGGCATGGTCATCGGTGCAACGATGCCGTCGATCGGCGCGGTCGTGGTGGCGGTGCTGTTCGCGCTCGGCCTGGCGCTGCTGGTCGCGACCCGTCCGCCCGCCCAGCCCGCCTCCGAGCACCATGAGCGCCCGCACGTATTGCGGGACCTGCGTGAAGGTTTCGCCTTCGTCCTGAAGACACCGTGGCTGCTGTGGACCGTGCTGTTCGCGAGCATGTTCGTGCTCGTCGTGCTGGGACCCATCGAGGTGCTGCTGCCGTTCATCGCACAGGACCGCTTCGCCGACGGCGCCCGCGCCTACGGTTTCATCCTGGCGTTCTTCGGTATCGGCAGTGCGATGGGCGCGCTGACGGTGTCGTCGCGGCGCATGCCGCGCCGCTATCTCACGACCATGATGCTGATGTGGGGTCTCGGCTCGATTCCCCTTGTGATCGTGGGATATACATCGTCGTTCCCGCTGATGGCCGCTGCGACGTTCGTCATCGGCGTCACCGACGGCGCTGGCATGGTGATCTGGGGAACGCTGCTGCAACGGCGTGTGCCCACCGAGATGCTGGGCCGCGTGTCGAGCCTGGACTTCTTCGTATCGCTGGCGTTCATGCCGTTGTCATTCGCGATCGTGGGTCCGCTGTCGAAGGTGGTCTCGATGGAGGTGATCTTCGCGACGGCGGGTCTGGTGCCCGTGGCGATCGCGGCCGTGGCGTTCACCGCGGCGCGCATGCACCGTGACGAGGTGGCGAACCCACTGCTGTGA</v>
      </c>
      <c r="O1961" s="26">
        <f t="shared" si="208"/>
        <v>1260</v>
      </c>
      <c r="P1961" s="26" t="s">
        <v>11169</v>
      </c>
      <c r="Q1961" s="26">
        <f t="shared" si="203"/>
        <v>1</v>
      </c>
      <c r="R1961" s="26">
        <f t="shared" si="204"/>
        <v>1</v>
      </c>
      <c r="S1961" s="26">
        <f t="shared" si="205"/>
        <v>2</v>
      </c>
      <c r="T1961" s="26"/>
    </row>
    <row r="1962" spans="1:20" x14ac:dyDescent="0.25">
      <c r="A1962">
        <v>1543</v>
      </c>
      <c r="B1962" s="2" t="s">
        <v>9250</v>
      </c>
      <c r="C1962" s="3" t="s">
        <v>3621</v>
      </c>
      <c r="D1962" s="10" t="s">
        <v>3718</v>
      </c>
      <c r="E1962" s="10" t="s">
        <v>11454</v>
      </c>
      <c r="F1962" s="3" t="s">
        <v>3719</v>
      </c>
      <c r="G1962" s="3" t="s">
        <v>3720</v>
      </c>
      <c r="H1962" s="3"/>
      <c r="I1962" s="3" t="s">
        <v>3612</v>
      </c>
      <c r="J1962" s="3"/>
      <c r="K1962" s="53" t="str">
        <f t="shared" si="206"/>
        <v>tetra-g1930_tet-W</v>
      </c>
      <c r="L1962" s="5" t="s">
        <v>15</v>
      </c>
      <c r="M1962" s="2" t="str">
        <f t="shared" si="207"/>
        <v>&gt;tetra-g1930_tet-W%ATGAAAATAATCAATATTGGAATTCTTGCCCATGTAGACGCTGGAAAGACGACCTTGACGGAGAGCCTGCTATATGCCAGCGGAGCCATTTCAGAACCGGGGAGCGTCGAAAAAGGGACAACGAGGACGGACACCATGTTTTTGGAGCGGCAGCGTGGGATTACCATTCAAGCGGCAGTCACTTCCTTCCAGTGGCACAGATGTAAAGTTAACATTGTGGATACGCCCGGCCAC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GAATTATTGGAAAAGTATATCGCAGGAGAACCAATCAGCCGGGAAAAACTTGCGCGGGAGGAACAGCAGCGGGTTCAAGACGCCTCCCTGTTCCCAGTCTATCATGGCAGCGCCAAAAATGGCCTTGGCATTCAACCGTTGATGGATGCGGTGACAGGGCTGTTCCAACCGATTGGGGAACAGGGGGGCGCCGCCCTATGCGGCAGCGTTTTCAAGGTTGAGTACACCGATTGCGGCCAGCGGCGTGTCTATCTACGGTTATACAGCGGAACGCTGCGCCTGCGGGATACGGTGGCCCTGGCCGGGAGAGAAAAGCTGAAAATCACAGAGATGCGTATTCCATCCAAAGGGGAAATTGTTCGGACAGACACCGCTTATCAGGGTGAAATTGTTATCCTTCCCAGCGACAGCGTGAGGTTAAACGATGTATTAGGGGACCAAACCCGGCTCCCTCGTAAAAGGTGGCGCGAGGACCCCCTCCCCATGCTGCGGACGACGATTGCGCCGAAAACGGCAGCGCAAAGAGAACGGCTGCTGGACGCTCTTACGCAACTTGCGGATACTGACCCGCTTTTGCGTTGCGAAGTGGATTCCATCACCCATGAGATCATTCTTTCTTTTTTGGGCCGGGTGCAGTTGGAGGTTGTTTCCGCTTTGCTGTCGGAAAAATACAAGCTTGAAACAGTGGTAAAGGAACCCTCCGTCATTTATATGGAGCGGCCGCTCAAAGCAGCCAGCCACACCATCCATATCGAGGTGCCGCCCAACCCGTTTTGGGCATCCATAGGACTGTCTGTTACACCACTCTCGCTTGGCTCCGGTGTACAATACGAGAGCCGGGTTTCGCTGGGATACTTGAACCAGAGTTTTCAAAACGCTGTCAGGGATGGTATCCGTTACGGGCTGGAGCAGGGCTTGTTCGGCTGGAACGTAACGGACTGTAAGATTTGCTTTGAATACGGGCTTTATTACAGTCCGGTCAGCACGCCGGCGGACTTCCGCTCATTGGCCCCGATTGTATTGGAACAGGCATTGAAGGAATCGGGGACGCAGCTGCTGGAACCTTATCTCTCCTTCATCCTCTATGCGCCCCAGGAATACCTTTCCAGGGCTTATCATGATGCACCGAAATACTGTGCCACCATCGAAACGGCCCAGGTAAAAAAGGATGAAGTTGTCTTTACTGGCGAGATTCCCGCCCGCTGTATACAGGCATACCGTACTGATCTGGCCTTTTACACCAACGGGCGGAGCGTATGCCTTACAGAGCTGAAAGGATATCAGGCCGCTGTCGGTCAGCCGGTCATCCAGCCCCGCCGTCCAAACAGCCGCCTGGACAAGGTGCGCCATATGTTTCAGAAGGTAATGTAA</v>
      </c>
      <c r="O1962" s="26">
        <f t="shared" si="208"/>
        <v>1920</v>
      </c>
      <c r="P1962" s="26" t="s">
        <v>11169</v>
      </c>
      <c r="Q1962" s="26">
        <f t="shared" si="203"/>
        <v>1</v>
      </c>
      <c r="R1962" s="26">
        <f t="shared" si="204"/>
        <v>1</v>
      </c>
      <c r="S1962" s="26">
        <f t="shared" si="205"/>
        <v>2</v>
      </c>
      <c r="T1962" s="26"/>
    </row>
    <row r="1963" spans="1:20" x14ac:dyDescent="0.25">
      <c r="A1963">
        <v>1544</v>
      </c>
      <c r="B1963" s="2" t="s">
        <v>9251</v>
      </c>
      <c r="C1963" s="3" t="s">
        <v>3621</v>
      </c>
      <c r="D1963" s="10" t="s">
        <v>3721</v>
      </c>
      <c r="E1963" s="10" t="s">
        <v>11455</v>
      </c>
      <c r="F1963" s="3" t="s">
        <v>3722</v>
      </c>
      <c r="G1963" s="3" t="s">
        <v>3723</v>
      </c>
      <c r="H1963" s="3"/>
      <c r="I1963" s="3" t="s">
        <v>3612</v>
      </c>
      <c r="J1963" s="3"/>
      <c r="K1963" s="53" t="str">
        <f t="shared" si="206"/>
        <v>tetra-g1931_tet-X</v>
      </c>
      <c r="L1963" s="5" t="s">
        <v>15</v>
      </c>
      <c r="M1963" s="2" t="str">
        <f t="shared" si="207"/>
        <v>&gt;tetra-g1931_tet-X%ATGACAATGCGAATAGATACAGACAAACAAATGAATTTACTTAGTGATAAGAACGTTGCAATAATTGGTGGTGGACCCGTTGGACTGACTATGGCAAAATTATTACAGCAAAACGGCATAGACGTTTCAGTTTACGAAAGAGACAACGACCGAGAGGCAAGAATTTTTGGTGGAACCCTTGACCTACACAAAGGTTCAGGTCAGGAAGCAATGAAAAAAGCGGGATTGTTACAAACTTATTATGACTTAGCCTTACCAATGGGTGTAAATATTGCTGATAAAAAAGGCAATATTTTATCCACAAAAAATGTAAAGCCCGAAAATCGATTTGACAATCCTGAAATAAACAGAAATGACTTAAGGGCTATCTTGTTGAATAGTTTAGAAAACGACACGGTTATTTGGGATAGAAAACTTGTTATGCTTGAACCTGGTAAGAAGAAGTGGACACTAACTTTTGAGAATAAACCGAGTGAAACAGCAGATTTGGTTATTCTTGCCAATGGCGGGATGTCCAAGGTAAGAAAATTTGTTACCGACACGGAAGTTGAAGAAACAGGTACTTTCAATATACAAGCCGATATTCATCAACCAGAGATAAACTGTCCTGGATTTTTTCAGCTATGCAATGGAAACCGGCTAATGGCATCTCACCAAGGTAATTTATTATTTGCTAACCCCAATAATAATGGTGCATTGCATTTTGGAATAAGTTTTAAAACACCTGATGAATGGAAAAACCAAACGCAGGTAGATTTTCAAAACAGAAATAGTGTCGTTGATTTTCTTCTGAAAGAATTTTCCGATTGGGACGAACGCTACAAAGAATTGATTCATACGACGTTGTCATTTGTAGGATTGGCTACACGGATATTTCCTTTAGAAAAGCCTTGGAAAAGCAAGCGCCCATTACCCATAACAATGATTGGGGATGCCGCACATTTGATGCCGCCTTTTGCAGGGCAGGGAGTAAATAGTGGGTTGGTGGATGCCTTGATATTGTCTGATAATCTAGCCGATGGAAAATTTAATAGCATTGAAGAGGCTGTTAAAAATTATGAACAGCAAATGTTTATGTATGGCAAAGAAGCACAAGAAGAATCAACTCAAAACGAAATTGAAATGTTTAAACCCGACTTTACGTTTCAGCAATTGTTAAATGTATAA</v>
      </c>
      <c r="O1963" s="26">
        <f t="shared" si="208"/>
        <v>1167</v>
      </c>
      <c r="P1963" s="26" t="s">
        <v>11169</v>
      </c>
      <c r="Q1963" s="26">
        <f t="shared" si="203"/>
        <v>1</v>
      </c>
      <c r="R1963" s="26">
        <f t="shared" si="204"/>
        <v>1</v>
      </c>
      <c r="S1963" s="26">
        <f t="shared" si="205"/>
        <v>2</v>
      </c>
      <c r="T1963" s="26"/>
    </row>
    <row r="1964" spans="1:20" x14ac:dyDescent="0.25">
      <c r="A1964">
        <v>1545</v>
      </c>
      <c r="B1964" s="2" t="s">
        <v>9252</v>
      </c>
      <c r="C1964" s="3" t="s">
        <v>3621</v>
      </c>
      <c r="D1964" s="10" t="s">
        <v>3724</v>
      </c>
      <c r="E1964" s="10" t="s">
        <v>11456</v>
      </c>
      <c r="F1964" s="3" t="s">
        <v>3725</v>
      </c>
      <c r="G1964" s="3" t="s">
        <v>3726</v>
      </c>
      <c r="H1964" s="3"/>
      <c r="I1964" s="3" t="s">
        <v>3612</v>
      </c>
      <c r="J1964" s="3"/>
      <c r="K1964" s="53" t="str">
        <f t="shared" si="206"/>
        <v>tetra-g1932_tet-Y</v>
      </c>
      <c r="L1964" s="5" t="s">
        <v>15</v>
      </c>
      <c r="M1964" s="2" t="str">
        <f t="shared" si="207"/>
        <v>&gt;tetra-g1932_tet-Y%ATGTCAAAATCACTTATAACCGCACTCATTGTTGTCGCGCTTGATGCGATTGGTTTGGGATTAATCATGCCGGTGGTTCCGGCTTTATTAAATGAATTTGTACCGGCAGAGCAAACAGCATTTCACTATGGTGTTTTTTTATCGCTTTATGCGTTTATGCAGGTCTTTTGCGCGCCCGTTTTAGGGCGGTTATCTGACCGCTATGGACGGCGGATTATTTTGCTGGTTTCATTTTTAGGTGCCACGATTGATTATAGCATAATGGCGGCAGCGCCTGTTTTATGGGTGCTTTATATCGGCCGGATTATCTCAGGTGTTACCGGAGCAACTGGTGCAATCGCGGCATCAATTATCGCTGATACAACTAAACAGGAAGAACGTGCGCGTTGGTTTGGTTTTATGGGGGCGTGTTTTGGTGCAGGTATGATTGCAGGGCCTGCTATTGGCGGTGTTCTTGGTGATATATCTGTGCATGCGCCCTTTGTGGCAGGGGCTCTTCTCAATGCAATTGCCTTTTGTTTGGTGGCTTTCTTGTTGCCCAAAACGCCGTCACAACCGCCTGAAGGACAGCCAGCCAAAATCAATTTGTTTGAAGGCTTTCGCTTCAATTTTGCAGTTCAGGGACTTGCCAGCTTTTTTGCGTTGTTTTTTCTTATGCAGCTGATTGGGCAGGCGCCCGCCGCTTTGTGGGTGATTTATGGCGAACAGCGCTTGAATTGGGATATTGGCACAGCAGGTGTGTCGCTGGCCGTTTTTGGTGCAGCACATACATTCGTACAAGCTGTTTTAACCGGCACTCTTTCAAAGCGACTGGGTGACCGCGGTGTGTTGCTGCTTGGAATGGGCGCTGATATGTGCGGGTTTTTATTGCTGGCTTTTATCACGCAAAGCTGGATGGTTCTGCCGGCAATTTTTATGCTGGCCACAGGCGGCATTGGTATGCCTGCTTTGCAGGCCATTATTTCAGGTCTTGTTTGCGATGAAAAACAAGGTGCTTTACAGGGAACTTTAACGGGGTTGACGAATATAACCTCGATTATCGGGCCGGTCGGATTTACGACGCTTTATGGCTTAACCGCGGGGCAGTGGGATGGTTGGGTTTGGCTCGTCGCAGCAAGCCTTTATCTTATTGCTATACCATTATTGCGCCAGTCAGCCAGTTTATTGCGATCTTAA</v>
      </c>
      <c r="O1964" s="26">
        <f t="shared" si="208"/>
        <v>1176</v>
      </c>
      <c r="P1964" s="26" t="s">
        <v>11169</v>
      </c>
      <c r="Q1964" s="26">
        <f t="shared" si="203"/>
        <v>1</v>
      </c>
      <c r="R1964" s="26">
        <f t="shared" si="204"/>
        <v>1</v>
      </c>
      <c r="S1964" s="26">
        <f t="shared" si="205"/>
        <v>2</v>
      </c>
      <c r="T1964" s="26"/>
    </row>
    <row r="1965" spans="1:20" x14ac:dyDescent="0.25">
      <c r="A1965">
        <v>1546</v>
      </c>
      <c r="B1965" s="2" t="s">
        <v>9253</v>
      </c>
      <c r="C1965" s="3" t="s">
        <v>3621</v>
      </c>
      <c r="D1965" s="10" t="s">
        <v>3727</v>
      </c>
      <c r="E1965" s="10" t="s">
        <v>11457</v>
      </c>
      <c r="F1965" s="3" t="s">
        <v>3728</v>
      </c>
      <c r="G1965" s="3" t="s">
        <v>3729</v>
      </c>
      <c r="H1965" s="3"/>
      <c r="I1965" s="3" t="s">
        <v>3612</v>
      </c>
      <c r="J1965" s="3"/>
      <c r="K1965" s="53" t="str">
        <f t="shared" si="206"/>
        <v>tetra-g1933_tet-Z</v>
      </c>
      <c r="L1965" s="5" t="s">
        <v>15</v>
      </c>
      <c r="M1965" s="2" t="str">
        <f t="shared" si="207"/>
        <v>&gt;tetra-g1933_tet-Z%GTGCTCATCACGGCGACCCTCGATGCTGCAGGGCTGGGCCTCGTGATGCCGATCTTGCCTACCCTTCTCGACCAGGTCGGTGCCCCCGACGACATGATCCCACTGCACGTCGGACTACTGACAGCGCTCTATGCGATCATGCAGTTTCTTTGCGCCCCGATCCTTGGCCGACTCTCTGACCGTTTCGGACGCCGCCGCGTGCTTGTCGCCTCCCTCGCAGGCGCGACGATCGACTACCTCGTGCTCGCACTGACGGACACGCTGTGGGTCTTTTACCTCGCCCGCGCGGTTGCAGGCATTACCGGCGCCACGAACGCCGTCACCGCGACGGTGATCGCCGACATTACTCCGCCGGATCAGCGCGCAAAACGCTACGGGTGGCTCGGCGCATGCTACGGCGGTGGCATGATCGCGGGTCCCGCCATTGGCGGTCTTTTCGGCGGGGTCTCACCGCATCTGCCATTCCTCGTCGCCGCCGCGCTCGCCGGAATCACCCTCGTACTCAGCGCGAGTCTTCTGCGTGAGACGCGGCCACCGGGCAGCAACGGCTCGCACGCACAGCAACCCGGTACGGCGAAGCGAACCGCAGTGCCGGGGATGCTTATCCTTCTCGCAGTCTTCGGCATCGTGCAGTTCATCGGCCAAGCACCAGGCTCCACCTGGGTGCTCTTCACGCAGCAGCGCCTCGACTGGAACCCCGTCGAAGTCGGCGTTTCGCTATCCATCTTCGGAATGGTGCAAGTATTCGTGCAGGCGGCACTGACCGGACGCATCGTGTCCCGGATCGGCGAGACCCGGGCGATCCTCGTCGGTATCGCCGCAGACGCCATTGGGCTCATCGGCCTTGCCCTCATCGCCAGCACATGGGCGATGCTACCGATCCTCGCAGCGCTCGGACTCGGCAGCATCACGTTGCCCGCACTGCAGACGCTGCTCTCGAGACGCGCGCCCGAGCAGCAGCAGGGACGCCTGCAGGGAACACTTGCAAGCCTGAACAGCCTCACCTCGATCATCGGCCCGGTCACCTTCACCGGCATTTTCGCACTCACCCGAACGAATGCAGACGGCACCCTCTGGATCTGCGCCGCAGCGCTCTACGTTCTCTGCGCCCTCCTGATGATCCGTGAGACATGCGCCTCACGGCGATCTCGATAA</v>
      </c>
      <c r="O1965" s="26">
        <f t="shared" si="208"/>
        <v>1155</v>
      </c>
      <c r="P1965" s="26" t="s">
        <v>11169</v>
      </c>
      <c r="Q1965" s="26">
        <f t="shared" si="203"/>
        <v>1</v>
      </c>
      <c r="R1965" s="26">
        <f t="shared" si="204"/>
        <v>1</v>
      </c>
      <c r="S1965" s="26">
        <f t="shared" si="205"/>
        <v>2</v>
      </c>
      <c r="T1965" s="26"/>
    </row>
    <row r="1966" spans="1:20" x14ac:dyDescent="0.25">
      <c r="A1966">
        <v>1547</v>
      </c>
      <c r="B1966" s="2" t="s">
        <v>9254</v>
      </c>
      <c r="C1966" s="3" t="s">
        <v>3621</v>
      </c>
      <c r="D1966" s="10" t="s">
        <v>3730</v>
      </c>
      <c r="E1966" s="10" t="s">
        <v>11458</v>
      </c>
      <c r="F1966" s="3" t="s">
        <v>3731</v>
      </c>
      <c r="G1966" s="3" t="s">
        <v>3732</v>
      </c>
      <c r="H1966" s="3"/>
      <c r="I1966" s="3" t="s">
        <v>3612</v>
      </c>
      <c r="J1966" s="3"/>
      <c r="K1966" s="53" t="str">
        <f t="shared" si="206"/>
        <v>tetra-g1934_tet-AP</v>
      </c>
      <c r="L1966" s="5" t="s">
        <v>15</v>
      </c>
      <c r="M1966" s="2" t="str">
        <f t="shared" si="207"/>
        <v>&gt;tetra-g1934_tet-AP%ATGGTTAATAAACTTTCAGCATATAAAACTTATTTATTATTTTCAGCTATTACAGCAATGTGTTTTTCGTTAGTAGCTACAGTTATGATGGTGTATCACATTGAAATAGTTCATTTAAATCCACTTCAGCTTATACTTGTTGGAACTACTTTGGAATTAGCATGCTTTATATTTGAAATTCCTACAGCTATAGTTGCAGATGTGTATAGTCGTAAACTATCTATTGTTATTGGGGGAGTTTTAACAGGAGTGGGATTTATTTTAGAAGGTTCTATTTCTAGTTTTGTTTTCGTACTTGTAGCACAGATTGTATGGGGATTAGGGTCTACTTTTATCAGTGGCTCGCTTGAAGCTTGGATTGCGGAAGAAGAGAAGAATAAAGATTTAGATGAAATTTATATAAAGGGAGCACAAGCAGGGCAGATAGGAGCATTTATTGGAATAGTACTAAGCACTGTAATAGCTAATTTCTCTGTAAGGCTTCCTATTATAGTTAGTGGAGTTTTATTTATAATTCTTGCATTATTTTTATGGTTATATATGCCAGAAAATAATTTTAAACCATCTGCTCCTGGGGATTTAAATACATTCAAAAAGATGGTATATACATTTAAATCTGGTCTTAAATTTGTAAAAAGTAAATCTATAATTATGATTTTACTTGCAGTAACTTTATTTTATGGATTATCAAGTGAAGGTTATGATAGACTTTCTAATGCGCATTTTTTACAAGATACTACACTTCCTAAACTTGGAAACCTTAGTTCAGTGACTTGGTTTGGAATTTTTGGAATTTTAGGAATGATATTGAGCTTCATAGTAATGCATTTTATGGCAAAGAATCTTAAGAATGAGGATAATAGGAAAAATGGAAAACTATTATTATGCATAAATATACTTTATATATCGTCTATGTTGATATTTGCTCTTACAAGAAACTTTAGTTTAATGTTAATAGCTTATTTGGCAACAAATACCTTTAGAATTATAAATAAACCTATATTCAGTGCGTGGTTAAATGGGCATATAGATGATAATTCTAGAGCTACTGTGCTTTCTATAAATGGACAAATGAATTCCTTAGGTCAAATTTTAGGTGGACCGATTATAGGAATCATAGCTACAAATATTTCAGTAAGTATTGGTATAGTATGTACTTCGTTATTAGTAACACCGGTATTAGTGTTATATATTGTTGCTATGATAATTGATAAAAAGGTGGATGATAGAGTTGGAGGTATTGATTATGAAGAAAATAATTAA</v>
      </c>
      <c r="O1966" s="26">
        <f t="shared" si="208"/>
        <v>1263</v>
      </c>
      <c r="P1966" s="26" t="s">
        <v>11169</v>
      </c>
      <c r="Q1966" s="26">
        <f t="shared" si="203"/>
        <v>1</v>
      </c>
      <c r="R1966" s="26">
        <f t="shared" si="204"/>
        <v>1</v>
      </c>
      <c r="S1966" s="26">
        <f t="shared" si="205"/>
        <v>2</v>
      </c>
      <c r="T1966" s="26"/>
    </row>
    <row r="1967" spans="1:20" x14ac:dyDescent="0.25">
      <c r="A1967">
        <v>1548</v>
      </c>
      <c r="B1967" s="2" t="s">
        <v>9255</v>
      </c>
      <c r="C1967" s="3" t="s">
        <v>3621</v>
      </c>
      <c r="D1967" s="10" t="s">
        <v>3733</v>
      </c>
      <c r="E1967" s="10" t="s">
        <v>11459</v>
      </c>
      <c r="F1967" s="3" t="s">
        <v>3731</v>
      </c>
      <c r="G1967" s="3" t="s">
        <v>3734</v>
      </c>
      <c r="H1967" s="3"/>
      <c r="I1967" s="3" t="s">
        <v>3612</v>
      </c>
      <c r="J1967" s="3"/>
      <c r="K1967" s="53" t="str">
        <f t="shared" si="206"/>
        <v>tetra-g1935_tet-BP</v>
      </c>
      <c r="L1967" s="5" t="s">
        <v>15</v>
      </c>
      <c r="M1967" s="2" t="str">
        <f t="shared" si="207"/>
        <v>&gt;tetra-g1935_tet-BP%ATGAAGAAAATAATTAATATAGGAATCGTAGCACACGTGGATGCAGGAAAAACAACTATAACAGAAAACTTATTATATTATAGTGGAGCTATAAAATCAGTTGGAAGAGTTGATTTAGGCAATACACAGACGGATTCTATGGAGCTTGAGCGTAAGAGAGGAATTACCATTAAATCGTCAACCATATCTTTTAATTGGAATAATGTTAAGGTGAATATTATTGATACTCCAGGACATGTGGATTTTATTTCGGAAGTTGAACGTTCATTAAATAGCTTAGATGGAGCAATACTAGTTATATCAGGAGTAGAGGGGATTCAGTCACAAACAAGAATATTATTTGACACATTAAAGGAGTTAAATATTCCAACAATAATTTTTGTAAATAAGCTAGATAGAATTGGGGCAAATTTCAACAAAGTATTTGAAGAAATAAAGAAGAATATGTCCAATAAAGTAGTTAGATTACAAGAAGTATATGATGTAGGAAGCAAAGCTGTTTATATAAAAAAACTATTTGATACATGCATAATAAATGATGATGCTATTAATGTTTTATCAGACTTAGACGAAGCATTTTTAGAAAGATATATTGGTGGAATAGAACCTGATAAAGAAGAAATACAAGAAAAGCTTTCATTATATGCAAGAGAAGGAAGTCTATATCCAGTATTTTGTGGTGCTGCAGCAATTGGACTTGGAATTGAAGATTTATTAGATGGAATTTGTAGTTATTTTCCATTTGCAAGTAATGATTGTGAAAGTGATTTATCTGGGGTAGTATTTAAAATCGAAAGAACAAGTAAAAATGAAAAGAAGGTTTATGTAAGATTATTTGGAGGAAAAATATCTGTAAGAGATAAAATTCAAGTACCTAATAAGGAGATAGCAGAAAAAGTAAAGAAAATTAATAGGTTAGAAAATGGGGGAGTTGTTGAAGCACAGAGGATAGAAGCAGGGGATATAGGTATTTTATATGGACTTACAAGTTTCCAAGTGGGAGATGTTATTGGAATTTCAAATGATAAAATTAAAAATATATCTATAGCTAAACCAGCATTAAAAACAACAATTTCTGCAATTGATAAAGAAAAAAATCCAGAGCTATTTAAAGCATTAACATTACTTGCAGAGGAAGATCCACTACTCGCCTTCGCGATGAATGACATAGATAAAGAAATTTATGTCAACTTATTCGGTGAAGTTCAAATGGAAATACTAAGTTCCATGTTAGATGATTTATATGGAATAAAAGTAGAGTTTTCGAATATTGAGACTATCTATAAGGAAACACCTAAAGGTTTTGGAGCGTCAATAATGCATATGCAGGAAGACTTAAATCCATTTTGGGCGACAGTAGGCTTAGAAATAGAACCAGCAGGGAGAGGCGAAGGTCTTAGGTATATTTCTAATGTTTCAGTAGGGTCATTGCCAAAATCTTTTCAAAATGCAATTGAAGAAGCAGTTATTAAGACAAGTAAACAAGGATTATTTGGATGGGAGGTTACAGATGTAAAAGTCACTCTTAGCTGTGGTGAATTTTTTAGTCCAGCCAGCACTCCAGCAGATTTTAGAAATGTGACACCTATGGTATTCATGGAAGCATTATATAAAGCACAAACTGTTTTATTAGAGCCATTACATGAGTTTGAGTTAAAGATTCCTCAAAATGCTTTAAGCAAAGCGGTATGGGATTTAGAAACTATGAGGGCAACCTTTGATAATCCTATTGTTATAGGGGATGAATTCTCAATAAAGGGATTAATTCCAGTAGAAAATTCAAAAGAATATAAAATGAAAATAGCTTCATATACAGAAGGTAGAGGAATGTTTGTGACAAAATTTTATGGGTATAAGGAAGCTTCAGCTGAATTTTCAAAAGCACGCAAAAAAACAACGTATGATCCATTGAATAAAAAAGAGTATTTGCTTCATAAACTAAACGCAATTAGAGATTAA</v>
      </c>
      <c r="O1967" s="26">
        <f t="shared" si="208"/>
        <v>1959</v>
      </c>
      <c r="P1967" s="26" t="s">
        <v>11169</v>
      </c>
      <c r="Q1967" s="26">
        <f t="shared" si="203"/>
        <v>1</v>
      </c>
      <c r="R1967" s="26">
        <f t="shared" si="204"/>
        <v>1</v>
      </c>
      <c r="S1967" s="26">
        <f t="shared" si="205"/>
        <v>2</v>
      </c>
      <c r="T1967" s="26"/>
    </row>
    <row r="1968" spans="1:20" x14ac:dyDescent="0.25">
      <c r="A1968">
        <v>1882</v>
      </c>
      <c r="B1968" s="2" t="s">
        <v>9868</v>
      </c>
      <c r="C1968" s="3" t="s">
        <v>4821</v>
      </c>
      <c r="D1968" s="3" t="s">
        <v>4822</v>
      </c>
      <c r="E1968" s="3" t="s">
        <v>4822</v>
      </c>
      <c r="F1968" s="3" t="s">
        <v>4823</v>
      </c>
      <c r="G1968" s="3" t="s">
        <v>4824</v>
      </c>
      <c r="H1968" s="3"/>
      <c r="I1968" s="3" t="s">
        <v>4825</v>
      </c>
      <c r="J1968" s="3"/>
      <c r="K1968" s="3" t="s">
        <v>9869</v>
      </c>
      <c r="L1968" s="5" t="s">
        <v>15</v>
      </c>
      <c r="M1968" s="2" t="str">
        <f t="shared" si="207"/>
        <v>&gt;trime-g1936_dfr2d%ATGAATGAAGGAAAAAATGAGGTCAGTACTTCAGCTGCTGGCCGGTTCGCATTCCCATCAAACGCCACGTTTGCCTTGGGGGATCGCGTACGCAAGAAGTCTGGCGCTGCTTGGCAGGGGCGCATTGTCGGGTGGTACTGCACAACACTTACCCCTGAAGGCTACGCCGTCGAGTCCGAATCTCACCCAGACTCAGTCCAGATTTATCCCATGACTGCGCTTGAACGGGTGGCCTGA</v>
      </c>
      <c r="O1968" s="26">
        <f t="shared" si="208"/>
        <v>237</v>
      </c>
      <c r="P1968" s="26"/>
      <c r="Q1968" s="26">
        <f t="shared" si="203"/>
        <v>1</v>
      </c>
      <c r="R1968" s="26">
        <f t="shared" si="204"/>
        <v>1</v>
      </c>
      <c r="S1968" s="26">
        <f t="shared" si="205"/>
        <v>2</v>
      </c>
      <c r="T1968" s="26"/>
    </row>
    <row r="1969" spans="1:20" x14ac:dyDescent="0.25">
      <c r="A1969">
        <v>1883</v>
      </c>
      <c r="B1969" s="2" t="s">
        <v>9870</v>
      </c>
      <c r="C1969" s="3" t="s">
        <v>4821</v>
      </c>
      <c r="D1969" s="3" t="s">
        <v>4826</v>
      </c>
      <c r="E1969" s="3" t="s">
        <v>4826</v>
      </c>
      <c r="F1969" s="3" t="s">
        <v>3686</v>
      </c>
      <c r="G1969" s="3" t="s">
        <v>4827</v>
      </c>
      <c r="H1969" s="3"/>
      <c r="I1969" s="3" t="s">
        <v>4825</v>
      </c>
      <c r="J1969" s="3"/>
      <c r="K1969" s="3" t="s">
        <v>9871</v>
      </c>
      <c r="L1969" s="5" t="s">
        <v>15</v>
      </c>
      <c r="M1969" s="2" t="str">
        <f t="shared" si="207"/>
        <v>&gt;trime-g1937_dfrA1%GTGAAACTATCACTAATGGTAGCTATATCGAAGAATGGAGTTATCGGGAATGGCCCTGATATTCCATGGAGTGCCAAAGGTGAACAGCTCCTGTTTAAAGCTATTACCTATAACCAATGGCTGTTGGTTGGACGCAAGACTTTTGAATCAATGGGAGCATTACCCAACCGAAAGTATGCGGTCGTAACACGTTCAAGTTTTACATCTGACAATGAGAACGTATTGATCTTTCCATCAATTAAAGATGCTTTAACCAACCTAAAGAAAATAACGGATCATGTCATTGTTTCAGGTGGTGGGGAGATATACAAAAGCCTGATCGATCAAGTAGATACACTACATATATCTACAATAGACATCGAGCCGGAAGGTGATGTTTACTTTCCTGAAATCCCCAGCAATTTTAGGCCAGTTTTTACCCAAGACTTCGCCTCTAACATAAATTATAGTTACCAAATCTGGCAAAAGGGTTAA</v>
      </c>
      <c r="O1969" s="26">
        <f t="shared" si="208"/>
        <v>474</v>
      </c>
      <c r="P1969" s="26"/>
      <c r="Q1969" s="26">
        <f t="shared" si="203"/>
        <v>1</v>
      </c>
      <c r="R1969" s="26">
        <f t="shared" si="204"/>
        <v>1</v>
      </c>
      <c r="S1969" s="26">
        <f t="shared" si="205"/>
        <v>2</v>
      </c>
      <c r="T1969" s="26"/>
    </row>
    <row r="1970" spans="1:20" x14ac:dyDescent="0.25">
      <c r="A1970" s="26">
        <v>1884</v>
      </c>
      <c r="B1970" s="2" t="s">
        <v>9872</v>
      </c>
      <c r="C1970" s="3" t="s">
        <v>4821</v>
      </c>
      <c r="D1970" s="3" t="s">
        <v>4828</v>
      </c>
      <c r="E1970" s="3" t="s">
        <v>4828</v>
      </c>
      <c r="F1970" s="3" t="s">
        <v>4829</v>
      </c>
      <c r="G1970" s="3" t="s">
        <v>4830</v>
      </c>
      <c r="H1970" s="3"/>
      <c r="I1970" s="3" t="s">
        <v>4825</v>
      </c>
      <c r="J1970" s="3"/>
      <c r="K1970" s="3" t="s">
        <v>9873</v>
      </c>
      <c r="L1970" s="5" t="s">
        <v>15</v>
      </c>
      <c r="M1970" s="2" t="str">
        <f t="shared" si="207"/>
        <v>&gt;trime-g1938_dfrA10%ATGAATATATCACTTATCTTTGCCAATGAATTAATTACCAGAGCATTCGGTAATCAAGGCAAATTACCTTGGCAATTCATTAAAGAAGATATGCAGTTCTTCCAGAAGACTACAGAAAATTCTGTAGTCGTTATGGGATTAAATACATGGAGATCTCTACCTAAGATGAAGAAGCTTGGTAGAGACTTCATTGTCATATCTTCAACTATCACAGAGCACGAAGTGCTCAACAATAATATCCAAATATTCAAATCATTTGAGAGCTTCTTAGAAGCATTCAGAGACACAACCAAACCAATCAATGTCATTGGTGGTGTTGGTTTATTATCTGAAGCGATAGAACATGCTAGCACTGTTTACATGAGTTCTATTCATATGGTTAAACCTGTTCATGCTGATGTGTATGTACCGGTAGAACTAATGAATAAACTCTATAGTGATTTCAAATATCCAGAAAATATTCTATGGGTAGGTGATCCAATAGATTCTGTGTATAGCTTGTCTATTGATAAGTTTGTTAGACCAGCTTCGCTGGTTGGGGTGCCAAATGATATTAATACGTGA</v>
      </c>
      <c r="N1970" s="26"/>
      <c r="O1970" s="26">
        <f t="shared" si="208"/>
        <v>564</v>
      </c>
      <c r="P1970" s="26"/>
      <c r="Q1970" s="26">
        <f t="shared" si="203"/>
        <v>1</v>
      </c>
      <c r="R1970" s="26">
        <f t="shared" si="204"/>
        <v>1</v>
      </c>
      <c r="S1970" s="26">
        <f t="shared" si="205"/>
        <v>2</v>
      </c>
      <c r="T1970" s="26"/>
    </row>
    <row r="1971" spans="1:20" x14ac:dyDescent="0.25">
      <c r="A1971">
        <v>1885</v>
      </c>
      <c r="B1971" s="2" t="s">
        <v>9874</v>
      </c>
      <c r="C1971" s="3" t="s">
        <v>4821</v>
      </c>
      <c r="D1971" s="3" t="s">
        <v>4831</v>
      </c>
      <c r="E1971" s="3" t="s">
        <v>4831</v>
      </c>
      <c r="F1971" s="3" t="s">
        <v>688</v>
      </c>
      <c r="G1971" s="3" t="s">
        <v>4832</v>
      </c>
      <c r="H1971" s="3"/>
      <c r="I1971" s="3" t="s">
        <v>4825</v>
      </c>
      <c r="J1971" s="3"/>
      <c r="K1971" s="3" t="s">
        <v>9875</v>
      </c>
      <c r="L1971" s="5" t="s">
        <v>15</v>
      </c>
      <c r="M1971" s="2" t="str">
        <f t="shared" si="207"/>
        <v>&gt;trime-g1939_dfrA12%ATGAACTCGGAATCAGTACGCATTTATCTCGTTGCTGCGATGGGAGCCAATCGGGTTATTGGCAATGGTCCTAATATCCCCTGGAAAATTCCGGGTGAGCAGAAGATTTTTCGCAGACTCACTGAGGGAAAAGTCGTTGTCATGGGGCGAAAGACCTTTGAGTCTATCGGCAAGCCTCTACCGAACCGTCACACATTGGTAATCTCACGCCAAGCTAACTACCGCGCCACTGGCTGCGTAGTTGTTTCAACGCTGTCGCACGCTATCGCTTTGGCATCCGAACTCGGCAATGAACTCTACGTCGCGGGCGGAGCTGAGATATACACTCTGGCACTACCTCACGCCCACGGCGTGTTTCTATCTGAGGTACATCAAACCTTCGAGGGTGACGCCTTCTTCCCAATGCTCAACGAAACAGAATTCGAGCTTGTCTCAACCGAAACCATTCAAGCTGTAATTCCGTACACCCACTCCGTTTATGCGCGTCGAAACGGCTAA</v>
      </c>
      <c r="O1971" s="26">
        <f t="shared" si="208"/>
        <v>498</v>
      </c>
      <c r="P1971" s="26"/>
      <c r="Q1971" s="26">
        <f t="shared" si="203"/>
        <v>1</v>
      </c>
      <c r="R1971" s="26">
        <f t="shared" si="204"/>
        <v>1</v>
      </c>
      <c r="S1971" s="26">
        <f t="shared" si="205"/>
        <v>2</v>
      </c>
      <c r="T1971" s="26"/>
    </row>
    <row r="1972" spans="1:20" x14ac:dyDescent="0.25">
      <c r="A1972">
        <v>1886</v>
      </c>
      <c r="B1972" s="2" t="s">
        <v>9876</v>
      </c>
      <c r="C1972" s="3" t="s">
        <v>4821</v>
      </c>
      <c r="D1972" s="3" t="s">
        <v>4833</v>
      </c>
      <c r="E1972" s="3" t="s">
        <v>4833</v>
      </c>
      <c r="F1972" s="3" t="s">
        <v>4090</v>
      </c>
      <c r="G1972" s="3" t="s">
        <v>4834</v>
      </c>
      <c r="H1972" s="3"/>
      <c r="I1972" s="3" t="s">
        <v>4825</v>
      </c>
      <c r="J1972" s="3"/>
      <c r="K1972" s="3" t="s">
        <v>9877</v>
      </c>
      <c r="L1972" s="5" t="s">
        <v>15</v>
      </c>
      <c r="M1972" s="2" t="str">
        <f t="shared" si="207"/>
        <v>&gt;trime-g1940_dfrA13%ATGAACCCGGAATCGGTCCGCATTTATCTGGTCGCTGCCATGGGTGCCAATCGGGTTATTGGCAATGGTCCCGATATCCCCTGGAAAATCCCAGGTGAGCAGAAGATTTTTCGCAGGCTCACCGAGAGCAAAGTGGTCGTTATGGGCCGCAAGACATTTGAGTCCATAGGCAAGCCCTTACCAAACCGCCACACAGTGGTGCTCTCGCGCCAAGCTGGTTATAGCGCTCCTGGTTGTGCAGTTGTTTCAACGCTGTCACACGTATCGCCATCGACAGCCGAACACGGCAAAGAACTCTACGTAGCGCGCGGAGCCGAGGTATATGCGCTGGCGCTACCGCATGCCAACGGCGTCTTTCTATCTGAGGTACATCAAACCTTTGAGGGTGACGCCTTCTTCCCAGTGCTTAACGCAGCAGAATTCGAGGTTGTCTCATCCGAAACCATTCAAGGCACAATCACGTACACGCACTCCGTCTATGCGCGTCGTAACGGCTAA</v>
      </c>
      <c r="O1972" s="26">
        <f t="shared" si="208"/>
        <v>498</v>
      </c>
      <c r="P1972" s="26"/>
      <c r="Q1972" s="26">
        <f t="shared" si="203"/>
        <v>1</v>
      </c>
      <c r="R1972" s="26">
        <f t="shared" si="204"/>
        <v>1</v>
      </c>
      <c r="S1972" s="26">
        <f t="shared" si="205"/>
        <v>2</v>
      </c>
      <c r="T1972" s="26"/>
    </row>
    <row r="1973" spans="1:20" x14ac:dyDescent="0.25">
      <c r="A1973">
        <v>1887</v>
      </c>
      <c r="B1973" s="2" t="s">
        <v>9878</v>
      </c>
      <c r="C1973" s="3" t="s">
        <v>4821</v>
      </c>
      <c r="D1973" s="3" t="s">
        <v>4835</v>
      </c>
      <c r="E1973" s="3" t="s">
        <v>4835</v>
      </c>
      <c r="F1973" s="3" t="s">
        <v>4836</v>
      </c>
      <c r="G1973" s="3" t="s">
        <v>4837</v>
      </c>
      <c r="H1973" s="3"/>
      <c r="I1973" s="3" t="s">
        <v>4825</v>
      </c>
      <c r="J1973" s="3"/>
      <c r="K1973" s="3" t="s">
        <v>9879</v>
      </c>
      <c r="L1973" s="5" t="s">
        <v>15</v>
      </c>
      <c r="M1973" s="2" t="str">
        <f t="shared" si="207"/>
        <v>&gt;trime-g1941_dfrA14%TTGAAAGTATCATTGATAGCTGCGAAAGCGAAAAACGGCGTGATTGGTTGCGGTCCAGACATACCGTGGTCCGCGAAAGGGGAGCAGCTACTTTTTAAAGCATTGACCTACAATCAGTGTCTTCTGGTGGGTCGCAAGACGTTTGAATCTATGGGCGCACTCCCCAATAGGAAATACGCGGTCGTTACCCGCTCAGGTTGGACATCAAATGATGACAATGTAGTTGTATTTCAGTCAATCGAAGAGGCCATGGACAGGCTAGCTGAATTCACCGGTCACGTTATAGTGTCTGGTGGCGGAGAAATTTACCGAGAAACATTACCCATGGCCTCTACGCTCCACTTATCGACGATCGACATCGAGCCAGAGGGGGATGTTTTCTTCCCGAGTATTCCAAATACCTTCGAAGTTGTTTTTGAGCAACACTTTACTTCAAACATTAACTATTGCTATCAAATTTGGAAAAAGGGTTAA</v>
      </c>
      <c r="O1973" s="26">
        <f t="shared" si="208"/>
        <v>474</v>
      </c>
      <c r="P1973" s="26"/>
      <c r="Q1973" s="26">
        <f t="shared" si="203"/>
        <v>1</v>
      </c>
      <c r="R1973" s="26">
        <f t="shared" si="204"/>
        <v>1</v>
      </c>
      <c r="S1973" s="26">
        <f t="shared" si="205"/>
        <v>2</v>
      </c>
      <c r="T1973" s="26"/>
    </row>
    <row r="1974" spans="1:20" x14ac:dyDescent="0.25">
      <c r="A1974">
        <v>1888</v>
      </c>
      <c r="B1974" s="2" t="s">
        <v>9880</v>
      </c>
      <c r="C1974" s="3" t="s">
        <v>4821</v>
      </c>
      <c r="D1974" s="3" t="s">
        <v>4838</v>
      </c>
      <c r="E1974" s="3" t="s">
        <v>4838</v>
      </c>
      <c r="F1974" s="3" t="s">
        <v>4839</v>
      </c>
      <c r="G1974" s="3" t="s">
        <v>4840</v>
      </c>
      <c r="H1974" s="3"/>
      <c r="I1974" s="3" t="s">
        <v>4825</v>
      </c>
      <c r="J1974" s="3"/>
      <c r="K1974" s="3" t="s">
        <v>9881</v>
      </c>
      <c r="L1974" s="5" t="s">
        <v>15</v>
      </c>
      <c r="M1974" s="2" t="str">
        <f t="shared" si="207"/>
        <v>&gt;trime-g1942_dfrA15%GTGAAACTATCACTAATGGCAGCAATTTCGAAGAATGGAGTTATCGGAAATGGCCCAGATATTCCATGGAGTGCCAAAGGGGAACAATTACTCTTCAAAGCGATTACCTATAATCAGTGGCTTTTGGTAGGCCGAAAGACTTTCGAGTCAATGGGGGCTTTACCCAACCGAAAATATGCCGTTGTAACTCGTTCAAGCTTCACTTCCAGTGATGAGAATGTATTGGTATTTCCATCTATCGATGAAGCGCTAAATCATCTGAAGACGATAACGGATCATGTGATTGTGTCTGGTGGTGGTGAAATATACAAAAGCCTGATCGATAAAGTTGATACTTTACATATTTCAACAATCGACATTGAGCCAGAAGGTGATGTCTATTTTCCAGAAATCCCCAGTAGTTTTAGGCCAGTTTTTAGCCAAGACTTCGTGTCTAACATAAATTATAGTTACCAAATCTGGCAAAAGGGTTAA</v>
      </c>
      <c r="O1974" s="26">
        <f t="shared" si="208"/>
        <v>474</v>
      </c>
      <c r="P1974" s="26"/>
      <c r="Q1974" s="26">
        <f t="shared" si="203"/>
        <v>1</v>
      </c>
      <c r="R1974" s="26">
        <f t="shared" si="204"/>
        <v>1</v>
      </c>
      <c r="S1974" s="26">
        <f t="shared" si="205"/>
        <v>2</v>
      </c>
      <c r="T1974" s="26"/>
    </row>
    <row r="1975" spans="1:20" x14ac:dyDescent="0.25">
      <c r="A1975">
        <v>1889</v>
      </c>
      <c r="B1975" s="2" t="s">
        <v>9882</v>
      </c>
      <c r="C1975" s="3" t="s">
        <v>4821</v>
      </c>
      <c r="D1975" s="3" t="s">
        <v>4841</v>
      </c>
      <c r="E1975" s="3" t="s">
        <v>4841</v>
      </c>
      <c r="F1975" s="3" t="s">
        <v>4842</v>
      </c>
      <c r="G1975" s="3" t="s">
        <v>4843</v>
      </c>
      <c r="H1975" s="3"/>
      <c r="I1975" s="3" t="s">
        <v>4825</v>
      </c>
      <c r="J1975" s="3"/>
      <c r="K1975" s="3" t="s">
        <v>9883</v>
      </c>
      <c r="L1975" s="5" t="s">
        <v>15</v>
      </c>
      <c r="M1975" s="2" t="str">
        <f t="shared" si="207"/>
        <v>&gt;trime-g1943_dfrA16%GTGAAGTTATCACTAATGGCTGCCAAGTCGAAGAACGGTATTATCGGTAATGGACCAGATATTCCATGGAGCGCCAAAGGGCAGCAACTTCTATTTAGGGCAATTATATATAATCAATGGCTTTTAGTTGGACGCAAAACTTTTGAGTCAATGGGCGCTCTCCCAAATCGAAAGTATGCAGTTGTAACTCGCTCTAATTTTTCTACGAATGATGAGGGTGTAATGGTTTTCTCCTCAATTCAGGATGCCTTAATAAATTTAGAGGAAATCACGGATCATGTTATCGTTTCTGGTGGTGGTGAAATATACAAAAGCTTGATTTCCAAAGTAGATACTTTGCATATTTCAACAGTCGACATCGAGCGAGATGGAGACATAGTTTTTCCTGAAATCCCAGATACATTCAAGTTGGTATTTGAGCAAGATTTCGAGTCTAACATTAACTATTGTTATCAAATCTGGCAAAAGAGTTAA</v>
      </c>
      <c r="O1975" s="26">
        <f t="shared" si="208"/>
        <v>474</v>
      </c>
      <c r="P1975" s="26"/>
      <c r="Q1975" s="26">
        <f t="shared" si="203"/>
        <v>1</v>
      </c>
      <c r="R1975" s="26">
        <f t="shared" si="204"/>
        <v>1</v>
      </c>
      <c r="S1975" s="26">
        <f t="shared" si="205"/>
        <v>2</v>
      </c>
      <c r="T1975" s="26"/>
    </row>
    <row r="1976" spans="1:20" x14ac:dyDescent="0.25">
      <c r="A1976">
        <v>1890</v>
      </c>
      <c r="B1976" s="2" t="s">
        <v>9884</v>
      </c>
      <c r="C1976" s="3" t="s">
        <v>4821</v>
      </c>
      <c r="D1976" s="3" t="s">
        <v>4844</v>
      </c>
      <c r="E1976" s="3" t="s">
        <v>4844</v>
      </c>
      <c r="F1976" s="3" t="s">
        <v>4845</v>
      </c>
      <c r="G1976" s="3" t="s">
        <v>4846</v>
      </c>
      <c r="H1976" s="3"/>
      <c r="I1976" s="3" t="s">
        <v>4825</v>
      </c>
      <c r="J1976" s="3"/>
      <c r="K1976" s="3" t="s">
        <v>9885</v>
      </c>
      <c r="L1976" s="5" t="s">
        <v>15</v>
      </c>
      <c r="M1976" s="2" t="str">
        <f t="shared" si="207"/>
        <v>&gt;trime-g1944_dfrA17%TTGAAAATATCATTGATTTCTGCAGTGTCAGAAAATGGCGTAATCGGTAGTGGTCCTGATATCCCGTGGTCAGTAAAAGGTGAGCAACTACTCTTTAAAGCGCTCACATATAATCAATGGCTCCTTGTCGGAAGAAAAACATTTGACTCTATGGGTGTTCTTCCAAATCGCAAATATGCAGTAGTGTCAAAGAACGGAATTTCAAGCTCAAATGAAAACGTCCTAGTTTTTCCTTCAATAGAAAATGCTTTGAAAGAGCTATCAAAAGTTACAGATCATGTATATGTCTCTGGCGGGGGTCAAATCTATAATAGCCTTATTGAAAAAGCAGATATAATTCATTTGTCTACTGTTCACGTTGAAGTCGAAGGTGATATCAAATTCCCTATAATGCCTGAGAATTTCAATTTGGTTTTTGAACAGTTTTTTATGTCTAATATAAATTATACATACCAGATTTGGAAAAAAGGCTAA</v>
      </c>
      <c r="O1976" s="26">
        <f t="shared" si="208"/>
        <v>474</v>
      </c>
      <c r="P1976" s="26"/>
      <c r="Q1976" s="26">
        <f t="shared" si="203"/>
        <v>1</v>
      </c>
      <c r="R1976" s="26">
        <f t="shared" si="204"/>
        <v>1</v>
      </c>
      <c r="S1976" s="26">
        <f t="shared" si="205"/>
        <v>2</v>
      </c>
      <c r="T1976" s="26"/>
    </row>
    <row r="1977" spans="1:20" x14ac:dyDescent="0.25">
      <c r="A1977">
        <v>1891</v>
      </c>
      <c r="B1977" s="2" t="s">
        <v>9886</v>
      </c>
      <c r="C1977" s="3" t="s">
        <v>4821</v>
      </c>
      <c r="D1977" s="3" t="s">
        <v>4847</v>
      </c>
      <c r="E1977" s="3" t="s">
        <v>4847</v>
      </c>
      <c r="F1977" s="3" t="s">
        <v>4367</v>
      </c>
      <c r="G1977" s="3" t="s">
        <v>4848</v>
      </c>
      <c r="H1977" s="3"/>
      <c r="I1977" s="3" t="s">
        <v>4825</v>
      </c>
      <c r="J1977" s="3"/>
      <c r="K1977" s="3" t="s">
        <v>9887</v>
      </c>
      <c r="L1977" s="5" t="s">
        <v>15</v>
      </c>
      <c r="M1977" s="2" t="str">
        <f t="shared" si="207"/>
        <v>&gt;trime-g1945_dfrA18%ATGAGTCACCCACAACTTGAGCTAATAGTCGCTGTGGATTCTAAGTTGGGATTCGGGAAAGGCGGCAAGATTCCATGGAAATGCAAAGAAGACATGGCGCGATTTACGCGGATTTCTAAAGAGATCCGCGTGTGCGTTATAGGGAAACACACGTATACTGACATGCGTGACATGCAGTTAGAAAAGGATGGCGCCGAGGAGCGAATCAAGGAGAAAGGAATTCTCCCCGAACGCGAATCGTTCGTGATCTCCTCGACGTTAAAACAAGAAGATGTCATAGGCGCTACTGTCGTTCCTGATCTTCGTGCTGTGATCAACCTGTATGAGAATACCGATCAACGCATTGCTGTCATTGGTGGGGAGAAGTTGTACATTCAAGCTCTTTCATCAGCAACGAAACTGCACATGACCATAATTCCAAGAGAGTTCGACTGTGATCGATTTATTCCTGTTGATCCGATCCAGAACAATTTTCACATTGATTCCAGTGCCAGCGAGACTGTGGAGGCAACCGTTGATGAGACTCAAGAGCGCATTCACTTTGCTACTTACGTGCGTAACAATCAGTAA</v>
      </c>
      <c r="O1977" s="26">
        <f t="shared" si="208"/>
        <v>570</v>
      </c>
      <c r="P1977" s="26"/>
      <c r="Q1977" s="26">
        <f t="shared" si="203"/>
        <v>1</v>
      </c>
      <c r="R1977" s="26">
        <f t="shared" si="204"/>
        <v>1</v>
      </c>
      <c r="S1977" s="26">
        <f t="shared" si="205"/>
        <v>2</v>
      </c>
      <c r="T1977" s="26"/>
    </row>
    <row r="1978" spans="1:20" x14ac:dyDescent="0.25">
      <c r="A1978">
        <v>1892</v>
      </c>
      <c r="B1978" s="2" t="s">
        <v>9888</v>
      </c>
      <c r="C1978" s="3" t="s">
        <v>4821</v>
      </c>
      <c r="D1978" s="3" t="s">
        <v>4849</v>
      </c>
      <c r="E1978" s="3" t="s">
        <v>4849</v>
      </c>
      <c r="F1978" s="3" t="s">
        <v>4850</v>
      </c>
      <c r="G1978" s="3" t="s">
        <v>4851</v>
      </c>
      <c r="H1978" s="3"/>
      <c r="I1978" s="3" t="s">
        <v>4825</v>
      </c>
      <c r="J1978" s="3"/>
      <c r="K1978" s="3" t="s">
        <v>9889</v>
      </c>
      <c r="L1978" s="5" t="s">
        <v>15</v>
      </c>
      <c r="M1978" s="2" t="str">
        <f t="shared" si="207"/>
        <v>&gt;trime-g1946_dfrA20%ATGGGTATTAAATATAGCTTAATTGTTGCAATTGGGAAACACCGAGAAATGGGTGCTGACAATGATTTGCTTTGGCACTTACCAAGAGATATGCAATTTTTTAAGGAAACGACAACGGGTCACGCTGTTGTAATGGGAAGAAAAAGTTGGGAATCTATTCCTCAGAAGTACAGACCGCTTCCAAATCGTTTAAACTTCGTTTTAACACGAGATAAAAACTATAGTGCAGAAGGTGCAACAGTGATTTATGATTTAAAAGAAGTCGCACAACATCTTGAAGGAAAAAACTTAACATGCTTCATTATTGGTGGTGCTCAAATCTACCAACTGGCCTTAGAAACAGGACTTTTAAATGAAATGTATGTCACACAAGTACATAACACATTTGAAGAAGCTGACACCTTTTTCCCTTTTGTAAATTGGGGAGAATGGGAAGAAGAAGATATTTTAGAACAAGATAAAGATGAAAAACATCTTTATTCATTTAATATAAAGAAATTTACGCGTTAA</v>
      </c>
      <c r="O1978" s="26">
        <f t="shared" si="208"/>
        <v>510</v>
      </c>
      <c r="P1978" s="26"/>
      <c r="Q1978" s="26">
        <f t="shared" si="203"/>
        <v>1</v>
      </c>
      <c r="R1978" s="26">
        <f t="shared" si="204"/>
        <v>1</v>
      </c>
      <c r="S1978" s="26">
        <f t="shared" si="205"/>
        <v>2</v>
      </c>
      <c r="T1978" s="26"/>
    </row>
    <row r="1979" spans="1:20" x14ac:dyDescent="0.25">
      <c r="A1979">
        <v>1893</v>
      </c>
      <c r="B1979" s="2" t="s">
        <v>9890</v>
      </c>
      <c r="C1979" s="3" t="s">
        <v>4821</v>
      </c>
      <c r="D1979" s="3" t="s">
        <v>4852</v>
      </c>
      <c r="E1979" s="3" t="s">
        <v>4852</v>
      </c>
      <c r="F1979" s="3" t="s">
        <v>1950</v>
      </c>
      <c r="G1979" s="3" t="s">
        <v>4853</v>
      </c>
      <c r="H1979" s="3"/>
      <c r="I1979" s="3" t="s">
        <v>4825</v>
      </c>
      <c r="J1979" s="3"/>
      <c r="K1979" s="3" t="s">
        <v>9891</v>
      </c>
      <c r="L1979" s="5" t="s">
        <v>15</v>
      </c>
      <c r="M1979" s="2" t="str">
        <f t="shared" si="207"/>
        <v>&gt;trime-g1947_dfrA21%ATGAACCCGGAATCGGTCCGCATTTATCTGGTCGCTGCCATGGGTGCCAATCGGGTTATTGGCAATGGTCCCGATATCCCCTGGAAAATCCCAGGTGAGCAGAAGATTTTTCGCAGGCTCACCGAGAGCAAAGTGGTCGTTATGGGCCGCAAGACATTTGAGTCCATAGGCAAGCCCTTACCAAACCGCCACACAGTGGTGCTCTCGCGCCAAGCTCGTTATAGCGCTCCTGGTTGTGCAGTTGTTTCAACGCTGTCACAGGCTATCGCCATCGCAGCCGAACACGGCAAAGAACTCTACGTAGCCGGCGGAGCCGAGGTATATGCGCTGGCGCTACCGCATGCCAACGGCGTCTTTCTATCTGAGGTACATCAAACCTTTGAGGGTGACGCCTTCTTCCCAGTGCTTAACGCAGCAGAATTCGAGGTTGTCTCATCCGAAACCATTCAAGGCACAATCACGTACACGCACTCCGTCTATGCGCGTCGTAACGGCTAA</v>
      </c>
      <c r="O1979" s="26">
        <f t="shared" si="208"/>
        <v>498</v>
      </c>
      <c r="P1979" s="26"/>
      <c r="Q1979" s="26">
        <f t="shared" si="203"/>
        <v>1</v>
      </c>
      <c r="R1979" s="26">
        <f t="shared" si="204"/>
        <v>1</v>
      </c>
      <c r="S1979" s="26">
        <f t="shared" si="205"/>
        <v>2</v>
      </c>
      <c r="T1979" s="26"/>
    </row>
    <row r="1980" spans="1:20" x14ac:dyDescent="0.25">
      <c r="A1980">
        <v>1894</v>
      </c>
      <c r="B1980" s="2" t="s">
        <v>9892</v>
      </c>
      <c r="C1980" s="3" t="s">
        <v>4821</v>
      </c>
      <c r="D1980" s="3" t="s">
        <v>4854</v>
      </c>
      <c r="E1980" s="3" t="s">
        <v>4854</v>
      </c>
      <c r="F1980" s="3" t="s">
        <v>1023</v>
      </c>
      <c r="G1980" s="3" t="s">
        <v>4855</v>
      </c>
      <c r="H1980" s="3"/>
      <c r="I1980" s="3" t="s">
        <v>4825</v>
      </c>
      <c r="J1980" s="3"/>
      <c r="K1980" s="3" t="s">
        <v>9893</v>
      </c>
      <c r="L1980" s="5" t="s">
        <v>15</v>
      </c>
      <c r="M1980" s="2" t="str">
        <f t="shared" si="207"/>
        <v>&gt;trime-g1948_dfrA22%ATGAACCCGGAATTGGTCCGCATTTATCTGGTCGCTGCCATGGGTGCCAATCGGGTTATTGGCAATGGCCCCGATATTCCCTGGAAAATCCCGGGTGAGCAAAAGATCTTTCGCAGGCTCACCGAGGGCAAAGTGGTCGTTATGGGCCGCAAGACGTTTGAGTCCATAGGCAAGCCCTTACCAAACCGCCGCACAGTGGTGCTCTCGCGCCAAGCCAGTTATAGCGCTGCTGGTTGTGCAGTTGTTTCAACGCTGTCGCAGGCTATTGCCATCGCAGCCGAACACGGCAAAGAGCTCTACGTGGCCGGCGGAGCCGAGGTATATGCACTGGCACTACCTCGTGCCGACGGCGTCTTTCTATCTGAGGTACATCAAACCTTCGAGGGTGACGCCTTCTTCCCTGTGCTCGACGAAGCAGAATTCGAGGTTGTCTCAGCCGAAACCGTTCAAGCCACAATCACGTACACGCACTCCGTCTATGCACGTCGTAACGGCTAA</v>
      </c>
      <c r="O1980" s="26">
        <f t="shared" si="208"/>
        <v>498</v>
      </c>
      <c r="P1980" s="26"/>
      <c r="Q1980" s="26">
        <f t="shared" si="203"/>
        <v>1</v>
      </c>
      <c r="R1980" s="26">
        <f t="shared" si="204"/>
        <v>1</v>
      </c>
      <c r="S1980" s="26">
        <f t="shared" si="205"/>
        <v>2</v>
      </c>
      <c r="T1980" s="26"/>
    </row>
    <row r="1981" spans="1:20" x14ac:dyDescent="0.25">
      <c r="A1981" s="26">
        <v>1895</v>
      </c>
      <c r="B1981" s="2" t="s">
        <v>9894</v>
      </c>
      <c r="C1981" s="3" t="s">
        <v>4821</v>
      </c>
      <c r="D1981" s="3" t="s">
        <v>4856</v>
      </c>
      <c r="E1981" s="3" t="s">
        <v>4856</v>
      </c>
      <c r="F1981" s="3" t="s">
        <v>4857</v>
      </c>
      <c r="G1981" s="3" t="s">
        <v>4858</v>
      </c>
      <c r="H1981" s="3"/>
      <c r="I1981" s="3" t="s">
        <v>4825</v>
      </c>
      <c r="J1981" s="3"/>
      <c r="K1981" s="3" t="s">
        <v>9895</v>
      </c>
      <c r="L1981" s="5" t="s">
        <v>15</v>
      </c>
      <c r="M1981" s="2" t="str">
        <f t="shared" si="207"/>
        <v>&gt;trime-g1949_dfrA23%ATGCCAACAGTTGAGATTATTGTTGCAGTTGATCCTGTTGGGGGATTTGGCCGGAATGGCCAAATCCCTTGGACGTGCAAGGAAGACATGAAGCGCTTCACCACCATATCCAAAGAGATTCGAGTGTGTGTGATGGGGAAGAACACATACAAAGACATGCTCGATATGCAAATGAAGAAGGAAGGCGCTGAAGAACGAATCAAAGAGAAGGGAATTCTTCCGGAGCGCGAATCTTACGTCGTGTCCTCGACTTTGAAGCCCGAGGACGTCATTGGAGCCACGGTAGTTCCGGACCTACGTGCGGTGCTCAATCAATATCACGACAGCGATCAACGAATAGCTGTCATTGGTGGAGAAAAGCTGTACGTGCAAGCCCTCGCATCTGCCACAAAAGTCCACATGACGGTAATGCACAAGCCATATAACTGCGATCGGACGTTGCCGATGTCATACATCGACAAAAAGTTTGTTGCAGGTCAAGGGTCTATCACCATTCAAACTGCGGTAGATGGTGAGACCCATCCCGTGAAGTTCATCACATATGAGCGCGCTCGGCCGTAA</v>
      </c>
      <c r="O1981" s="26">
        <f t="shared" si="208"/>
        <v>561</v>
      </c>
      <c r="P1981" s="26"/>
      <c r="Q1981" s="26">
        <f t="shared" ref="Q1981:Q2024" si="209">IF(OR(LEFT(G1981,3)="ATG",LEFT(G1981,3)="GTG",LEFT(G1981,3)="TTG"),1,"bad")</f>
        <v>1</v>
      </c>
      <c r="R1981" s="26">
        <f t="shared" si="204"/>
        <v>1</v>
      </c>
      <c r="S1981" s="26">
        <f t="shared" si="205"/>
        <v>2</v>
      </c>
      <c r="T1981" s="26"/>
    </row>
    <row r="1982" spans="1:20" x14ac:dyDescent="0.25">
      <c r="A1982">
        <v>1896</v>
      </c>
      <c r="B1982" s="2" t="s">
        <v>9896</v>
      </c>
      <c r="C1982" s="3" t="s">
        <v>4821</v>
      </c>
      <c r="D1982" s="3" t="s">
        <v>4859</v>
      </c>
      <c r="E1982" s="3" t="s">
        <v>4859</v>
      </c>
      <c r="F1982" s="3" t="s">
        <v>4860</v>
      </c>
      <c r="G1982" s="3" t="s">
        <v>4861</v>
      </c>
      <c r="H1982" s="3"/>
      <c r="I1982" s="3" t="s">
        <v>4825</v>
      </c>
      <c r="J1982" s="3"/>
      <c r="K1982" s="3" t="s">
        <v>9897</v>
      </c>
      <c r="L1982" s="5" t="s">
        <v>15</v>
      </c>
      <c r="M1982" s="2" t="str">
        <f t="shared" si="207"/>
        <v>&gt;trime-g1950_dfrA24%ATGACCTATCAGTTGGACGTGAGCAAAATTCTGTCGTTTGACCTGGAGGCCATCGTTGCTGCTACTGAGAACGGCGGCATCGGTTACAAAGGTGACCTCCCATGGCGTCTACAAGGCGATCTGAAGCGTTTTCGCGAAATCACCCAAGGCGGTATAGTCATCATGGGTGCAGGCACGTATAAGAGCCTCCCAAGTCCTCTGAAAGACCGCATCAATATCGTCATCACCAAGAAGTCAGAGATTTCTTGGACGGCTTGCTATGACGTGCGTGTGGTCAACAGTCCAGAAGACGCTTTGCGCATGGTTGGTCGCATTATCGACGAGAAAGAAGAGCAAGGTCGTGATCGACCTCGTGTATTCGTTATCGGCGGGGCTTCGATCTATCAGGCACTGATGCCTTTCGTTTCTACGCTCCACTGGACTGAGGTGCATGTTGAACAACTGCCAGAGGAAATCGGTCTCGATACGTATATCGAAGACTTCCTTTCTCTGCGTGGGACTTCTACACCGAAGAGAAAGTCGAATCTGGTTTTACCACCCACACCTACCACACCCTGA</v>
      </c>
      <c r="O1982" s="26">
        <f t="shared" si="208"/>
        <v>558</v>
      </c>
      <c r="P1982" s="26"/>
      <c r="Q1982" s="26">
        <f t="shared" si="209"/>
        <v>1</v>
      </c>
      <c r="R1982" s="26">
        <f t="shared" si="204"/>
        <v>1</v>
      </c>
      <c r="S1982" s="26">
        <f t="shared" si="205"/>
        <v>2</v>
      </c>
      <c r="T1982" s="26"/>
    </row>
    <row r="1983" spans="1:20" x14ac:dyDescent="0.25">
      <c r="A1983">
        <v>1897</v>
      </c>
      <c r="B1983" s="2" t="s">
        <v>9898</v>
      </c>
      <c r="C1983" s="3" t="s">
        <v>4821</v>
      </c>
      <c r="D1983" s="3" t="s">
        <v>4862</v>
      </c>
      <c r="E1983" s="3" t="s">
        <v>4862</v>
      </c>
      <c r="F1983" s="3" t="s">
        <v>4863</v>
      </c>
      <c r="G1983" s="3" t="s">
        <v>4864</v>
      </c>
      <c r="H1983" s="3"/>
      <c r="I1983" s="3" t="s">
        <v>4825</v>
      </c>
      <c r="J1983" s="3"/>
      <c r="K1983" s="3" t="s">
        <v>9899</v>
      </c>
      <c r="L1983" s="5" t="s">
        <v>15</v>
      </c>
      <c r="M1983" s="2" t="str">
        <f t="shared" si="207"/>
        <v>&gt;trime-g1951_dfrA25%ATGGCTGCAAGAGCGAAAAATGGCGTAATCGGTTGCGGTCCTGACATTCCTTGGTCTGCCAAAGGGGAACAGCTTCTTTTCAAAGCACTGACCTATAACCAATGGCTTTTGGTAGGGCGCAAAACATTTGAGTCTATGGGGCCGCTGCCCAATAGGAAATACGCGGTTGTTACCCGCTCAAACTGGACAGCGGCTAATGAAAACGTAGTGGTTTTCCCGTCGATTGACGAAGCGATGGGTAGATTAGGCGAGATCACTGACCATGTCATCGTCGCCGGTGGTGGAGAAATCTACCATGAAACGATACCCATGGCCTCTACTCTGCATGTGTCGACAATCGACGTTGAGCCAGAGGGAGACGTTTTCTTTCCGAACATTCCTGGGAAGTTTGATGTCGTTTTTGAGCAACAATTTACATCAAACATTAACTATTGCTATCAAATCTGGCAAAAGGGTTAA</v>
      </c>
      <c r="O1983" s="26">
        <f t="shared" si="208"/>
        <v>459</v>
      </c>
      <c r="P1983" s="26"/>
      <c r="Q1983" s="26">
        <f t="shared" si="209"/>
        <v>1</v>
      </c>
      <c r="R1983" s="26">
        <f t="shared" si="204"/>
        <v>1</v>
      </c>
      <c r="S1983" s="26">
        <f t="shared" si="205"/>
        <v>2</v>
      </c>
      <c r="T1983" s="26"/>
    </row>
    <row r="1984" spans="1:20" x14ac:dyDescent="0.25">
      <c r="A1984">
        <v>1898</v>
      </c>
      <c r="B1984" s="2" t="s">
        <v>9900</v>
      </c>
      <c r="C1984" s="3" t="s">
        <v>4821</v>
      </c>
      <c r="D1984" s="3" t="s">
        <v>4865</v>
      </c>
      <c r="E1984" s="3" t="s">
        <v>4865</v>
      </c>
      <c r="F1984" s="3" t="s">
        <v>4866</v>
      </c>
      <c r="G1984" s="3" t="s">
        <v>4867</v>
      </c>
      <c r="H1984" s="3"/>
      <c r="I1984" s="3" t="s">
        <v>4825</v>
      </c>
      <c r="J1984" s="3"/>
      <c r="K1984" s="3" t="s">
        <v>9901</v>
      </c>
      <c r="L1984" s="5" t="s">
        <v>15</v>
      </c>
      <c r="M1984" s="2" t="str">
        <f t="shared" si="207"/>
        <v>&gt;trime-g1952_dfrA26%ATGGCTGATGAAGAATACGACCCGCTACTCGATGACGACATGGAAGATGCCAAAGTCGCCGTCATTGCTGCCCGTGCGCAAAACGGTTGCATTGGTCGCCACGGCAAGCTGCCGTGGAAGCTGCCCGGTGACCTGAAATACTTCCGTGAGCGCACCTGGGGCAAGCCCATCATCATGGGGCGCAAAACCTGGGAATCACTCAATGGTGCCTTGCCGGGGCGCACCAACATCGTGGTAACGCGTCAACAAGGTTATGAAGCCGAAGGTGCTCGCGTGGTCGATAGCATCGAAGAAGCCATTAGCTTGGCACAGTCTATCGCCTTAATCGAAGCCGTTGATGAAATCATGGTGCTGGGCGGCGGCGAAATCTATACCCAAGCCTTACCGCAAGCCGACATTCTCTATCTCACCGAAGTACACGCCTCGGTCGACGGCGATGCCTTCTTCCCCGACGTGGACCTCAGCCAATATCAAGAAACCCAACGCCAGGACTTCGAGCCATCGGGCGGCAACCCTTACCCGTTTAGCTTTGTGGTCTATCAGCGGACGTAG</v>
      </c>
      <c r="O1984" s="26">
        <f t="shared" si="208"/>
        <v>552</v>
      </c>
      <c r="P1984" s="26"/>
      <c r="Q1984" s="26">
        <f t="shared" si="209"/>
        <v>1</v>
      </c>
      <c r="R1984" s="26">
        <f t="shared" si="204"/>
        <v>1</v>
      </c>
      <c r="S1984" s="26">
        <f t="shared" si="205"/>
        <v>2</v>
      </c>
      <c r="T1984" s="26"/>
    </row>
    <row r="1985" spans="1:20" x14ac:dyDescent="0.25">
      <c r="A1985">
        <v>1899</v>
      </c>
      <c r="B1985" s="2" t="s">
        <v>9902</v>
      </c>
      <c r="C1985" s="3" t="s">
        <v>4821</v>
      </c>
      <c r="D1985" s="3" t="s">
        <v>4868</v>
      </c>
      <c r="E1985" s="3" t="s">
        <v>4868</v>
      </c>
      <c r="F1985" s="3" t="s">
        <v>4869</v>
      </c>
      <c r="G1985" s="3" t="s">
        <v>4870</v>
      </c>
      <c r="H1985" s="3"/>
      <c r="I1985" s="3" t="s">
        <v>4825</v>
      </c>
      <c r="J1985" s="3"/>
      <c r="K1985" s="3" t="s">
        <v>9903</v>
      </c>
      <c r="L1985" s="5" t="s">
        <v>15</v>
      </c>
      <c r="M1985" s="2" t="str">
        <f t="shared" si="207"/>
        <v>&gt;trime-g1953_dfrA27%GTGAAAATATCACTAATGGCTGCAAAAGCAAGAAATGGGGTTATTGGCTGCGGCTCGGATATCCCGTGGAACGCTAAAGGTGAGCAGCTGCTTTTTAAAGCAATAACTTACAATCAATGGCTCTTAGTCGGCCGTAAAACATTTGAGGCAATGGGGGCTCTCCCAAATAGAAAGTATGCAGTTGTCAGCCGCTCAGGATCGGTAGCTACTAACGATGATGTGGTTGTGTTTCCATCTATAGAAGCAGCAATGAGGGAGCTAAAGACTCTTACGAACCATGTTGTTGTTTCTGGTGGTGGAGAGATCTACAAGAGTCTGATCGCCCATGCCGACACGCTACATATCTCGACAATAGATTCCGAGCCAGAGGGCAATGTTTTCTTTCCGGAAATCCCCAAAGAGTTCAATGTGGTGTTCGAGCAGGAATTTCATTCAAATATAAATTATCGCTATCAAATCTGGCAAAGGGGTTAA</v>
      </c>
      <c r="O1985" s="26">
        <f t="shared" si="208"/>
        <v>474</v>
      </c>
      <c r="P1985" s="26"/>
      <c r="Q1985" s="26">
        <f t="shared" si="209"/>
        <v>1</v>
      </c>
      <c r="R1985" s="26">
        <f t="shared" ref="R1985:R2048" si="210">IF(OR(RIGHT(G1985,3)="TAG",RIGHT(G1985,3)="TAA",RIGHT(G1985,3)="TGA"),1,"bad")</f>
        <v>1</v>
      </c>
      <c r="S1985" s="26">
        <f t="shared" si="205"/>
        <v>2</v>
      </c>
      <c r="T1985" s="26"/>
    </row>
    <row r="1986" spans="1:20" x14ac:dyDescent="0.25">
      <c r="A1986">
        <v>1900</v>
      </c>
      <c r="B1986" s="2" t="s">
        <v>9904</v>
      </c>
      <c r="C1986" s="3" t="s">
        <v>4821</v>
      </c>
      <c r="D1986" s="3" t="s">
        <v>4871</v>
      </c>
      <c r="E1986" s="3" t="s">
        <v>4871</v>
      </c>
      <c r="F1986" s="3" t="s">
        <v>4872</v>
      </c>
      <c r="G1986" s="3" t="s">
        <v>4873</v>
      </c>
      <c r="H1986" s="3"/>
      <c r="I1986" s="3" t="s">
        <v>4825</v>
      </c>
      <c r="J1986" s="3"/>
      <c r="K1986" s="3" t="s">
        <v>9905</v>
      </c>
      <c r="L1986" s="5" t="s">
        <v>15</v>
      </c>
      <c r="M1986" s="2" t="str">
        <f t="shared" si="207"/>
        <v>&gt;trime-g1954_dfrA28%GTGAAAATATCACTAATGGCTGCAAAAGCAAGAAATGGGGTTATTGGCTGCGGCTCTGATATCCCTTGGAACGCTAAAGGCGAGCAGCTGCTTTTTAAAGCAATAACTTACAATCAGTGGCTTTTAGTCGGCCGCAAAACATTTGAGGCAATGGGGGCTCTCCCAAATAGAAAGTATGCAGTTGTCAGCCGCTCAGGATCGGTAGCTACTAACGATGATATGGTTGTGTTTCCATCTATAGAAGCAGCAATGGGTAAGCTAAAGACTCTTACGAACCATGTTGTTGTTTCTGGTGGTGGAGAGATCTATAAGAGTCTGATCGCCCATGCCGACACGCTACATATTTCGACAATAGATTCCGAGCCAGAGGGCAATGTTTTCTTTCCGGAAATCCCCAAAGATTTCAATGTGGTGTTCGAGCAGGAATTTCATTCAAATATAAATTATCGATATCAAATCTGGCAAAGGGGTTAA</v>
      </c>
      <c r="O1986" s="26">
        <f t="shared" si="208"/>
        <v>474</v>
      </c>
      <c r="P1986" s="26"/>
      <c r="Q1986" s="26">
        <f t="shared" si="209"/>
        <v>1</v>
      </c>
      <c r="R1986" s="26">
        <f t="shared" si="210"/>
        <v>1</v>
      </c>
      <c r="S1986" s="26">
        <f t="shared" ref="S1986:S2049" si="211">IF(MID(G1986,10,3)="ATG",1,2)</f>
        <v>2</v>
      </c>
      <c r="T1986" s="26"/>
    </row>
    <row r="1987" spans="1:20" x14ac:dyDescent="0.25">
      <c r="A1987" s="3">
        <v>1901</v>
      </c>
      <c r="B1987" s="2" t="s">
        <v>10310</v>
      </c>
      <c r="C1987" s="3" t="s">
        <v>4821</v>
      </c>
      <c r="D1987" s="3" t="s">
        <v>5663</v>
      </c>
      <c r="E1987" s="3" t="s">
        <v>5663</v>
      </c>
      <c r="F1987" s="3" t="s">
        <v>5664</v>
      </c>
      <c r="G1987" s="3" t="s">
        <v>5665</v>
      </c>
      <c r="H1987" s="3"/>
      <c r="I1987" s="3" t="s">
        <v>4825</v>
      </c>
      <c r="J1987" s="3"/>
      <c r="K1987" s="3" t="s">
        <v>5666</v>
      </c>
      <c r="L1987" s="16" t="s">
        <v>5646</v>
      </c>
      <c r="M1987" s="2" t="str">
        <f t="shared" si="207"/>
        <v>&gt;trime-g1955a_dfrA29%TTGAAAATTTCTTTAATCGCAGCTCAGTCAGAAAACGGTGTTATTGGTAATGGCCCAGATATTCCATGGTCAGCAAAAGGGGAGCAGTTACTTTTCAAAGCGCTAACATATAATCAGTGGCTTCTTGTCGGAAGAAAAACATTTGAGTCAATGGGTATTCTTCCTAATCGAAAGTATGCTGTTCTTTCAAAAAATGGAATTTCACACCTTCCTGAAAACGTACTAGTTTTTTCGTCTATAGAAAATGCATTATATGAACTGGCTAAGGTAACAGACCATTTATATATTTCTGGCGGTGGTCAAATATATAATAGTCTTATTGAAAGTGCTGATACCATCCACTTATCTATCATCCACAAAGAGGTAGAAGGTGAAGTAAGGTTTCCCAAAATACCTCCTAATTACAAGTTGGTATTTGAGCAATATTATTCTTCAAATATTAATTACACTTATCAAATTTGGCAAAAAGGTTAA</v>
      </c>
      <c r="O1987" s="26">
        <f t="shared" si="208"/>
        <v>474</v>
      </c>
      <c r="P1987" s="26"/>
      <c r="Q1987" s="26">
        <f t="shared" si="209"/>
        <v>1</v>
      </c>
      <c r="R1987" s="26">
        <f t="shared" si="210"/>
        <v>1</v>
      </c>
      <c r="S1987" s="26">
        <f t="shared" si="211"/>
        <v>2</v>
      </c>
      <c r="T1987" s="26"/>
    </row>
    <row r="1988" spans="1:20" x14ac:dyDescent="0.25">
      <c r="A1988">
        <v>1902</v>
      </c>
      <c r="B1988" s="2" t="s">
        <v>9906</v>
      </c>
      <c r="C1988" s="3" t="s">
        <v>4821</v>
      </c>
      <c r="D1988" s="3" t="s">
        <v>4874</v>
      </c>
      <c r="E1988" s="3" t="s">
        <v>4874</v>
      </c>
      <c r="F1988" s="3" t="s">
        <v>4875</v>
      </c>
      <c r="G1988" s="3" t="s">
        <v>4876</v>
      </c>
      <c r="H1988" s="3"/>
      <c r="I1988" s="3" t="s">
        <v>4825</v>
      </c>
      <c r="J1988" s="3"/>
      <c r="K1988" s="3" t="s">
        <v>9907</v>
      </c>
      <c r="L1988" s="5" t="s">
        <v>15</v>
      </c>
      <c r="M1988" s="2" t="str">
        <f t="shared" si="207"/>
        <v>&gt;trime-g1956_dfrA3%ATGTTGATTTCTTTGATTGCAGCTTTGGCTCATAACAACTTGATTGGCAAAGATAATCTTATTCCATGGCATCTACCTGCCGATCTGCGTCATTTCAAAGCTGTCACCCTGGGGAAACCTGTGGTGATGGGACGTCGCACCTTTGAGTCGATCGGGCGGCCATTGCCAGGACGGCGCAATGTTGTCGTTAGTCGCAATCCCCAATGGCAGGCCGAAGGGGTGGAGGTGGCTCCCTCGCTGGATGCGGCTCTGGCGCTATTAACCGACTGTGAGGAAGCGATGATCATCGGTGGCGGGCAACTCTATGCCGAGGCTCTGCCCCGAGCGGATCGCTTGTATCTAACCTACATTGACGCTCAGTTGAACGGTGATACCCATTTCCCGGATTACCTATCGCTTGGGTGGCAGGAGTTGGAGCGGTCAACGCATCCTGCTGACGATAAGAACAGCTATGCCTGCGAATTTGTTACCTTGAGTCGTCAGCGCTGA</v>
      </c>
      <c r="O1988" s="26">
        <f t="shared" si="208"/>
        <v>489</v>
      </c>
      <c r="P1988" s="26"/>
      <c r="Q1988" s="26">
        <f t="shared" si="209"/>
        <v>1</v>
      </c>
      <c r="R1988" s="26">
        <f t="shared" si="210"/>
        <v>1</v>
      </c>
      <c r="S1988" s="26">
        <f t="shared" si="211"/>
        <v>2</v>
      </c>
      <c r="T1988" s="26"/>
    </row>
    <row r="1989" spans="1:20" x14ac:dyDescent="0.25">
      <c r="A1989">
        <v>1903</v>
      </c>
      <c r="B1989" s="2" t="s">
        <v>9908</v>
      </c>
      <c r="C1989" s="3" t="s">
        <v>4821</v>
      </c>
      <c r="D1989" s="3" t="s">
        <v>4877</v>
      </c>
      <c r="E1989" s="3" t="s">
        <v>4877</v>
      </c>
      <c r="F1989" s="3" t="s">
        <v>4878</v>
      </c>
      <c r="G1989" s="3" t="s">
        <v>4879</v>
      </c>
      <c r="H1989" s="3"/>
      <c r="I1989" s="3" t="s">
        <v>4825</v>
      </c>
      <c r="J1989" s="3"/>
      <c r="K1989" s="3" t="s">
        <v>9909</v>
      </c>
      <c r="L1989" s="5" t="s">
        <v>15</v>
      </c>
      <c r="M1989" s="2" t="str">
        <f t="shared" si="207"/>
        <v>&gt;trime-g1957_dfrA30%GTGAAAGTATCATTAATGGCTGCAAGAGCGAGAAACGGAGTGATCGGTTGCGGTCCACACATACCCTGGTCCGCGAAAGGAGAGCAGCTACTCTTTAAAGCCCTGACGTACAACCAGTGGCTTTTGGTTGGCCGCAAGACGTTCGAATCAATGGGGGCGCTCCCCAACAGGAAATACGCGGTCGTTACTCGCTCAGCCTGGACGGCCAATAATGACAACGTAGTAGTATTCCCGTCGATCGAAGAGGCCATGGGCGGTCTAGCTAAACTCAACGGTCACGTTATAGTGTCTGGTGGCGGGGAGATTTACAGAGAAACGTTGCCCATGGCCTCTACGCTCCATGTATCGACGATCGACATTGAGCCAGAAGGGGATGTTTTCTTCCCGAATATTCCCAACTTCTTCGAAGTTGTTTTTGAGCAACATTTTAGTTCAAACATTAACTATTGCTATCAAATTTGGAAAAAGGGTTAA</v>
      </c>
      <c r="O1989" s="26">
        <f t="shared" si="208"/>
        <v>474</v>
      </c>
      <c r="P1989" s="26"/>
      <c r="Q1989" s="26">
        <f t="shared" si="209"/>
        <v>1</v>
      </c>
      <c r="R1989" s="26">
        <f t="shared" si="210"/>
        <v>1</v>
      </c>
      <c r="S1989" s="26">
        <f t="shared" si="211"/>
        <v>2</v>
      </c>
      <c r="T1989" s="26"/>
    </row>
    <row r="1990" spans="1:20" x14ac:dyDescent="0.25">
      <c r="A1990">
        <v>1904</v>
      </c>
      <c r="B1990" s="2" t="s">
        <v>9910</v>
      </c>
      <c r="C1990" s="3" t="s">
        <v>4821</v>
      </c>
      <c r="D1990" s="3" t="s">
        <v>4880</v>
      </c>
      <c r="E1990" s="3" t="s">
        <v>4880</v>
      </c>
      <c r="F1990" s="3" t="s">
        <v>4881</v>
      </c>
      <c r="G1990" s="3" t="s">
        <v>4882</v>
      </c>
      <c r="H1990" s="3"/>
      <c r="I1990" s="3" t="s">
        <v>4825</v>
      </c>
      <c r="J1990" s="3"/>
      <c r="K1990" s="3" t="s">
        <v>9911</v>
      </c>
      <c r="L1990" s="5" t="s">
        <v>15</v>
      </c>
      <c r="M1990" s="2" t="str">
        <f t="shared" si="207"/>
        <v>&gt;trime-g1958_dfrA31%ATGAAAATATCCATTATGGCAGCAGTTTCTGAGAATGGAGTAATTGGCTCTGGATTGGATATACCTTGGCATGTACAAGGTGAGCAGCTCCTGTTCAAAGCTATGACTTACAATCATTGGCTTTTAGTCGGTCGTAAAACTTTCGACTCAATGGGTAAACTTCCCAATAGGAAATATGCTGTGGTTACTCGCTCAGAAATGGTCTCGAATGATCCAGATGTTATTTATTTCACCAGCATTGAATCGGCATTATCTTACTTAGACAATACGACAACACATGTCTTTGTTTCTGGTGGTGGTGAAATTTACAAAGCATTAATCGAACAAGCAGATGTTATCCATCTTTCAGTGATTCATAAGCACATCTCTGGCGACGTGTTTTTCCCTTCAGTTCCACAGAGTTTCAAACAAACATTTGAGCAAAGTTTCAGTTCAAATATTGATTACACGTACCAAATTTGGGCAAAGGGCTAA</v>
      </c>
      <c r="O1990" s="26">
        <f t="shared" si="208"/>
        <v>474</v>
      </c>
      <c r="P1990" s="26"/>
      <c r="Q1990" s="26">
        <f t="shared" si="209"/>
        <v>1</v>
      </c>
      <c r="R1990" s="26">
        <f t="shared" si="210"/>
        <v>1</v>
      </c>
      <c r="S1990" s="26">
        <f t="shared" si="211"/>
        <v>2</v>
      </c>
      <c r="T1990" s="26"/>
    </row>
    <row r="1991" spans="1:20" x14ac:dyDescent="0.25">
      <c r="A1991">
        <v>1905</v>
      </c>
      <c r="B1991" s="2" t="s">
        <v>9912</v>
      </c>
      <c r="C1991" s="3" t="s">
        <v>4821</v>
      </c>
      <c r="D1991" s="3" t="s">
        <v>4883</v>
      </c>
      <c r="E1991" s="3" t="s">
        <v>4883</v>
      </c>
      <c r="F1991" s="3" t="s">
        <v>4884</v>
      </c>
      <c r="G1991" s="3" t="s">
        <v>4885</v>
      </c>
      <c r="H1991" s="3"/>
      <c r="I1991" s="3" t="s">
        <v>4825</v>
      </c>
      <c r="J1991" s="3"/>
      <c r="K1991" s="3" t="s">
        <v>9913</v>
      </c>
      <c r="L1991" s="5" t="s">
        <v>15</v>
      </c>
      <c r="M1991" s="2" t="str">
        <f t="shared" si="207"/>
        <v>&gt;trime-g1959_dfrA32%TTGAAAATTTCATTGATTTCTGCAGTGTCAGAAAATGGCGTAATCGGTAGTGGTCCTGATATTCCGTGGTCAGCAAAAGGTGAGCAGCTAATCTTTAAGGCGCTCACATACAATCAGTGGCTTCTTGTTGGAAGGAAAACATTTGACTCTATGGGAGTTCTTCCAAATCGCAAATATGCAGTAGTGTCAAAGAATGGAATTTCAGGGTCAAATGAAAACGTCTTGGTTTTTCCTTCAATAGAAAATGCTTTGCAAGAACTATCTAAAATTACAGATCATGTATATATTTCGGGTGGGGGGCAAATCTATGAAAGCCTTATTGAAAAAGCAGATATAATTCATCTATCTACTATTCATGTTGAGGTTGAAGGTGATATTAAATTCCCTATATTACCTGAAGGTTTCAACTTGGTTTTTGAACAGTTTTTTGTGTCTAATATAAATTATACATATCAAATTTGGAAAAAAGGCTAA</v>
      </c>
      <c r="O1991" s="26">
        <f t="shared" si="208"/>
        <v>474</v>
      </c>
      <c r="P1991" s="26"/>
      <c r="Q1991" s="26">
        <f t="shared" si="209"/>
        <v>1</v>
      </c>
      <c r="R1991" s="26">
        <f t="shared" si="210"/>
        <v>1</v>
      </c>
      <c r="S1991" s="26">
        <f t="shared" si="211"/>
        <v>2</v>
      </c>
      <c r="T1991" s="26"/>
    </row>
    <row r="1992" spans="1:20" x14ac:dyDescent="0.25">
      <c r="A1992">
        <v>1906</v>
      </c>
      <c r="B1992" s="2" t="s">
        <v>9914</v>
      </c>
      <c r="C1992" s="3" t="s">
        <v>4821</v>
      </c>
      <c r="D1992" s="3" t="s">
        <v>4886</v>
      </c>
      <c r="E1992" s="3" t="s">
        <v>4886</v>
      </c>
      <c r="F1992" s="3" t="s">
        <v>4887</v>
      </c>
      <c r="G1992" s="3" t="s">
        <v>4888</v>
      </c>
      <c r="H1992" s="3"/>
      <c r="I1992" s="3" t="s">
        <v>4825</v>
      </c>
      <c r="J1992" s="3"/>
      <c r="K1992" s="3" t="s">
        <v>9915</v>
      </c>
      <c r="L1992" s="5" t="s">
        <v>15</v>
      </c>
      <c r="M1992" s="2" t="str">
        <f t="shared" si="207"/>
        <v>&gt;trime-g1960_dfrA33%ATGAACCCGGAATCGGTCCGCATTTATCTGGTCGCTGCCATGGGTGCCAATCGGGTTATTGGCAATGGCCCTGATATCCCTTGGAATATCCCTGGTGAGCAAAAGATTTTTCGCAGGCTCACCGAGGGCAAAGTGGTCGTTATGGGCCGCAAGACGTTTGAGTCCATAGGCAAGCCCTTACCAAACCGTCGCACAGTGGTGCTCTCGCGCCAAGCTAGTTATAGCGCTGCTGGTTGTGCAGTTGTTTCAACGCTGTCGCAGGCTATTGCCATCGCAGCCGAACACGGCAAGGAACTCTACGTGGCCGGCGGAGCCGAGGTATATGCACTGGCACTACCTCGTGCCGATGGCGTCTTTCTATCTGAGGTACATCAAACCTTCGAGGGTGACGCCTTCTTCCCAGCGCTCGACGCAGCAGAATTCGACGTTGTCTCAGCCGAAACCGTTCAAGCCACAATCACGTACACGCACTCCGTCTATGCACGTCGTAACGGCTAA</v>
      </c>
      <c r="O1992" s="26">
        <f t="shared" si="208"/>
        <v>498</v>
      </c>
      <c r="P1992" s="26"/>
      <c r="Q1992" s="26">
        <f t="shared" si="209"/>
        <v>1</v>
      </c>
      <c r="R1992" s="26">
        <f t="shared" si="210"/>
        <v>1</v>
      </c>
      <c r="S1992" s="26">
        <f t="shared" si="211"/>
        <v>2</v>
      </c>
      <c r="T1992" s="26"/>
    </row>
    <row r="1993" spans="1:20" x14ac:dyDescent="0.25">
      <c r="A1993">
        <v>1907</v>
      </c>
      <c r="B1993" s="2" t="s">
        <v>9916</v>
      </c>
      <c r="C1993" s="3" t="s">
        <v>4821</v>
      </c>
      <c r="D1993" s="3" t="s">
        <v>4889</v>
      </c>
      <c r="E1993" s="3" t="s">
        <v>4889</v>
      </c>
      <c r="F1993" s="3" t="s">
        <v>4890</v>
      </c>
      <c r="G1993" s="3" t="s">
        <v>4891</v>
      </c>
      <c r="H1993" s="3"/>
      <c r="I1993" s="3" t="s">
        <v>4825</v>
      </c>
      <c r="J1993" s="3"/>
      <c r="K1993" s="3" t="s">
        <v>9917</v>
      </c>
      <c r="L1993" s="5" t="s">
        <v>15</v>
      </c>
      <c r="M1993" s="2" t="str">
        <f t="shared" si="207"/>
        <v>&gt;trime-g1961_dfrA5%GTGAAAGTATCATTAATGGCTGCAAAAGCGAAAAACGGAGTGATTGGTTGCGGTCCACACATACCCTGGTCCGCGAAAGGAGAGCAGCTACTCTTTAAAGCCTTGACGTACAACCAGTGGCTTTTGGTGGGCCGCAAGACGTTCGAATCTATGGGAGCACTCCCTAATAGGAAATACGCGGTCGTTACTCGCTCAGCCTGGACGGCCGATAATGACAACGTAATAGTATTCCCGTCGATCGAAGAGGCCATGTACGGGCTGGCTGAACTCACCGATCACGTTATAGTGTCTGGTGGCGGGGAGATTTACAGAGAAACATTGCCCATGGCCTCTACGCTCCATATATCGACGATTGATATTGAGCCGGAAGGAGATGTTTTCTTTCCGAATATTCCCAATACCTTCGAAGTTGTTTTTGAGCAACACTTTAGCTCAAACATTAACTATTGCTATCAAATTTGGCAAAAGGGTTAA</v>
      </c>
      <c r="O1993" s="26">
        <f t="shared" si="208"/>
        <v>474</v>
      </c>
      <c r="P1993" s="26"/>
      <c r="Q1993" s="26">
        <f t="shared" si="209"/>
        <v>1</v>
      </c>
      <c r="R1993" s="26">
        <f t="shared" si="210"/>
        <v>1</v>
      </c>
      <c r="S1993" s="26">
        <f t="shared" si="211"/>
        <v>2</v>
      </c>
      <c r="T1993" s="26"/>
    </row>
    <row r="1994" spans="1:20" x14ac:dyDescent="0.25">
      <c r="A1994" s="26">
        <v>1908</v>
      </c>
      <c r="B1994" s="2" t="s">
        <v>9918</v>
      </c>
      <c r="C1994" s="3" t="s">
        <v>4821</v>
      </c>
      <c r="D1994" s="3" t="s">
        <v>4892</v>
      </c>
      <c r="E1994" s="3" t="s">
        <v>4892</v>
      </c>
      <c r="F1994" s="3" t="s">
        <v>4893</v>
      </c>
      <c r="G1994" s="3" t="s">
        <v>4894</v>
      </c>
      <c r="H1994" s="3"/>
      <c r="I1994" s="3" t="s">
        <v>4825</v>
      </c>
      <c r="J1994" s="3"/>
      <c r="K1994" s="3" t="s">
        <v>9919</v>
      </c>
      <c r="L1994" s="5" t="s">
        <v>15</v>
      </c>
      <c r="M1994" s="2" t="str">
        <f t="shared" si="207"/>
        <v>&gt;trime-g1962_dfrA6%ATGAAAATATCTCTTATGGCAGCTGTTTCCGAGAATGGAGTAATTGGCTCTGGATTGGATATACCTTGGCATGTACAAGGCGAGCAGCTCCTATTCAAAGCCATGACTTACAATCAATGGCTTCTAGTTGGTCGTAAAACCTTCGACTCAATGGGTAAACTTCCGAATAGAAAATATGCAGTGGTTACTCGTTCTAAAATTATCTCGAATGACCCTGATGTTGTGTATTTCGCAAGTGTTGAATCGGCATTAGCTTACCTAAACAATGCGACAGCACATATCTTTGTTTCTGGTGGTGGTGAAATATATAAAGCTTTAATCGATCAAGCAGATGTTATCCATCTTTCAGTGATTCACAAGCATATCTCTGGCGATGTGTTTTTTCCTCCAGTTCCACAGGGCTTCAAGCAAACATTTGAGCAAAGTTTCAGTTCAAATATTGATTACACGTACCAAATTTGGGCAAAGGGCTAA</v>
      </c>
      <c r="O1994" s="26">
        <f t="shared" si="208"/>
        <v>474</v>
      </c>
      <c r="P1994" s="26"/>
      <c r="Q1994" s="26">
        <f t="shared" si="209"/>
        <v>1</v>
      </c>
      <c r="R1994" s="26">
        <f t="shared" si="210"/>
        <v>1</v>
      </c>
      <c r="S1994" s="26">
        <f t="shared" si="211"/>
        <v>2</v>
      </c>
      <c r="T1994" s="26"/>
    </row>
    <row r="1995" spans="1:20" x14ac:dyDescent="0.25">
      <c r="A1995">
        <v>1909</v>
      </c>
      <c r="B1995" s="2" t="s">
        <v>9920</v>
      </c>
      <c r="C1995" s="3" t="s">
        <v>4821</v>
      </c>
      <c r="D1995" s="3" t="s">
        <v>4895</v>
      </c>
      <c r="E1995" s="3" t="s">
        <v>4895</v>
      </c>
      <c r="F1995" s="3" t="s">
        <v>4896</v>
      </c>
      <c r="G1995" s="3" t="s">
        <v>4897</v>
      </c>
      <c r="H1995" s="3"/>
      <c r="I1995" s="3" t="s">
        <v>4825</v>
      </c>
      <c r="J1995" s="3"/>
      <c r="K1995" s="3" t="s">
        <v>9921</v>
      </c>
      <c r="L1995" s="5" t="s">
        <v>15</v>
      </c>
      <c r="M1995" s="2" t="str">
        <f t="shared" si="207"/>
        <v>&gt;trime-g1963_dfrA7%TTGAAAATTTCATTGATTTCTGCAACGTCAGAAAATGGCGTAATCGGTAATGGCCCTGATATCCCATGGTCAGCAAAAGGTGAGCAGTTACTCTTTAAAGCGCTCACATATAATCAGTGGCTCCTTGTTGGAAGGAAAACATTTGACTCTATGGGTGTTCTTCCAAATCGAAAATATGCAGTAGTGTCGAGGAAAGGAATTTCAAGCTCAAATGAAAATGTATTAGTCTTTCCTTCAATAGAAATCGCTTTGCAAGAACTATCGAAAATTACAGATCATTTATATGTCTCTGGTGGCGGTCAAATCTACAATAGTCTTATTGAAAAAGCAGATATAATTCATTTGTCTACTGTTCACGTTGAGGTTGAAGGTGATATCAATTTTCCTAAAATTCCAGAGAATTTCAATTTGGTTTTTGAGCAGTTTTTTTTGTCTAATATAAATTACACATATCAGATTTGGAAAAAAGGCTAA</v>
      </c>
      <c r="O1995" s="26">
        <f t="shared" si="208"/>
        <v>474</v>
      </c>
      <c r="P1995" s="26"/>
      <c r="Q1995" s="26">
        <f t="shared" si="209"/>
        <v>1</v>
      </c>
      <c r="R1995" s="26">
        <f t="shared" si="210"/>
        <v>1</v>
      </c>
      <c r="S1995" s="26">
        <f t="shared" si="211"/>
        <v>2</v>
      </c>
      <c r="T1995" s="26"/>
    </row>
    <row r="1996" spans="1:20" x14ac:dyDescent="0.25">
      <c r="A1996">
        <v>1910</v>
      </c>
      <c r="B1996" s="2" t="s">
        <v>9922</v>
      </c>
      <c r="C1996" s="3" t="s">
        <v>4821</v>
      </c>
      <c r="D1996" s="3" t="s">
        <v>4898</v>
      </c>
      <c r="E1996" s="3" t="s">
        <v>4898</v>
      </c>
      <c r="F1996" s="3" t="s">
        <v>4899</v>
      </c>
      <c r="G1996" s="3" t="s">
        <v>4900</v>
      </c>
      <c r="H1996" s="3"/>
      <c r="I1996" s="3" t="s">
        <v>4825</v>
      </c>
      <c r="J1996" s="3"/>
      <c r="K1996" s="3" t="s">
        <v>9923</v>
      </c>
      <c r="L1996" s="5" t="s">
        <v>15</v>
      </c>
      <c r="M1996" s="2" t="str">
        <f t="shared" si="207"/>
        <v>&gt;trime-g1964_dfrA8%ATGATCGAGCTTCATGCCATTTTAGCTGCCACCGCCAATGGTTGCATTGGGAAGGACAACGCACTTCCCTGGCCACCACTAAAAGGCGATCTGGCCAGATTCAAAAAATTGACCATGGGGAAGGTGGTCATTATGGGGCGCAAGACCTATGAGAGCTTGCCCGTCAAATTAGAAGGTCGCACCTGCATCGTTATGACGCGCCAAGCGCTGGAGCTTCCGGGTGTTCGTGACGCTAACGGCGCTATCTTCGTGAACAACGTCAGCGACGCCATGCGGTTCGCTCAAGAAGAGAGCGTGGGCGATGTGGCCTACGTCATTGGTGGCGCTGAGATATTCAAGCGACTTGCCTTGATGATCACGCAGATTGAATTGACCTTTGTTAAGCGACTGTACGAAGGCGACACCTACGTTGATCTGGCCGAAATGGTCAAAGACTACGAGCAGAATGGCATGGAAGAACATGACCTTCACACTTACTTCACTTACCGTAAAAAGGAGCTTACAGAATGA</v>
      </c>
      <c r="O1996" s="26">
        <f t="shared" si="208"/>
        <v>510</v>
      </c>
      <c r="P1996" s="26"/>
      <c r="Q1996" s="26">
        <f t="shared" si="209"/>
        <v>1</v>
      </c>
      <c r="R1996" s="26">
        <f t="shared" si="210"/>
        <v>1</v>
      </c>
      <c r="S1996" s="26">
        <f t="shared" si="211"/>
        <v>2</v>
      </c>
      <c r="T1996" s="26"/>
    </row>
    <row r="1997" spans="1:20" x14ac:dyDescent="0.25">
      <c r="A1997">
        <v>1911</v>
      </c>
      <c r="B1997" s="2" t="s">
        <v>9924</v>
      </c>
      <c r="C1997" s="3" t="s">
        <v>4821</v>
      </c>
      <c r="D1997" s="3" t="s">
        <v>4901</v>
      </c>
      <c r="E1997" s="3" t="s">
        <v>4901</v>
      </c>
      <c r="F1997" s="3" t="s">
        <v>4902</v>
      </c>
      <c r="G1997" s="3" t="s">
        <v>4903</v>
      </c>
      <c r="H1997" s="3"/>
      <c r="I1997" s="3" t="s">
        <v>4825</v>
      </c>
      <c r="J1997" s="3"/>
      <c r="K1997" s="3" t="s">
        <v>9925</v>
      </c>
      <c r="L1997" s="5" t="s">
        <v>15</v>
      </c>
      <c r="M1997" s="2" t="str">
        <f t="shared" si="207"/>
        <v>&gt;trime-g1965_dfrA9%ATGGCTTCTCTAAACATGATTGTCGCTGTCAATAAGACAGGAGGTATCGGATTTGAAAATCAGATTCCGTGGCATGAACCAGAAGATTTAAAACACTTCAAAGCTGTTACAATGAACTCAGTTTTGATTATGGGTAGAAAAACTTTTGCCTCACTGCCTAAAGTGCTGCCCGGACGACTTCATGTGGTAGTCAGTAAAACAGTACCACCCACCCAGAACACTGATCAAGTTGTGTATGTAAGTACATACCAGATCGCAGTAAGAACTGCAAGCTTGTTGGTTGACAAACCAGAGTATTCTCAAATTTTTGTAATTGGTGGGAAGAGTGCGTACGAGAACTTAGCTGCCTACGTGGACAAACTCTACTTAACTAGAGTACAGCTCAACACACAACAAGACACTGAACTGGATTTATCCCTATTCAAGTCATGGAAACTCGTATCTGAGGTCCCGACCATTACTGAAAACAAAACAAAACTTATTTTCCAAATTTGGATTAACCCTAACCCTATTAGTGAGGAACCCACATGTTAG</v>
      </c>
      <c r="O1997" s="26">
        <f t="shared" si="208"/>
        <v>534</v>
      </c>
      <c r="P1997" s="26"/>
      <c r="Q1997" s="26">
        <f t="shared" si="209"/>
        <v>1</v>
      </c>
      <c r="R1997" s="26">
        <f t="shared" si="210"/>
        <v>1</v>
      </c>
      <c r="S1997" s="26">
        <f t="shared" si="211"/>
        <v>2</v>
      </c>
      <c r="T1997" s="26"/>
    </row>
    <row r="1998" spans="1:20" x14ac:dyDescent="0.25">
      <c r="A1998">
        <v>1912</v>
      </c>
      <c r="B1998" s="2" t="s">
        <v>9926</v>
      </c>
      <c r="C1998" s="3" t="s">
        <v>4904</v>
      </c>
      <c r="D1998" s="3" t="s">
        <v>4905</v>
      </c>
      <c r="E1998" s="3" t="s">
        <v>4905</v>
      </c>
      <c r="F1998" s="3" t="s">
        <v>4906</v>
      </c>
      <c r="G1998" s="3" t="s">
        <v>4907</v>
      </c>
      <c r="H1998" s="3"/>
      <c r="I1998" s="3" t="s">
        <v>4825</v>
      </c>
      <c r="J1998" s="3"/>
      <c r="K1998" s="3" t="s">
        <v>9927</v>
      </c>
      <c r="L1998" s="5" t="s">
        <v>15</v>
      </c>
      <c r="M1998" s="2" t="str">
        <f t="shared" si="207"/>
        <v>&gt;trime-g1966_dfrB1%ATGGAACGAAGTAGCAATGAAGTCAGTAATCCAGTTGCTGGCAATTTTGTATTCCCATCGAACGCCACGTTTGGTATGGGAGATCGCGTGCGCAAGAAATCCGGCGCCGCCTGGCAAGGTCAGATTGTCGGGTGGTACTGCACAAATTTGACCCCCGAAGGCTACGCCGTCGAGTCTGAGGCTCACCCAGGCTCAGTACAGATTTATCCTGTTGCGGCGCTTGAACGCATCAACTGA</v>
      </c>
      <c r="O1998" s="26">
        <f t="shared" si="208"/>
        <v>237</v>
      </c>
      <c r="P1998" s="26"/>
      <c r="Q1998" s="26">
        <f t="shared" si="209"/>
        <v>1</v>
      </c>
      <c r="R1998" s="26">
        <f t="shared" si="210"/>
        <v>1</v>
      </c>
      <c r="S1998" s="26">
        <f t="shared" si="211"/>
        <v>2</v>
      </c>
      <c r="T1998" s="26"/>
    </row>
    <row r="1999" spans="1:20" x14ac:dyDescent="0.25">
      <c r="A1999">
        <v>1913</v>
      </c>
      <c r="B1999" s="2" t="s">
        <v>9928</v>
      </c>
      <c r="C1999" s="3" t="s">
        <v>4904</v>
      </c>
      <c r="D1999" s="3" t="s">
        <v>4908</v>
      </c>
      <c r="E1999" s="3" t="s">
        <v>4908</v>
      </c>
      <c r="F1999" s="3" t="s">
        <v>4909</v>
      </c>
      <c r="G1999" s="3" t="s">
        <v>4910</v>
      </c>
      <c r="H1999" s="3"/>
      <c r="I1999" s="3" t="s">
        <v>4825</v>
      </c>
      <c r="J1999" s="3"/>
      <c r="K1999" s="3" t="s">
        <v>9929</v>
      </c>
      <c r="L1999" s="5" t="s">
        <v>15</v>
      </c>
      <c r="M1999" s="2" t="str">
        <f t="shared" si="207"/>
        <v>&gt;trime-g1967_dfrB2%ATGGGTCAAAGTAGCGATGAAGCCAACGCTCCCGTTGCAGGGCAGTTTGCGCTTCCCCTGAGTGCCACCTTTGGCTTAGGGGATCGCGTACGCAAGAAATCTGGTGCCGCTTGGCAGGGTCAAGTCGTCGGTTGGTATTGCACAAAACTCACTCCTGAAGGCTATGCGGTCGAGTCCGAATCCCACCCAGGCTCAGTGCAAATTTATCCTGTGGCTGCACTTGAACGTGTGGCCTAA</v>
      </c>
      <c r="O1999" s="26">
        <f t="shared" si="208"/>
        <v>237</v>
      </c>
      <c r="P1999" s="26"/>
      <c r="Q1999" s="26">
        <f t="shared" si="209"/>
        <v>1</v>
      </c>
      <c r="R1999" s="26">
        <f t="shared" si="210"/>
        <v>1</v>
      </c>
      <c r="S1999" s="26">
        <f t="shared" si="211"/>
        <v>2</v>
      </c>
      <c r="T1999" s="26"/>
    </row>
    <row r="2000" spans="1:20" x14ac:dyDescent="0.25">
      <c r="A2000">
        <v>1914</v>
      </c>
      <c r="B2000" s="2" t="s">
        <v>9930</v>
      </c>
      <c r="C2000" s="3" t="s">
        <v>4904</v>
      </c>
      <c r="D2000" s="3" t="s">
        <v>4911</v>
      </c>
      <c r="E2000" s="3" t="s">
        <v>4911</v>
      </c>
      <c r="F2000" s="3" t="s">
        <v>4912</v>
      </c>
      <c r="G2000" s="3" t="s">
        <v>4913</v>
      </c>
      <c r="H2000" s="3"/>
      <c r="I2000" s="3" t="s">
        <v>4825</v>
      </c>
      <c r="J2000" s="3"/>
      <c r="K2000" s="3" t="s">
        <v>9931</v>
      </c>
      <c r="L2000" s="5" t="s">
        <v>15</v>
      </c>
      <c r="M2000" s="2" t="str">
        <f t="shared" si="207"/>
        <v>&gt;trime-g1968_dfrB3%ATGGACCAACACAACAATGGAGTCAGTACTCTAGTTGCTGGCCAGTTTGCGCTCCCATCGCACGCCACGTTTGGCCTGGGAGATCGCGTGCGCAAGAAATCTGGCGCCGCTTGGCAGGGTCAAGTTGTCGGGTGGTACTGCACAAAACTGACCCCTGAAGGCTATGCCGTCGAGTCCGAGTCTCACCCCGGTTCAGTACAGATTTATCCTGTGGCTGCGCTTGAACGCGTGGCCTGA</v>
      </c>
      <c r="O2000" s="26">
        <f t="shared" si="208"/>
        <v>237</v>
      </c>
      <c r="P2000" s="26"/>
      <c r="Q2000" s="26">
        <f t="shared" si="209"/>
        <v>1</v>
      </c>
      <c r="R2000" s="26">
        <f t="shared" si="210"/>
        <v>1</v>
      </c>
      <c r="S2000" s="26">
        <f t="shared" si="211"/>
        <v>2</v>
      </c>
      <c r="T2000" s="26"/>
    </row>
    <row r="2001" spans="1:20" x14ac:dyDescent="0.25">
      <c r="A2001">
        <v>1915</v>
      </c>
      <c r="B2001" s="2" t="s">
        <v>9932</v>
      </c>
      <c r="C2001" s="3" t="s">
        <v>4904</v>
      </c>
      <c r="D2001" s="3" t="s">
        <v>4914</v>
      </c>
      <c r="E2001" s="3" t="s">
        <v>4914</v>
      </c>
      <c r="F2001" s="3" t="s">
        <v>4915</v>
      </c>
      <c r="G2001" s="3" t="s">
        <v>4916</v>
      </c>
      <c r="H2001" s="3"/>
      <c r="I2001" s="3" t="s">
        <v>4825</v>
      </c>
      <c r="J2001" s="3"/>
      <c r="K2001" s="3" t="s">
        <v>9933</v>
      </c>
      <c r="L2001" s="5" t="s">
        <v>15</v>
      </c>
      <c r="M2001" s="2" t="str">
        <f t="shared" si="207"/>
        <v>&gt;trime-g1969_dfrB4%ATGAATGAAGGAAAAAATGAGGTCAGTACTTCAGCTGCTGGCCGGTTCGCATTCCCATCAAACGCCACGTTTGCCTTGGGGGATCGCGTACGCAAGAAGTCTGGCGCTGCTTGGCAGGGGCGCATTGTCGGGTGGTACTGCACAACACTTACCCCTGAAGGCTACGCCGTCGAGTCCGAATCTCACCCAGGCTCAGTCCAGATTTATCCCATGACTGCGCTTGAACGGGTGGCCTGA</v>
      </c>
      <c r="O2001" s="26">
        <f t="shared" si="208"/>
        <v>237</v>
      </c>
      <c r="P2001" s="26"/>
      <c r="Q2001" s="26">
        <f t="shared" si="209"/>
        <v>1</v>
      </c>
      <c r="R2001" s="26">
        <f t="shared" si="210"/>
        <v>1</v>
      </c>
      <c r="S2001" s="26">
        <f t="shared" si="211"/>
        <v>2</v>
      </c>
      <c r="T2001" s="26"/>
    </row>
    <row r="2002" spans="1:20" x14ac:dyDescent="0.25">
      <c r="A2002">
        <v>1916</v>
      </c>
      <c r="B2002" s="2" t="s">
        <v>9934</v>
      </c>
      <c r="C2002" s="3" t="s">
        <v>4904</v>
      </c>
      <c r="D2002" s="3" t="s">
        <v>4917</v>
      </c>
      <c r="E2002" s="3" t="s">
        <v>4917</v>
      </c>
      <c r="F2002" s="3" t="s">
        <v>4918</v>
      </c>
      <c r="G2002" s="3" t="s">
        <v>4919</v>
      </c>
      <c r="H2002" s="3"/>
      <c r="I2002" s="3" t="s">
        <v>4825</v>
      </c>
      <c r="J2002" s="3"/>
      <c r="K2002" s="3" t="s">
        <v>9935</v>
      </c>
      <c r="L2002" s="5" t="s">
        <v>15</v>
      </c>
      <c r="M2002" s="2" t="str">
        <f t="shared" si="207"/>
        <v>&gt;trime-g1970_dfrB5%ATGGACCAAGGCAGAAGTGAAGTCAGTAATCCAGTTGCTGGCCAGTTTGCGTTCCCTTCAAACGCCGCGTTCGGAATGGGAGATCGCGTGCGCAAGAAATCTGGCGCCGCTTGGCAAGGCCAGATTGTCGGGTGGTACTGCACAAAATTGACCCCTGAAGGGTACGCTGTCGAGTCTGAGGCTCACCCTGGCTCGGTACAGATTTATCCTGTTGCGGCACTGGAACGCATCAACTGA</v>
      </c>
      <c r="O2002" s="26">
        <f t="shared" si="208"/>
        <v>237</v>
      </c>
      <c r="P2002" s="26"/>
      <c r="Q2002" s="26">
        <f t="shared" si="209"/>
        <v>1</v>
      </c>
      <c r="R2002" s="26">
        <f t="shared" si="210"/>
        <v>1</v>
      </c>
      <c r="S2002" s="26">
        <f t="shared" si="211"/>
        <v>2</v>
      </c>
      <c r="T2002" s="26"/>
    </row>
    <row r="2003" spans="1:20" x14ac:dyDescent="0.25">
      <c r="A2003">
        <v>1917</v>
      </c>
      <c r="B2003" s="2" t="s">
        <v>9936</v>
      </c>
      <c r="C2003" s="3" t="s">
        <v>4904</v>
      </c>
      <c r="D2003" s="3" t="s">
        <v>4920</v>
      </c>
      <c r="E2003" s="3" t="s">
        <v>4920</v>
      </c>
      <c r="F2003" s="3" t="s">
        <v>4921</v>
      </c>
      <c r="G2003" s="3" t="s">
        <v>4922</v>
      </c>
      <c r="H2003" s="3"/>
      <c r="I2003" s="3" t="s">
        <v>4825</v>
      </c>
      <c r="J2003" s="3"/>
      <c r="K2003" s="3" t="s">
        <v>9937</v>
      </c>
      <c r="L2003" s="5" t="s">
        <v>15</v>
      </c>
      <c r="M2003" s="2" t="str">
        <f t="shared" si="207"/>
        <v>&gt;trime-g1971_dfrB6%ATGGACCAAGGTAGCAATGAAGTCATTAATCCAGTCGCTGGCCAGTTTGCGTCCCCATCGAACGCCACGTTTGGTATGGGAGATCGCGTGCGCAAGAAATCTGGCGCCGCCTGGCAAGGTCAGATTGTCGGGTGGTACAGCACAAAGTTGACCCCTGAAGGCTACGCTGTCGAGTCTGAGGCTCACCCTGGCTCGGTGCAGATTTATCCTGTTGCCGCGCTTGAACGCGTCAACTGA</v>
      </c>
      <c r="O2003" s="26">
        <f t="shared" si="208"/>
        <v>237</v>
      </c>
      <c r="P2003" s="26"/>
      <c r="Q2003" s="26">
        <f t="shared" si="209"/>
        <v>1</v>
      </c>
      <c r="R2003" s="26">
        <f t="shared" si="210"/>
        <v>1</v>
      </c>
      <c r="S2003" s="26">
        <f t="shared" si="211"/>
        <v>2</v>
      </c>
      <c r="T2003" s="26"/>
    </row>
    <row r="2004" spans="1:20" x14ac:dyDescent="0.25">
      <c r="A2004">
        <v>1918</v>
      </c>
      <c r="B2004" s="2" t="s">
        <v>9938</v>
      </c>
      <c r="C2004" s="3" t="s">
        <v>4904</v>
      </c>
      <c r="D2004" s="3" t="s">
        <v>4923</v>
      </c>
      <c r="E2004" s="3" t="s">
        <v>4923</v>
      </c>
      <c r="F2004" s="3" t="s">
        <v>4924</v>
      </c>
      <c r="G2004" s="3" t="s">
        <v>4925</v>
      </c>
      <c r="H2004" s="3"/>
      <c r="I2004" s="3" t="s">
        <v>4825</v>
      </c>
      <c r="J2004" s="3"/>
      <c r="K2004" s="3" t="s">
        <v>9939</v>
      </c>
      <c r="L2004" s="5" t="s">
        <v>15</v>
      </c>
      <c r="M2004" s="2" t="str">
        <f t="shared" si="207"/>
        <v>&gt;trime-g1972_dfrB7%ATGGATCAAAGTAGTAAGGAAGTCAGTTCTCCAGCTACTGACCAGTTTGCGCTCCCATTCCGCGCCACGTTTGGCCTGGGAGATCGCGTACGCAAGAAATCTGGCGCCGCTTGGCAGGGTCAAGTTGTCGGCTGGTACAGCACAAAACTAACCCCAGAAGGCTATGCCGTCGAGTCCGAGTCTCATCCGGGCTCTGTACAAATCTATCCTGTTGCCGCGCTTGAACGCGTGGCCTAA</v>
      </c>
      <c r="O2004" s="26">
        <f t="shared" si="208"/>
        <v>237</v>
      </c>
      <c r="P2004" s="26"/>
      <c r="Q2004" s="26">
        <f t="shared" si="209"/>
        <v>1</v>
      </c>
      <c r="R2004" s="26">
        <f t="shared" si="210"/>
        <v>1</v>
      </c>
      <c r="S2004" s="26">
        <f t="shared" si="211"/>
        <v>2</v>
      </c>
      <c r="T2004" s="26"/>
    </row>
    <row r="2005" spans="1:20" x14ac:dyDescent="0.25">
      <c r="A2005">
        <v>1919</v>
      </c>
      <c r="B2005" s="2" t="s">
        <v>9940</v>
      </c>
      <c r="C2005" s="3" t="s">
        <v>4904</v>
      </c>
      <c r="D2005" s="3" t="s">
        <v>4926</v>
      </c>
      <c r="E2005" s="3" t="s">
        <v>4926</v>
      </c>
      <c r="F2005" s="3" t="s">
        <v>4927</v>
      </c>
      <c r="G2005" s="3" t="s">
        <v>4928</v>
      </c>
      <c r="H2005" s="3"/>
      <c r="I2005" s="3" t="s">
        <v>4825</v>
      </c>
      <c r="J2005" s="3"/>
      <c r="K2005" s="3" t="s">
        <v>9941</v>
      </c>
      <c r="L2005" s="5" t="s">
        <v>15</v>
      </c>
      <c r="M2005" s="2" t="str">
        <f t="shared" si="207"/>
        <v>&gt;trime-g1973_dfrB8%ATGGACCAAGGTAGCAATGAAGTCGGTAATCCAGTTGCGGGCCAGTTTTCGTTCCCATCGAACGCCGCGTTTAGTATGGGAGATCGCGTGCGCAAGAAATCGGGCGCCGCTTGGCAAGGTCAGATTGTCGGGTGGTACTGCACAAAGTTGACCCCTGAAGGCTACGCTGTCGAGTCTGAGGCTCACCCTGGCTCGGTACAGATTTATCCTGTTGCGGCGCTTGAACGCATCAACGGAGTTCAAGGTTGA</v>
      </c>
      <c r="O2005" s="26">
        <f t="shared" si="208"/>
        <v>249</v>
      </c>
      <c r="P2005" s="26"/>
      <c r="Q2005" s="26">
        <f t="shared" si="209"/>
        <v>1</v>
      </c>
      <c r="R2005" s="26">
        <f t="shared" si="210"/>
        <v>1</v>
      </c>
      <c r="S2005" s="26">
        <f t="shared" si="211"/>
        <v>2</v>
      </c>
      <c r="T2005" s="26"/>
    </row>
    <row r="2006" spans="1:20" x14ac:dyDescent="0.25">
      <c r="A2006">
        <v>1920</v>
      </c>
      <c r="B2006" s="2" t="s">
        <v>9942</v>
      </c>
      <c r="C2006" s="3" t="s">
        <v>4929</v>
      </c>
      <c r="D2006" s="3" t="s">
        <v>4929</v>
      </c>
      <c r="E2006" s="3" t="s">
        <v>4929</v>
      </c>
      <c r="F2006" s="3" t="s">
        <v>4930</v>
      </c>
      <c r="G2006" s="3" t="s">
        <v>4931</v>
      </c>
      <c r="H2006" s="3"/>
      <c r="I2006" s="3" t="s">
        <v>4825</v>
      </c>
      <c r="J2006" s="3"/>
      <c r="K2006" s="3" t="s">
        <v>9943</v>
      </c>
      <c r="L2006" s="5" t="s">
        <v>15</v>
      </c>
      <c r="M2006" s="2" t="str">
        <f t="shared" si="207"/>
        <v>&gt;trime-g1974_dfrC%ATGACATTATCAATAATTGTCGCTCACGATAAACAAAGAGTCATTGGGTACCAAAATCAATTACCTTGGCACTTACCAAATGATTTAAAGCATGTTAAACAACTGACCACTGGGAATACACTTGTAATGGGACGGAAAACTTTTAATTCTATAGGGAAACCATTGCCAAATAGACGTAACGTCGTACTCACTAACCAAGCTTCATTTCACCATGAAGGGGTAGATGTTATAAACTCTCTTGATGAAATTAAAGAGTTATCTGGTCATGTTTTTATATTTGGAGGACAAACGTTATTCGAGGCAATGATTGACCAGGTAGATGATATGTATATCACAGTAATAGATGGAAAGTTTCAAGGAGACACATTCTTTCCACCATACACATTCGAAAACTGGGAAGTCGAATCTTCAGTAGAAGGTCAACTAGATGAAAAAAATACTATACCGCATACATTCTTACATTTAGTGCGTAGAAAAGGGAAATAG</v>
      </c>
      <c r="O2006" s="26">
        <f t="shared" si="208"/>
        <v>486</v>
      </c>
      <c r="P2006" s="26"/>
      <c r="Q2006" s="26">
        <f t="shared" si="209"/>
        <v>1</v>
      </c>
      <c r="R2006" s="26">
        <f t="shared" si="210"/>
        <v>1</v>
      </c>
      <c r="S2006" s="26">
        <f t="shared" si="211"/>
        <v>2</v>
      </c>
      <c r="T2006" s="26"/>
    </row>
    <row r="2007" spans="1:20" x14ac:dyDescent="0.25">
      <c r="A2007">
        <v>1921</v>
      </c>
      <c r="B2007" s="2" t="s">
        <v>9944</v>
      </c>
      <c r="C2007" s="3" t="s">
        <v>4932</v>
      </c>
      <c r="D2007" s="3" t="s">
        <v>4932</v>
      </c>
      <c r="E2007" s="3" t="s">
        <v>4932</v>
      </c>
      <c r="F2007" s="3" t="s">
        <v>4933</v>
      </c>
      <c r="G2007" s="3" t="s">
        <v>4934</v>
      </c>
      <c r="H2007" s="3"/>
      <c r="I2007" s="3" t="s">
        <v>4825</v>
      </c>
      <c r="J2007" s="3"/>
      <c r="K2007" s="3" t="s">
        <v>9945</v>
      </c>
      <c r="L2007" s="5" t="s">
        <v>15</v>
      </c>
      <c r="M2007" s="2" t="str">
        <f t="shared" si="207"/>
        <v>&gt;trime-g1975_dfrD%TTGAAAATTTCTTTAATTGTTGCGATGGATAAGAAAAGAGTAATCGGCAAGGATAACGACATTCCATGGAGAATTTCTAGTGATTGGGAATATGTAAAAAACACTACAAAAGGACATGCAATCATATTAGGTAGAAAGAACCTTCAATCAATCGGAAGGGCTTTACCTGACAGAAGAAATATTATTTTGACTAGAGATAAAAACTTTAACTTTAAGGATTGTGAAATTGCCCATTCAATAGAAGCTGCATTTAAGTTATGCGAAAATGAAGAAGAGGTTTTCATTTTCGGGGGAGAACAGATATATGTTATGTTCTTGCCTTATGTCGAGAAAATGTACGTTACAAAAATTCATCATGAATTCGAAGGAGATACATTTTTTCCAGTAGTTAATTTTGACGATTGGAAAGAAGTATCTGTTGAAAAAGGAATAAAAGATGAAAAGAATCCTTACGATTATTATTTTCATATATATGAGAGAATTCGTTAA</v>
      </c>
      <c r="O2007" s="26">
        <f t="shared" si="208"/>
        <v>489</v>
      </c>
      <c r="P2007" s="26"/>
      <c r="Q2007" s="26">
        <f t="shared" si="209"/>
        <v>1</v>
      </c>
      <c r="R2007" s="26">
        <f t="shared" si="210"/>
        <v>1</v>
      </c>
      <c r="S2007" s="26">
        <f t="shared" si="211"/>
        <v>2</v>
      </c>
      <c r="T2007" s="26"/>
    </row>
    <row r="2008" spans="1:20" x14ac:dyDescent="0.25">
      <c r="A2008">
        <v>1922</v>
      </c>
      <c r="B2008" s="2" t="s">
        <v>9946</v>
      </c>
      <c r="C2008" s="3" t="s">
        <v>4935</v>
      </c>
      <c r="D2008" s="3" t="s">
        <v>4935</v>
      </c>
      <c r="E2008" s="3" t="s">
        <v>4935</v>
      </c>
      <c r="F2008" s="3" t="s">
        <v>3695</v>
      </c>
      <c r="G2008" s="3" t="s">
        <v>4936</v>
      </c>
      <c r="H2008" s="3"/>
      <c r="I2008" s="3" t="s">
        <v>4825</v>
      </c>
      <c r="J2008" s="3"/>
      <c r="K2008" s="3" t="s">
        <v>9947</v>
      </c>
      <c r="L2008" s="5" t="s">
        <v>15</v>
      </c>
      <c r="M2008" s="2" t="str">
        <f t="shared" si="207"/>
        <v>&gt;trime-g1976_dfrG%ATGAAAGTTTCTTTGATTGCTGCGATGGATAAGAATAGAGTGATTGGCAAAGAGAATGACATTCCTTGGAGGATTCCCAAGGACTGGGAATATGTTAAAAATACTACAAAGGGACATCCGATAATATTAGGTAGGAAGAACCTTGAATCAATCGGAAGAGCCTTACCTGACAGAAGAAATATTATTCTGACGAGAGATAAGGGGTTTACCTTTAATGGTTGTGAAATTGTTCATTCAATAGAAGATGTTTTTGAGTTATGTAAAAACGAAGAAGAAATTTTTATTTTCGGAGGAGAACAGATTTATAATTTGTTTTTCCCTTATGTTGAGAAAATGTACATCACAAAAATACATCATGAATTCGAAGGAGATACTTTTTTTCCAGAAGTGAATTATGAGGAATGGAATGAGGTATTTGCCCAAAAAGGGATAAAGAATGATAAAAATCCGTATAACTACTATTTTCATGTATATGAAAGAAAAAACTTATTGAGTTAA</v>
      </c>
      <c r="O2008" s="26">
        <f t="shared" si="208"/>
        <v>498</v>
      </c>
      <c r="P2008" s="26"/>
      <c r="Q2008" s="26">
        <f t="shared" si="209"/>
        <v>1</v>
      </c>
      <c r="R2008" s="26">
        <f t="shared" si="210"/>
        <v>1</v>
      </c>
      <c r="S2008" s="26">
        <f t="shared" si="211"/>
        <v>2</v>
      </c>
      <c r="T2008" s="26"/>
    </row>
    <row r="2009" spans="1:20" x14ac:dyDescent="0.25">
      <c r="A2009">
        <v>1923</v>
      </c>
      <c r="B2009" s="2" t="s">
        <v>9948</v>
      </c>
      <c r="C2009" s="3" t="s">
        <v>4937</v>
      </c>
      <c r="D2009" s="3" t="s">
        <v>4937</v>
      </c>
      <c r="E2009" s="3" t="s">
        <v>4937</v>
      </c>
      <c r="F2009" s="3" t="s">
        <v>4938</v>
      </c>
      <c r="G2009" s="3" t="s">
        <v>4939</v>
      </c>
      <c r="H2009" s="3"/>
      <c r="I2009" s="3" t="s">
        <v>4825</v>
      </c>
      <c r="J2009" s="3"/>
      <c r="K2009" s="3" t="s">
        <v>9949</v>
      </c>
      <c r="L2009" s="5" t="s">
        <v>15</v>
      </c>
      <c r="M2009" s="2" t="str">
        <f t="shared" si="207"/>
        <v>&gt;trime-g1977_dfrK%ATGAAAGTTTCTTTAATTGCTGCGATGGATAAGAACAGGGTAATAGGTAAAGAGAATGACATACCTTGGAGAATCCCAGAGGATTGGGAGTATGTTAAAAATACTACAAAGGGATATCCAATTATATTAGGAAGGAAGAATCTTGAATCAATCGGAAGAGCATTACCTGGAAGAAGGAATATTATTCTGACAAGAGATAAGGGGTTCAGCTTTAATGGTTGTGAAATCGTCCATTCAATAGAAGATGTTTTTGAGTTATGTAATAGCGAAGAGGAAATTTTCATTTTCGGGGGAGAACAAATTTATAATTTGTTTCTACCATATGTTGAGAAAATGTACATTACAAAAATTCATTACGAATTTGAAGGAGATACATTCTTTCCAGAAGTGAATTATGAAGAGTGGAACGAAGTATCTGTTACACAAGGAATAACAAATGAAAAAAATCCTTATACATATTATTTTCATATTTATGAGCGAAAAGCTTCTTGA</v>
      </c>
      <c r="O2009" s="26">
        <f t="shared" si="208"/>
        <v>492</v>
      </c>
      <c r="P2009" s="26"/>
      <c r="Q2009" s="26">
        <f t="shared" si="209"/>
        <v>1</v>
      </c>
      <c r="R2009" s="26">
        <f t="shared" si="210"/>
        <v>1</v>
      </c>
      <c r="S2009" s="26">
        <f t="shared" si="211"/>
        <v>2</v>
      </c>
      <c r="T2009" s="26"/>
    </row>
    <row r="2010" spans="1:20" x14ac:dyDescent="0.25">
      <c r="A2010" s="3">
        <v>570</v>
      </c>
      <c r="B2010" s="3" t="s">
        <v>6848</v>
      </c>
      <c r="C2010" s="3" t="s">
        <v>6849</v>
      </c>
      <c r="D2010" s="4" t="s">
        <v>6850</v>
      </c>
      <c r="E2010" s="4" t="s">
        <v>10646</v>
      </c>
      <c r="F2010" s="4" t="s">
        <v>6851</v>
      </c>
      <c r="G2010" s="4" t="s">
        <v>6852</v>
      </c>
      <c r="H2010" s="4"/>
      <c r="I2010" s="4" t="s">
        <v>6853</v>
      </c>
      <c r="J2010" s="3"/>
      <c r="K2010" s="3" t="s">
        <v>10647</v>
      </c>
      <c r="L2010" s="17" t="s">
        <v>5760</v>
      </c>
      <c r="M2010" s="2" t="str">
        <f t="shared" ref="M2010:M2037" si="212">"&gt;"&amp;K2010&amp;IF(J2010="yes","_Chr","")&amp;"%"&amp;G2010</f>
        <v>&gt;colis-g2197_mcr1%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10" s="26">
        <f t="shared" ref="O2010:O2037" si="213">LEN(G2010)</f>
        <v>1626</v>
      </c>
      <c r="P2010" s="26"/>
      <c r="Q2010" s="26">
        <f t="shared" si="209"/>
        <v>1</v>
      </c>
      <c r="R2010" s="26">
        <f t="shared" si="210"/>
        <v>1</v>
      </c>
      <c r="S2010" s="26">
        <f t="shared" si="211"/>
        <v>2</v>
      </c>
      <c r="T2010" s="26"/>
    </row>
    <row r="2011" spans="1:20" x14ac:dyDescent="0.25">
      <c r="A2011" s="3">
        <v>1926</v>
      </c>
      <c r="B2011" s="3" t="s">
        <v>6854</v>
      </c>
      <c r="C2011" s="3" t="s">
        <v>6855</v>
      </c>
      <c r="D2011" s="3" t="s">
        <v>6855</v>
      </c>
      <c r="E2011" s="3" t="s">
        <v>6855</v>
      </c>
      <c r="F2011" s="3" t="s">
        <v>6856</v>
      </c>
      <c r="G2011" s="3" t="s">
        <v>6857</v>
      </c>
      <c r="H2011" s="3"/>
      <c r="I2011" s="3" t="s">
        <v>4943</v>
      </c>
      <c r="J2011" s="3"/>
      <c r="K2011" s="3" t="s">
        <v>6858</v>
      </c>
      <c r="L2011" s="17" t="s">
        <v>5760</v>
      </c>
      <c r="M2011" s="2" t="str">
        <f t="shared" si="212"/>
        <v>&gt;fusid-g2198_fusC%ATGAATAAAATAGAAGTGTATAAGTTTGTTAAAGTAAAGCAGTTAGTATATCAATTGATTAAGTTATATCGTACAAACGATATGAATTCCCATAAAACACAAAAAGATTTTTTACTAAATGAAATTAATGATATCTTTAAAGAAAAAGATATTGATATCTCGGACTTTATTACATCGATTGACGATGTAAAATTAACTAAGAAAAAAGCAGAACATCTTTTAAATGAATTAAAAGTGTACATCCAAGATTTTGAAATACCTTCATCAAGTCAACTGGAGAAAATTTTTCGTAAAGTAAAAAAATTAAAGAGACCAGATATAAATTTAATTGATACAAAAGAAATTTCATATTTAGGATGGAATGATAATTCTTCTAACCGAAAATATATCGTTTATAAAAATTTAGATGATAAATTCGAAGGTATATATGGCGAAATTTCACCAAATAAAGTAAAAGGATTCTGTAAAATTTGTAATCAGGAATCTGATACATCACTCTTTCTCAATAAAACTAAACATAATAAGAGTAGTGGAACATATACTAAAAAAGGAGATTACATTTGTTATGACAGTTTTAAATGTAATCAGAACCTAGATGATATAAATAATCTTTACGAATTTATTGTTAAAATAAAATAG</v>
      </c>
      <c r="O2011" s="26">
        <f t="shared" si="213"/>
        <v>639</v>
      </c>
      <c r="P2011" s="26"/>
      <c r="Q2011" s="26">
        <f t="shared" si="209"/>
        <v>1</v>
      </c>
      <c r="R2011" s="26">
        <f t="shared" si="210"/>
        <v>1</v>
      </c>
      <c r="S2011" s="26">
        <f t="shared" si="211"/>
        <v>2</v>
      </c>
      <c r="T2011" s="26"/>
    </row>
    <row r="2012" spans="1:20" x14ac:dyDescent="0.25">
      <c r="A2012" s="3">
        <v>1865</v>
      </c>
      <c r="B2012" s="3" t="s">
        <v>6859</v>
      </c>
      <c r="C2012" s="3" t="s">
        <v>4598</v>
      </c>
      <c r="D2012" s="3" t="s">
        <v>4604</v>
      </c>
      <c r="E2012" s="3" t="s">
        <v>6860</v>
      </c>
      <c r="F2012" s="3" t="s">
        <v>6861</v>
      </c>
      <c r="G2012" s="3" t="s">
        <v>6862</v>
      </c>
      <c r="H2012" s="3"/>
      <c r="I2012" s="3" t="s">
        <v>4419</v>
      </c>
      <c r="J2012" s="3"/>
      <c r="K2012" s="3" t="s">
        <v>6863</v>
      </c>
      <c r="L2012" s="17" t="s">
        <v>5760</v>
      </c>
      <c r="M2012" s="2" t="str">
        <f t="shared" si="212"/>
        <v>&gt;quino-g2199_qnrB10%ATGTTGTCATTACTGTATAAAAACACAGGCATAGATATGACTCTGGCATTAGTTGGCGAAAAAATTGACAGAAACCGCTTCACCGGTGAGAAAGTTGAAAATAGTACATTTTTTAACTGCGATTTTTCAGGTGCCGACCTGAGCGGCACTGAATTTATCGGCTGCCAGTTCTATGATCGCGAAAGTCAGAAAGGGTGCAATTTTAGTCGCGCAATGCTGAAAGATGCCATTTTCAAAAGCTGTGATTTATCAATGGCAGATTTCCGCAACGTCAGCGCATTGGGCATTGAAATTCGCCACTGTCGCGCACAAGGCGCAGATTTTCGCGGTGCAAGCTTTATGAATATGATCACCACGCGCACCTGGTTTTGCAGCGCATATATCACTAATACCAATCTAAGCTACGCCAATTTTTCGAAAGTCGTGTTGGAAAAGTGTGAGCTATGGGAAAACCGCTGGATGGGGACTCAGGTACTGGGTGCGACGTTCAGTGGTTCAGATCTCTCCGGCGGCGAGTTTTCGACTTTCGACTGGCGAGCCGCAAACTTCACACATTGCGATCTGACCAATTCGGAGTTAGGTGACTTAGATATTCGGGGTGTTGATTTACAAGGCGTTAAGTTAGACAACTACCAGGCATCGTTGCTCATGGAGCGACTTGGCATCGCTGTGATTGGTTAG</v>
      </c>
      <c r="O2012" s="26">
        <f t="shared" si="213"/>
        <v>681</v>
      </c>
      <c r="P2012" s="26" t="s">
        <v>10650</v>
      </c>
      <c r="Q2012" s="26">
        <f t="shared" si="209"/>
        <v>1</v>
      </c>
      <c r="R2012" s="26">
        <f t="shared" si="210"/>
        <v>1</v>
      </c>
      <c r="S2012" s="26">
        <f t="shared" si="211"/>
        <v>2</v>
      </c>
      <c r="T2012" s="26"/>
    </row>
    <row r="2013" spans="1:20" x14ac:dyDescent="0.25">
      <c r="A2013" s="3">
        <v>1820</v>
      </c>
      <c r="B2013" s="3" t="s">
        <v>6864</v>
      </c>
      <c r="C2013" s="3" t="s">
        <v>4598</v>
      </c>
      <c r="D2013" s="3" t="s">
        <v>6865</v>
      </c>
      <c r="E2013" s="3" t="s">
        <v>6865</v>
      </c>
      <c r="F2013" s="3" t="s">
        <v>6866</v>
      </c>
      <c r="G2013" s="3" t="s">
        <v>6867</v>
      </c>
      <c r="H2013" s="3"/>
      <c r="I2013" s="3" t="s">
        <v>4419</v>
      </c>
      <c r="J2013" s="3"/>
      <c r="K2013" s="3" t="s">
        <v>6868</v>
      </c>
      <c r="L2013" s="17" t="s">
        <v>5760</v>
      </c>
      <c r="M2013" s="2" t="str">
        <f t="shared" si="212"/>
        <v>&gt;quino-g2200_qnrB12%ATGATGACTCTGGCATTAGTTGGCGAAAAAATTGACAGAAACAGATTCACTGGTGCGAAAGTTGAAAATAGCACATTTTTCAACTGTGATTTTTCGGGTGCCGACCTCAGCGGCACTGAGTTTATTGGCTGTCAGTTCTATGATCGAGAGAGCCAGAAAGGGTGTAATTTTAGTCGCGCTATCCTGAAAGATGCCATTTTCAAAAGTTGTGATCTCTCCATGGCGGATTTCAGGAATGTGAGCGCGCTGGGAATCGAAATTCGCCACTGCCGCGCACAAGGTTCAGATTTTCGCGGCGCAAGCTTTATGAATATGATTACCACACGCACCTGGTTTTGTAG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GTCTTGGCATCGCTGTCATTGGTTAA</v>
      </c>
      <c r="O2013" s="26">
        <f t="shared" si="213"/>
        <v>648</v>
      </c>
      <c r="P2013" s="26" t="s">
        <v>10650</v>
      </c>
      <c r="Q2013" s="26">
        <f t="shared" si="209"/>
        <v>1</v>
      </c>
      <c r="R2013" s="26">
        <f t="shared" si="210"/>
        <v>1</v>
      </c>
      <c r="S2013" s="26">
        <f t="shared" si="211"/>
        <v>2</v>
      </c>
      <c r="T2013" s="26"/>
    </row>
    <row r="2014" spans="1:20" x14ac:dyDescent="0.25">
      <c r="A2014" s="3">
        <v>1863</v>
      </c>
      <c r="B2014" s="3" t="s">
        <v>6869</v>
      </c>
      <c r="C2014" s="3" t="s">
        <v>4598</v>
      </c>
      <c r="D2014" s="3" t="s">
        <v>6870</v>
      </c>
      <c r="E2014" s="3" t="s">
        <v>6870</v>
      </c>
      <c r="F2014" s="3" t="s">
        <v>6871</v>
      </c>
      <c r="G2014" s="3" t="s">
        <v>6872</v>
      </c>
      <c r="H2014" s="3"/>
      <c r="I2014" s="3" t="s">
        <v>4419</v>
      </c>
      <c r="J2014" s="3"/>
      <c r="K2014" s="3" t="s">
        <v>6873</v>
      </c>
      <c r="L2014" s="17" t="s">
        <v>5760</v>
      </c>
      <c r="M2014" s="2" t="str">
        <f t="shared" si="212"/>
        <v>&gt;quino-g2201_qnrB8%ATGACTCTGGCATTAG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ACTGGGTGCGACGTTGAGTGGTTCCGATCTCTCCGGTGGCGAGTTTTCGTCGTTCGACTGGCGGACGGCAAATTTCACGCACTGTGATTTGACCAATTCAGAACTGGGTGATTTAGATATTCGGGGCGTCGATTTACAAGGTGTCAAATTGGACAACTATCAGGCCGCATTGCTCATGGAACGTCTTGGCATCGCTGTGATTGGCTAG</v>
      </c>
      <c r="O2014" s="26">
        <f t="shared" si="213"/>
        <v>645</v>
      </c>
      <c r="P2014" s="26" t="s">
        <v>10650</v>
      </c>
      <c r="Q2014" s="26">
        <f t="shared" si="209"/>
        <v>1</v>
      </c>
      <c r="R2014" s="26">
        <f t="shared" si="210"/>
        <v>1</v>
      </c>
      <c r="S2014" s="26">
        <f t="shared" si="211"/>
        <v>2</v>
      </c>
      <c r="T2014" s="26"/>
    </row>
    <row r="2015" spans="1:20" x14ac:dyDescent="0.25">
      <c r="A2015" s="3">
        <v>1524</v>
      </c>
      <c r="B2015" s="3" t="s">
        <v>6874</v>
      </c>
      <c r="C2015" s="3" t="s">
        <v>3621</v>
      </c>
      <c r="D2015" s="14" t="s">
        <v>6875</v>
      </c>
      <c r="E2015" s="14" t="s">
        <v>11460</v>
      </c>
      <c r="F2015" s="3" t="s">
        <v>6876</v>
      </c>
      <c r="G2015" s="3" t="s">
        <v>6877</v>
      </c>
      <c r="H2015" s="3"/>
      <c r="I2015" s="3" t="s">
        <v>3612</v>
      </c>
      <c r="J2015" s="3"/>
      <c r="K2015" s="53" t="str">
        <f t="shared" ref="K2015" si="214">"tetra-"&amp;B2015&amp;"_"&amp;E2015</f>
        <v>tetra-g2202_tet-45</v>
      </c>
      <c r="L2015" s="17" t="s">
        <v>5760</v>
      </c>
      <c r="M2015" s="2" t="str">
        <f t="shared" si="212"/>
        <v>&gt;tetra-g2202_tet-45%GTGAATACACCTCATTCACATTCAAATTTGCGCCATAATCAAATTTTATTATGGCTCTGTGTTCTTTCTTTTTTCAGCGTTTTAAATGAAATGGTTTTGAATGTTTCATTACCTGATATTGCTAGTGATTTTAATAAGGAACCAGCAAGTATAAACTGGGTAAACTCATCGTTCATATTAACTTTTTCTATAGGAACAGCTGTATATGGAAAGCTATCGGACCAGCTAGGAATAAAAAAGCTACTCCTATTTGGGATTATAGTAAATTGCTTCGGATCAGTTATCGGGTTTGTTGGACATTTTTTCTTTCCCGTACTTATTTTGGCTCGGTTTATTCAGGGAGTTGGCGCAGCTGCATTTCCAGCACTTGTGATGGTGGTTATTGCGCGCTATATTCCAAAAGAAAATAGGGGTAAAGCATTTGGTATTATTGGGTCCATTGTAACTATGGGAGAAGGTGTCGGACCATCTGTTGGTGGAGTGATTGCCGAATATGCCCATTGGTCTTATATACTGCTTTTGCCTGTTGTAACGATTATCACTGTTCCATTCCTTGCAAAATTATTGAAACAGGAAGAGGTAATAAAAGGATCTTTTGATACTAAAGGAATAATATTTATGTCCGTAGGCATTGTATTTTTTATAATGTTTACGACATGTTATAGAGTTTCCTTTCTAGTCGTTAGCATAATATGTTTCTTAATATTTGTTAAGAATATTAGGAAAGTGTCTAATCCTTTTATTAATCCTTCGCTAGGAAAAAATGTCTCATTTATGATTGGAATCATTTGTGGAGGACTTATATTTGGAACCGTAGCAGGATTTATTTCTATGGTCCCTTATATGATGAAAGATGTCTATCAATTAAGTACTGCTGCAATTGGAAGTGGGATTATTTTTCCTGGGGCAATGAGTGTTATTGTTTTCGGTTATATTGGGGGATTGCTTGTTGATAAGAAAGGTTCACTATTTGTATTAACAACTGGAGTTGCATTTCTTTCTATAAGCTTTTTAGTAGCTGCCCTTTTTATAGAAACAACGCCTTGGCTTATAACAATTATATTAATTTTTGTTTTTGGGGGGCTTTCTTTTACGAAAACAGTTATATCCACCATTGTTTCAAGTAGTTTGGAACAAAAGGAAGCTGGTGCTGGAATGAGTTTGCTTAATTTCACAAGCTTTTTATCAGAAGGAACAGGTATTGCAATTGTAGGTGGATTATTATCGATACATTTGCTAAATCGAAAATTACTACCTATAAATGCTGAGCCATCCACTCATTTGTATAGTAATTTGCTATTACTTTTTGCAGGAATCACAATTATTAGCTGGTTGGTTACTATAAAAATGCATAAACGCTCAAGAGGAAATATATAA</v>
      </c>
      <c r="O2015" s="26">
        <f t="shared" si="213"/>
        <v>1377</v>
      </c>
      <c r="P2015" s="26" t="s">
        <v>11172</v>
      </c>
      <c r="Q2015" s="26">
        <f t="shared" si="209"/>
        <v>1</v>
      </c>
      <c r="R2015" s="26">
        <f t="shared" si="210"/>
        <v>1</v>
      </c>
      <c r="S2015" s="26">
        <f t="shared" si="211"/>
        <v>2</v>
      </c>
      <c r="T2015" s="26"/>
    </row>
    <row r="2016" spans="1:20" x14ac:dyDescent="0.25">
      <c r="A2016" s="26"/>
      <c r="B2016" s="26" t="s">
        <v>10335</v>
      </c>
      <c r="C2016" s="26" t="s">
        <v>10369</v>
      </c>
      <c r="D2016" s="26" t="s">
        <v>10393</v>
      </c>
      <c r="E2016" s="26" t="s">
        <v>10393</v>
      </c>
      <c r="F2016" s="26" t="s">
        <v>10380</v>
      </c>
      <c r="G2016" s="26" t="s">
        <v>10392</v>
      </c>
      <c r="H2016" s="26"/>
      <c r="I2016" s="26" t="s">
        <v>6853</v>
      </c>
      <c r="J2016" s="26" t="s">
        <v>4420</v>
      </c>
      <c r="K2016" s="26" t="s">
        <v>10426</v>
      </c>
      <c r="L2016" s="22" t="s">
        <v>10436</v>
      </c>
      <c r="M2016" s="2" t="str">
        <f t="shared" si="212"/>
        <v>&gt;colis-g2215_acrR_EC_MG1655_Chr%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CGCAGCAATTATTATGCGCGGCTATATTTCCGGCCTGATGGAAAACTGGCTCTTTGCCCCGCAATCTTTTGATCTTAAAAAAGAAGCCCGCGATTACGTTGCCATCTTACTGGAGATGTATCTCCTGTGCCCCACGCTTCGTAATCCTGCCACTAACGAATAA</v>
      </c>
      <c r="O2016" s="26">
        <f t="shared" si="213"/>
        <v>648</v>
      </c>
      <c r="P2016" s="26"/>
      <c r="Q2016" s="26">
        <f t="shared" si="209"/>
        <v>1</v>
      </c>
      <c r="R2016" s="26">
        <f t="shared" si="210"/>
        <v>1</v>
      </c>
      <c r="S2016" s="26">
        <f t="shared" si="211"/>
        <v>2</v>
      </c>
      <c r="T2016" s="26"/>
    </row>
    <row r="2017" spans="1:20" x14ac:dyDescent="0.25">
      <c r="B2017" s="26" t="s">
        <v>10341</v>
      </c>
      <c r="C2017" s="26" t="s">
        <v>10369</v>
      </c>
      <c r="D2017" s="26" t="s">
        <v>10370</v>
      </c>
      <c r="E2017" s="26" t="s">
        <v>10370</v>
      </c>
      <c r="F2017" s="26" t="s">
        <v>10361</v>
      </c>
      <c r="G2017" s="26" t="s">
        <v>10371</v>
      </c>
      <c r="H2017" s="26"/>
      <c r="I2017" s="26" t="s">
        <v>6853</v>
      </c>
      <c r="J2017" s="26" t="s">
        <v>4420</v>
      </c>
      <c r="K2017" s="26" t="s">
        <v>10373</v>
      </c>
      <c r="L2017" s="22" t="s">
        <v>10436</v>
      </c>
      <c r="M2017" s="2" t="str">
        <f t="shared" si="212"/>
        <v>&gt;colis-g2208_acrR_SE_LT2_Chr%ATGGCACGAAAAACCAAACAACAAGCGCTGGAGACACGACAACACATCCTGGATGTGGCCCTGCGTTTGTTCTCGCAGCAAGGCGTATCGGCAACCTCGCTGGCGGAGATTGCGAACGCTGCTGGCGTGACGCGCGGCGCAATCTATTGGCATTTCAAAAATAAGTCGGATTTATTCAGTGAGATCTGGGAGCTATCAGAATCCAATATTGGTGAGCTTGAGATTGAGTATCAGGCAAAATTCCCCGACGATCCACTATCTGTATTAAGAGAAATTTTAGTTCATATTCTTGAAGCTACTGTAACAGAAGAACGACGCCGCTTATTGATGGAGATTATATTCCATAAATGTGAGTTTGTCGGAGAAATGGTTGTGGTTCAACAGGCGCAACGTAGCCTTTGTCTGGAAAGTTACGATCGGATTGAACAAACGTTAAAACATTGTATTAATGCTAAAATGCTGCCTGAAAATCTGCTGACCCGTCGTGCGGCGATACTGATGCGCAGCTTTATTTCAGGGCTCATGGAAAACTGGTTATTTGCTCCGCAATCGTTTGATTTAAAAAAAGAAGCTCGCGCCTACGTCACGATCCTGCTGGAGATGTATCAATTGTGTCCGACGCTGCGCGCGTCGACGGTCAACGGCTCCCCCTGA</v>
      </c>
      <c r="O2017" s="26">
        <f t="shared" si="213"/>
        <v>654</v>
      </c>
      <c r="P2017" s="26"/>
      <c r="Q2017" s="26">
        <f t="shared" si="209"/>
        <v>1</v>
      </c>
      <c r="R2017" s="26">
        <f t="shared" si="210"/>
        <v>1</v>
      </c>
      <c r="S2017" s="26">
        <f t="shared" si="211"/>
        <v>2</v>
      </c>
      <c r="T2017" s="26"/>
    </row>
    <row r="2018" spans="1:20" x14ac:dyDescent="0.25">
      <c r="B2018" s="26" t="s">
        <v>10342</v>
      </c>
      <c r="C2018" s="26" t="s">
        <v>10421</v>
      </c>
      <c r="D2018" s="26" t="s">
        <v>10422</v>
      </c>
      <c r="E2018" s="26" t="s">
        <v>10423</v>
      </c>
      <c r="F2018" s="26" t="s">
        <v>10406</v>
      </c>
      <c r="G2018" s="26" t="s">
        <v>10435</v>
      </c>
      <c r="H2018" s="26"/>
      <c r="I2018" s="26" t="s">
        <v>6853</v>
      </c>
      <c r="J2018" s="26" t="s">
        <v>4420</v>
      </c>
      <c r="K2018" s="26" t="s">
        <v>10428</v>
      </c>
      <c r="L2018" s="22" t="s">
        <v>10436</v>
      </c>
      <c r="M2018" s="2" t="str">
        <f t="shared" si="212"/>
        <v>&gt;colis-g2223_cprS_PAO1_Chr%ATGAAACGCGGCCTGAGCCTGATCCCCATCGTCGGCGGCGGCGTCACCCTGATCCTCGCCGGGGTGTTGCTGGTCTACACGCGCATGCTCGGCGACTACGGCGAGACCGGCGCCCTCTACCTGCTCAGCATGATGATGGAAGAGGAAGGGCTGTACTTCGCCCAGCGCTACCAGGAAGACCCGGCTACGCCGGCGCCGGACAGCTACTACTTCAAGGGCAGCGTCGGCACCGCGGGGCTGCCGCCGAAACTCAGGGAGATGCTCGACACCCCGCCCTACAAGAGCATCGGCGCCATGCAACTGCTCGGCAACTGGGACGACGATGACGAAGAGGAGGATGACGACGCGCCCAGCGACGATGCCTACGTGGTGGTCCGCCAGCCACTGGCCGACGGCAAGACGCTCTACCTCTACGACAACGACGCCGCCGGCAGCATCGACACGCCGCTGTCCGACGCCATCATCGACGCCCGCGTCAGGCAGACCTGGATCGTCACCCTGTCGGTCACCCTGCCTTCGCTGGCCGCCGTCGGCCTGCTGGTCTGGTTCATCGTCGCGCCGTTGCGCAAGCTGACGCGCTGGTCGATGACCCTCGACGACCTCGCCCCGGACAGCCAGCGGCCGCGCTTCAACTACCGCGAACTCAACGTGCTGGCGGATACCCTGTGGAACAGCGTGACCCGGATCAAGGACTTCAGCCAGCGCGAGGAGCGCTTCCTGCGCTACGCCAGCCATGAGCTGCGCACCCCGCTGGCGGTGATCGGCATGAACCTGGAGTTGCTCGACCAACCCGGCCGCGCGCCCTCCCCGCATGCCTTGCAACGCATCCGCCGCTCGGCGCTGGGCATGCAGCAGATGACCGAGACCCTGCTCTGGCTCAGCCGCGAGAGCGGCGAACTGCGCGACGACGGACACATCGAGGTCGGCCGCCTGCTGGAGGAACTGCTCGAGGAACAGCAGGCGCTGAGCCAGCGCCGCGGCCTGACCTTCCACCTCGACGTGGAGCCACACAGCCTGCCGCAGACCCGCGCACGGATCATCATCGGCAACCTGCTGCGCAACGCCCTGCAGTACAGCGACGAGGGCGTGGTGGAAATCGTCGTGCGCGACCGCAGCCTGCTGATCAGCAACCCCATCGGTGCGGCCCAGGGCACGGAGGAGTCGATGGCGTTCGGTTATGGCCTGGGCCTCGACCTGGTCCAGCGCCTGTGCCAGAAGAGTGGCTGGCGCCTGCATTACAGCAGCGACGAGCAGCGCTTCCGCTGCGAGCTGCTGTTCCCCGCCACGCCGGACTGA</v>
      </c>
      <c r="O2018" s="26">
        <f t="shared" si="213"/>
        <v>1296</v>
      </c>
      <c r="P2018" s="26"/>
      <c r="Q2018" s="26">
        <f t="shared" si="209"/>
        <v>1</v>
      </c>
      <c r="R2018" s="26">
        <f t="shared" si="210"/>
        <v>1</v>
      </c>
      <c r="S2018" s="26">
        <f t="shared" si="211"/>
        <v>2</v>
      </c>
      <c r="T2018" s="26"/>
    </row>
    <row r="2019" spans="1:20" x14ac:dyDescent="0.25">
      <c r="A2019" s="26"/>
      <c r="B2019" s="26" t="s">
        <v>10343</v>
      </c>
      <c r="C2019" s="26" t="s">
        <v>10403</v>
      </c>
      <c r="D2019" s="26" t="s">
        <v>10404</v>
      </c>
      <c r="E2019" s="26" t="s">
        <v>10404</v>
      </c>
      <c r="F2019" s="26" t="s">
        <v>10380</v>
      </c>
      <c r="G2019" s="26" t="s">
        <v>10963</v>
      </c>
      <c r="H2019" s="26"/>
      <c r="I2019" s="26" t="s">
        <v>6853</v>
      </c>
      <c r="J2019" s="26" t="s">
        <v>4420</v>
      </c>
      <c r="K2019" s="26" t="s">
        <v>10427</v>
      </c>
      <c r="L2019" s="22" t="s">
        <v>10436</v>
      </c>
      <c r="M2019" s="2" t="str">
        <f t="shared" si="212"/>
        <v>&gt;colis-g2216_etk_EC_MG1655_Chr%ATGACAACTAAAAATATGAATACGCCACCAGGCAGCACTCAGGAAAATGAGATCGATCTGCTTCGTCTGGTCGGCGAGTTATGGGATCACCGTAAGTTTATTATCAGCGTGACCGCGTTATTCACGCTGATCGCTGTCGCTTACTCGCTGTTAAGCACACCAATTTATCAGGCAGATACTCTGGTCCAGGTTGAGCAAAAACAGGGCAACGCCATTCTCAGCGGCCTGAGCGATATGATCCCTAACTCATCGCCCGAGTCTGCACCGGAGATCCAACTGCTGCAATCGCGCATGATTCTCGGTAAAACCATTGCTGAACTGAATCTGCGCGACATAGTTGAGCAGAAGTATTTTCCGATTGTGGGTCGCGGCTGGGCGAGATTAACCAAAGAAAAACCAGGTGAGCTGGCGATCAGCTGGATGCATATTCCACAACTGAATGGTCAGGATCAGCAACTGACACTCACGGTTGGGGAAAACGGCCACTATACACTGGAAGGTGAAGAGTTCACCGTCAATGGTATGGTCGGCCAGCGTCTGGAAAAAGATGGCGTTGCGCTGACTATCGCGGACATTAAGGCCAAACCAGGAACACAGTTTGTCCTGAGCCAGCGTACCGAACTGGAAGCGATTAACGCATTGCAGGAAACCTTTACCGTTAGCGAACGCAGTAAAGAAAGCGGGATGCTGGAACTTACCATGACTGGTGATGATCCCCAGTTGATTACTCGTATTCTGAACAGCATCGCTAACAACTATTTGCAACAGAATATCGCTCGCCAGGCGGCGCAGGATTCACAAAGCCTTGAATTCTTACAGCGCCAGTTACCTGAAGTGCGCAGCGAGCTGGACCAAGCGGAAGAAAAACTCAACGTTTATCGCCAGCAGCGCGATTCGGTTGACCTTAACCTGGAAGCCAAAGCCGTTCTTGAGCAGATTGTGAACGTTGATAATCAACTCAATGAGCTGACCTTCCGCGAGGCAGAGATCTCCCAGCTGTATAAGAAAGATCACCCAACTTATCGTGCGCTGCTGGAAAAACGCCAGACGCTGGAGCAAGAACGCAAACGCCTGAATAAGCGGGTATCGGCAATGCCTTCCACCCAACAGGAAGTGTTGCGTTTAAGTCGTGACGTAGAAGCGGGCCGTGCGGTATATCTGCAATTACTTAACCGCCAGCAGGAGTTGAGTATTTCGAAATCCAGTGCCATTGGTAACGTGCGGATTATCGACCCGGCAGTCACTCAGCCGCAGCCAGTGAAACCGAAAAAAGCGTTGAACGTGGTGCTTGGTTTTATTCTTGGCCTGTTTATTTCTGTGGGTGCCGTGCTGGCGCGTGCGATGTTGCGTCGTGGTGTAGAAGCCCCGGAACAACTGGAAGAGCACGGCATCAGCGTTTATGCCACTATCCCAATGTCCGAGTGGCTGGATAAACGCACCCGTCTGCGTAAGAAAAATTTATTTTCTAATCAGCAGCGCCATCGTACTAAAAATATCCCCTTCCTGGCGGTGGATAACCCGGCGGATTCTGCTGTGGAAGCCGTACGTGCGCTACGAACCAGTCTGCATTTCGCTATGATGGAGACGGAGAATAACATTCTAATGATCACCGGTGCGACGCCAGACAGTGGTAAAACGTTTGTCAGTTCAACTCTGGCAGCGGTGATCGCCCAGTCCGATCAAAAAGTGTTATTTATTGATGCCGACTTACGCCGTGGTTATTCGCATAACCTGTTTACCGTGAGTAATGAACATGGCTTGTCGGAATATCTGGCAGGTAAAGATGAGCTCAACAAAGTGATCCAGCATTTTGGCAAAGGAGGCTTTGATGTGATTACTCGCGGTCAGGTGCCACCTAACCCGTCTGAACTGCTGATGCGCGATCGGATGCGTCAATTACTGGAATGGGCGAACGACCATTACGATCTGGTGATTGTCGATACGCCGCCGATGCTGGCGGTGAGTGATGCCGCGGTCGTGGGGCGTTCTGTTGGCACCAGCCTGCTGGTTGCGCGTTTTGGCTTGAACACCGCCAAAGAGGTGAGTTTGTCAATGCAGCGTCTGGAACAGGCAGGCGTCAATATTAAAGGCGCTATCCTCAATGGTGTGATTAAACGCGCCAGCACCGCTTACAGTTACGGCTATAACTATTACGGTTATAGTTACTCCGAGAAAGAGTAA</v>
      </c>
      <c r="O2019" s="26">
        <f t="shared" si="213"/>
        <v>2181</v>
      </c>
      <c r="P2019" s="26" t="s">
        <v>10972</v>
      </c>
      <c r="Q2019" s="26">
        <f t="shared" si="209"/>
        <v>1</v>
      </c>
      <c r="R2019" s="26">
        <f t="shared" si="210"/>
        <v>1</v>
      </c>
      <c r="S2019" s="26">
        <f t="shared" si="211"/>
        <v>2</v>
      </c>
      <c r="T2019" s="26"/>
    </row>
    <row r="2020" spans="1:20" x14ac:dyDescent="0.25">
      <c r="B2020" s="26" t="s">
        <v>10344</v>
      </c>
      <c r="C2020" s="26" t="s">
        <v>10408</v>
      </c>
      <c r="D2020" s="26" t="s">
        <v>10411</v>
      </c>
      <c r="E2020" s="26" t="s">
        <v>10411</v>
      </c>
      <c r="F2020" s="26" t="s">
        <v>10406</v>
      </c>
      <c r="G2020" s="26" t="s">
        <v>10417</v>
      </c>
      <c r="H2020" s="26"/>
      <c r="I2020" s="26" t="s">
        <v>6853</v>
      </c>
      <c r="J2020" s="26" t="s">
        <v>4420</v>
      </c>
      <c r="K2020" s="26" t="s">
        <v>10431</v>
      </c>
      <c r="L2020" s="22" t="s">
        <v>10436</v>
      </c>
      <c r="M2020" s="2" t="str">
        <f t="shared" si="212"/>
        <v>&gt;colis-g2220_parR_PAO1_Chr%ATGGACTGCCCTACCCTCAGCAAGGTATTGCTCGTCGAAGACGACCAGAAGCTCGCCCGCCTGATCGCCAGTTTCCTTTCCCAGCATGGTTTCGAAGTGCGCCAGGTGCATCGCGGTGATGCCGCGTTCGCCGCCTTCCTCGACTTCAAGCCGCAAGTGGTGGTTCTCGACCTCATGCTCCCCGGACAGAATGGTCTGCAGGTGTGCCGGGAGATCCGCCGGGTCGCGAACCTGCCGATCCTCATACTCACCGCCCAGGAGGACGATCTCGATCACATCCTCGGCCTGGAGTCCGGCGCCGACGACTACGTGATCAAGCCGATCGAGCCACCGGTGCTGCTCGCCCGCCTGCGCGCCCTGATGCGCCGGCACGCGCCCCTTCCCGCGTCCCCGGAAAGCCTGACATTCGGCAAGCTGAACATCGACCGACGGCGGCGCGAAGCGGAACTCGAAGGCCTCGGCATCGAACTGACCACGATGGAGTTCGAGCTGCTCTGGCTGCTGGCCAGCCAGGCAGGGGAAATACTTTCCCGCGACGAGATCCTCAACCAGATCCGCGGCATCGGTTTCGACGGCCTGAACCGCAGCGTCGACGTCTGCATCAGCAAGCTGCGCAATAAACTGAAGGACAATCCGCGCGAGCCGGTCCGGATCAAGACTGTCTGGGGCAAGGGCTACCTGTTCAACCCGCTGGGCTGGGAGCTCTGA</v>
      </c>
      <c r="O2020" s="26">
        <f t="shared" si="213"/>
        <v>708</v>
      </c>
      <c r="P2020" s="26"/>
      <c r="Q2020" s="26">
        <f t="shared" si="209"/>
        <v>1</v>
      </c>
      <c r="R2020" s="26">
        <f t="shared" si="210"/>
        <v>1</v>
      </c>
      <c r="S2020" s="26">
        <f t="shared" si="211"/>
        <v>2</v>
      </c>
      <c r="T2020" s="26"/>
    </row>
    <row r="2021" spans="1:20" x14ac:dyDescent="0.25">
      <c r="B2021" s="26" t="s">
        <v>10345</v>
      </c>
      <c r="C2021" s="26" t="s">
        <v>10409</v>
      </c>
      <c r="D2021" s="26" t="s">
        <v>10412</v>
      </c>
      <c r="E2021" s="26" t="s">
        <v>10412</v>
      </c>
      <c r="F2021" s="26" t="s">
        <v>10406</v>
      </c>
      <c r="G2021" s="26" t="s">
        <v>10418</v>
      </c>
      <c r="H2021" s="26"/>
      <c r="I2021" s="26" t="s">
        <v>6853</v>
      </c>
      <c r="J2021" s="26" t="s">
        <v>4420</v>
      </c>
      <c r="K2021" s="26" t="s">
        <v>10430</v>
      </c>
      <c r="L2021" s="22" t="s">
        <v>10436</v>
      </c>
      <c r="M2021" s="2" t="str">
        <f t="shared" si="212"/>
        <v>&gt;colis-g2221_parS_PAO1_Chr%ATGCTGCGCCTGTTCCTGCGCCTCTACCTGCTGCTGGCCCTGGGGTTCGCCGCCGCGATCTTCGTGGTCGACCATGTCATCGACGCGTTCTACGACAGCATCGTCGAGAACTATCACCGCGACGCCGTTCGCGGCCAGGCCTATTCGCTGGTGGAAAAGCTGGCCCCGCTGGACCAGGCCGGACGCCAGCGACAGCTCGAAGACTGGCGTCCCCACTACGGGCTCGAGCTGAGCCTGACGGATGCCAGGCAGGCGAAGCTGACGCAGGAAGAGCAGGCCCTCCTCGACAAGAACCTGCTGGTGGTACGCGAGGACTTCACGGAATTCATCAGCCGCATCGACGCGGGCCCGCAACTGCTCGACATCAAGCTGCCGCCGGAACCCTCGCTGACCCCACTATTCACCGTGCTGGCCTACATCCTGCTCGGCGTGCTGGTCGGCATCGCCCTGCTGGTATGGGTCCGCCCGCACTGGCGCGACCTCGAGACCCTGCGCCTGGCCGCGCAACGCTTCGGCGACGGCGACCTGTCATCGCGCACGCGCATTTTCCGACGCTCCGACATCCGCACCCTGGCCCAGCACTTCAACCAGATGGCCGACCGCATCGAAAGCCTGATCAGCAACCAGCGTGAACTGACCAACGCGGTATCCCACGAATTGCGCACGCCGATCTCCCGCCTGTCCTTCGAACTCGAGCAATTGAACAAGCAGGTCGACGCCGAAGTACGCCACGACCTGATAGAGGACATGCGCGCCGATCTCGGCGAACTGGAGGAAATGGTCTCCGAACTGCTGACCTACGCCCGCCTGGAGCACGGCAACGTCGGGAGCCACCGGGAAATCGTCGACGCCGCGAGCTGGCTGGATAGCGTCGTCGCCGACGTCGCCCTGGAAGCCGAAGCCGCCGGAGTCACCTGCGAGATCAGCGCCTGCCAGGTCGAACAGATCCGCATCGAGCCTCGCTTCATGGCGCGCGCAGTGATCAACCTGCTGCGCAACGCCATTCGCCACGCACACTCGCGCGTCGAAATCGCCCTCCTCGATCAAGGCGACAGCTGTCAGATACGGGTCAACGACGACGGCCCCGGGATACCGGCGGACGCCCGGCAGAAGATCTTCGAACCCTTTTCGCGCCTGGACGACAGCCGCGATCGCAGCACCGGCGGCTTCGGCCTGGGCCTGGCGATCGTCCACCGGGTCGCGCAATGGCACGGCGGCTATGCGGAAGCGCTGGAAACGCCGCAGGGAGGCGCCTCCTTCCGCCTGACCTGGGAGCGACCCCGTTGA</v>
      </c>
      <c r="O2021" s="26">
        <f t="shared" si="213"/>
        <v>1287</v>
      </c>
      <c r="P2021" s="26"/>
      <c r="Q2021" s="26">
        <f t="shared" si="209"/>
        <v>1</v>
      </c>
      <c r="R2021" s="26">
        <f t="shared" si="210"/>
        <v>1</v>
      </c>
      <c r="S2021" s="26">
        <f t="shared" si="211"/>
        <v>2</v>
      </c>
      <c r="T2021" s="26"/>
    </row>
    <row r="2022" spans="1:20" x14ac:dyDescent="0.25">
      <c r="B2022" s="26" t="s">
        <v>10346</v>
      </c>
      <c r="C2022" s="26" t="s">
        <v>10357</v>
      </c>
      <c r="D2022" s="26" t="s">
        <v>10385</v>
      </c>
      <c r="E2022" s="26" t="s">
        <v>10385</v>
      </c>
      <c r="F2022" s="26" t="s">
        <v>10380</v>
      </c>
      <c r="G2022" s="26" t="s">
        <v>10962</v>
      </c>
      <c r="H2022" s="26"/>
      <c r="I2022" s="26" t="s">
        <v>6853</v>
      </c>
      <c r="J2022" s="26" t="s">
        <v>4420</v>
      </c>
      <c r="K2022" s="26" t="s">
        <v>10386</v>
      </c>
      <c r="L2022" s="22" t="s">
        <v>10436</v>
      </c>
      <c r="M2022" s="2" t="str">
        <f t="shared" si="212"/>
        <v>&gt;colis-g2212_phoP_EC_MG1655_Chr%ATGCGCGTACTGGTTGTTGAAGACAATGCGTTGTTACGTCACCACCTTAAAGTTCAGATTCAGGATGCTGGTCATCAGGTCGATGACGCAGAAGATGCCAAAGAAGCCGATTATTATCTCAATGAACATATACCGGATATTGCGATTGTCGATCTCGGATTGCCAGACGAGGACGGTCTGTCACTGATTCGCCGCTGGCGTAGCAACGATGTTTCACTGCCGATTCTGGTATTAACCGCCCGTGAAAGCTGGCAGGACAAAGTCGAAGTATTAAGTGCCGGTGCTGATGATTATGTGACTAAACCGTTTCATATTGAAGAGGTGATGGCGCGAATGCAGGCATTAATGCGGCGTAATAGCGGTCTGGCTTCACAGGTCATTTCGCTCCCCCCGTTTCAGGTTGATCTCTCTCGCCGTGAATTATCTATTAATGACGAAGTGATCAAACTGACCGCGTTCGAATACACTATTATGGAAACGTTGATACGCAATAATGGCAAAGTGGTCAGCAAAGATTCGTTAATGCTCCAACTCTATCCGGATGCGGAGCTGCGGGAAAGCCATACCATTGATGTACTGATGGGACGTCTGCGCAAAAAAATTCAGGCACAATATCCCCAAGAAGTGATTACCACCGTTCGCGGCCAGGGCTATCTGTTCGAATTGCGCTGA</v>
      </c>
      <c r="O2022" s="26">
        <f t="shared" si="213"/>
        <v>672</v>
      </c>
      <c r="P2022" s="26" t="s">
        <v>10972</v>
      </c>
      <c r="Q2022" s="26">
        <f t="shared" si="209"/>
        <v>1</v>
      </c>
      <c r="R2022" s="26">
        <f t="shared" si="210"/>
        <v>1</v>
      </c>
      <c r="S2022" s="26">
        <f t="shared" si="211"/>
        <v>2</v>
      </c>
      <c r="T2022" s="26"/>
    </row>
    <row r="2023" spans="1:20" x14ac:dyDescent="0.25">
      <c r="B2023" s="26" t="s">
        <v>10347</v>
      </c>
      <c r="C2023" s="26" t="s">
        <v>10357</v>
      </c>
      <c r="D2023" s="26" t="s">
        <v>10410</v>
      </c>
      <c r="E2023" s="26" t="s">
        <v>10413</v>
      </c>
      <c r="F2023" s="26" t="s">
        <v>10406</v>
      </c>
      <c r="G2023" s="26" t="s">
        <v>10416</v>
      </c>
      <c r="H2023" s="26"/>
      <c r="I2023" s="26" t="s">
        <v>6853</v>
      </c>
      <c r="J2023" s="26" t="s">
        <v>4420</v>
      </c>
      <c r="K2023" s="26" t="s">
        <v>10432</v>
      </c>
      <c r="L2023" s="22" t="s">
        <v>10436</v>
      </c>
      <c r="M2023" s="2" t="str">
        <f t="shared" si="212"/>
        <v>&gt;colis-g2219_phoP_PAO1_Chr%ATGAAACTGCTGGTAGTGGAAGACGAGGCGCTGTTGCGCCACCACCTCTATACCCGCCTGGGTGAACAGGGGCACGTGGTGGACGCGGTACCGGATGCCGAGGAAGCCCTCTACCGGGTCAGCGAATACCACCACGACCTGGCGGTGATCGACCTCGGCCTGCCGGGCATGAGCGGCCTGGACCTGATCCGCGAGCTGCGTTCGCAGGGCAAGTCCTTCCCGATCCTGATCCTCACCGCCCGCGGCAACTGGCAGGACAAGGTCGAAGGCCTGGCCGCCGGGGCCGACGACTACGTGGTCAAGCCGTTCCAGTTCGAGGAACTGGAAGCGCGCCTGAACGCGTTGCTGCGACGCTCCTCGGGGTTCGTCCAGTCGACCATCGAGGCCGGCCCCCTGGTCCTCGACCTGAACCGCAAGCAGGCGCTGGTCGAGGAGCAACCGGTGGCGCTGACCGCCTACGAATACCGCATCCTCGAATACCTCATGCGGCATCACCAGCAGGTGGTGGCCAAGGAACGCCTGATGGAACAGCTCTATCCCGACGACGAGGAGCGCGACGCCAACGTCATCGAGGTGCTGGTCGGCCGCCTGCGGCGCAAGCTGGAGGCCTGCGGCGGCTTCAAGCCGATCGATACGGTGCGCGGCCAGGGCTACCTGTTCACCGAGCGCTGCCGGTGA</v>
      </c>
      <c r="O2023" s="26">
        <f t="shared" si="213"/>
        <v>678</v>
      </c>
      <c r="P2023" s="26"/>
      <c r="Q2023" s="26">
        <f t="shared" si="209"/>
        <v>1</v>
      </c>
      <c r="R2023" s="26">
        <f t="shared" si="210"/>
        <v>1</v>
      </c>
      <c r="S2023" s="26">
        <f t="shared" si="211"/>
        <v>2</v>
      </c>
      <c r="T2023" s="26"/>
    </row>
    <row r="2024" spans="1:20" x14ac:dyDescent="0.25">
      <c r="B2024" s="26" t="s">
        <v>10348</v>
      </c>
      <c r="C2024" s="26" t="s">
        <v>10357</v>
      </c>
      <c r="D2024" s="26" t="s">
        <v>10358</v>
      </c>
      <c r="E2024" s="26" t="s">
        <v>10358</v>
      </c>
      <c r="F2024" s="26" t="s">
        <v>10336</v>
      </c>
      <c r="G2024" s="26" t="s">
        <v>10964</v>
      </c>
      <c r="H2024" s="26"/>
      <c r="I2024" s="26" t="s">
        <v>6853</v>
      </c>
      <c r="J2024" s="26" t="s">
        <v>4420</v>
      </c>
      <c r="K2024" s="26" t="s">
        <v>10360</v>
      </c>
      <c r="L2024" s="22" t="s">
        <v>10436</v>
      </c>
      <c r="M2024" s="2" t="str">
        <f t="shared" si="212"/>
        <v>&gt;colis-g2205_phoP_SE_CT18_Chr%ATGATGCGCGTACTGGTTGTAGAGGATAATGCATTATTACGCCACCACCTGAAGGTTCAGCTCCAGGATTCAGGTCACCAGGTCGATGCCGCAGAAGATGCCAGGGAAGCTGATTACTACCTTAATGAACACCTTCCGGATATCGCTATTGTCGATTTAGGTCTGCCGGATGAAGACGGCCTTTCCTTAATACGCCGCTGGCGCAGCAGTGATGTTTCACTGCCGGTTCTGGTGTTAACCGCGCGCGAAGGCTGGCAGGATAAAGTCGAGGTTCTCAGCTCCGGGGCCGATGACTACGTGACGAAGCCATTCCACATCGAAGAGGTAATGGCGCGTATGCAGGCGTTAATGCGCCGTAATAGCGGTCTGGCCTCCCAGGTGATCAACATCTCGCCTTTCCAGGTGGATCTCTCACGCCGGGAATTATCCGTCAATGAAGAGGTCATCAAACTCACGGCGTTCGAATACACCATTATGGAAACGCTTATCCGTAACAACGGTAAAGTGGTCAGCAAAGATTCTCTGATGCTTCAGCTGTATCCGGATGCGGAACTGCGGGAAAGTCATACCATTGATGTTCTCATGGGGCGTCTGCGGAAAAAAATACAGGCCCAGTATCCGCACGATGTCATTACCACCGTACGCGGACAAGGATATCTTTTTGAATTGCGCTAA</v>
      </c>
      <c r="O2024" s="26">
        <f t="shared" si="213"/>
        <v>675</v>
      </c>
      <c r="P2024" s="26" t="s">
        <v>10972</v>
      </c>
      <c r="Q2024" s="26">
        <f t="shared" si="209"/>
        <v>1</v>
      </c>
      <c r="R2024" s="26">
        <f t="shared" si="210"/>
        <v>1</v>
      </c>
      <c r="S2024" s="26">
        <f t="shared" si="211"/>
        <v>2</v>
      </c>
      <c r="T2024" s="26"/>
    </row>
    <row r="2025" spans="1:20" x14ac:dyDescent="0.25">
      <c r="B2025" s="26" t="s">
        <v>10349</v>
      </c>
      <c r="C2025" s="26" t="s">
        <v>10357</v>
      </c>
      <c r="D2025" s="26" t="s">
        <v>10375</v>
      </c>
      <c r="E2025" s="26" t="s">
        <v>10375</v>
      </c>
      <c r="F2025" s="26" t="s">
        <v>10361</v>
      </c>
      <c r="G2025" s="26" t="s">
        <v>10374</v>
      </c>
      <c r="H2025" s="26"/>
      <c r="I2025" s="26" t="s">
        <v>6853</v>
      </c>
      <c r="J2025" s="26" t="s">
        <v>4420</v>
      </c>
      <c r="K2025" s="26" t="s">
        <v>10376</v>
      </c>
      <c r="L2025" s="22" t="s">
        <v>10436</v>
      </c>
      <c r="M2025" s="2" t="str">
        <f t="shared" si="212"/>
        <v>&gt;colis-g2209_phoP_SE_LT2_Chr%TTAGCGCAATTCAAAAAGATATCCTTGTCCGCGTACGGTGGTAATGACATCGTGCGGATACTGGGCCTGTATTTTTTTCCGCAGACGCCCCATGAGAACATCAATGGTATGACTTTCCCGCAGTTCCGCATCCGGATACAGCTGAAGCATCAGCGAATCTTTGCTGACCACTTTACCGTTGTTACGGATAAGCGTTTCCATAATGGTGTATTCGAACGCCGTGAGTTTGATGACCTCTTCATTGACGGATAATTCCCGGCGTGAGAGATCCACCTGGAACGGCGGGATGTTGATCACCTGGGAGGCCAGACCGCTATTACGGCGCATTAACGCCTGCATACGCGCCATTACCTCTTCGATGTGGAATGGCTTCGTCACGTAGTCATCGGCCCCGGAGCTGAGAACCTCGACTTTATCCTGCCAGCCTTCGCGCGCGGTTAACACCAGAACCGGCAGTGAAACATCACTGCTGCGCCAGCGGCGTATTAAGGAAAGGCCGTCTTCATCCGGCAGACCTAAATCGACAATAGCGATATCCGGAAGGTGTTCATTAAGGTAGTAATCAGCTTCCCTGGCATCTTCTGCGGCATCGACCTGGTGACCTGAATCCTGGAGCTGAACCTTCAGGTGGTGGCGTAATAATGCATTATCCTCTACAACCAGTACGCGCATCATCTCTTCTCCCTT</v>
      </c>
      <c r="O2025" s="26">
        <f t="shared" si="213"/>
        <v>687</v>
      </c>
      <c r="P2025" s="26"/>
      <c r="Q2025" s="26" t="str">
        <f t="shared" ref="Q2025" si="215">IF(OR(LEFT(G2025,3)="ATG",LEFT(G2025,3)="GTG"),1,"bad")</f>
        <v>bad</v>
      </c>
      <c r="R2025" s="26" t="str">
        <f t="shared" si="210"/>
        <v>bad</v>
      </c>
      <c r="S2025" s="26">
        <f t="shared" si="211"/>
        <v>2</v>
      </c>
      <c r="T2025" s="26"/>
    </row>
    <row r="2026" spans="1:20" x14ac:dyDescent="0.25">
      <c r="B2026" s="26" t="s">
        <v>10350</v>
      </c>
      <c r="C2026" s="26" t="s">
        <v>10362</v>
      </c>
      <c r="D2026" s="26" t="s">
        <v>10381</v>
      </c>
      <c r="E2026" s="26" t="s">
        <v>10381</v>
      </c>
      <c r="F2026" s="26" t="s">
        <v>10380</v>
      </c>
      <c r="G2026" s="26" t="s">
        <v>10965</v>
      </c>
      <c r="H2026" s="26"/>
      <c r="I2026" s="26" t="s">
        <v>6853</v>
      </c>
      <c r="J2026" s="26" t="s">
        <v>4420</v>
      </c>
      <c r="K2026" s="26" t="s">
        <v>10383</v>
      </c>
      <c r="L2026" s="22" t="s">
        <v>10436</v>
      </c>
      <c r="M2026" s="2" t="str">
        <f t="shared" si="212"/>
        <v>&gt;colis-g2211_phoQ_EC_MG1655_Chr%ATGAAAAAATTACTGCGTCTTTTTTTCCCGCTCTCGCTGCGGGTACGTTTTCTGTTGGCAACGGCAGCGGTAGTACTGGTGCTTTCGCTTGCCTACGGAATGGTCGCGCTGATCGGTTATAGCGTCAGTTTCGATAAAACTACGTTTCGGCTGTTACGTGGCGAGAGCAATCTGTTCTATACCCTTGCGAAGTGGGAAAACAATAAGTTGCATGTCGAGTTACCCGAAAATATCGACAAGCAAAGCCCCACCATGACGCTAATTTATGATGAGAACGGGCAGCTTTTATGGGCGCAACGTGACGTGCCCTGGCTGATGAAGATGATCCAGCCTGACTGGCTGAAATCGAATGGTTTTCATGAAATTGAAGCGGATGTTAACGATACCAGCCTCTTGCTGAGTGGAGATCATTCGATACAGCAACAGTTGCAGGAAGTGCGGGAAGATGATGACGACGCGGAGATGACCCACTCGGTGGCAGTAAACGTCTACCCGGCAACATCGCGGATGCCAAAATTAACCATTGTGGTGGTGGATACCATTCCGGTGGAGCTAAAAAGTTCCTATATGGTCTGGAGCTGGTTTATCTATGTGCTCTCAGCCAATCTGCTGTTAGTGATCCCGCTGCTGTGGGTCGCCGCCTGGTGGAGTTTACGCCCCATCGAAGCCCTGGCAAAAGAAGTCCGCGAACTGGAAGAACATAACCGCGAATTGCTCAATCCAGCCACAACGCGAGAACTGACCAGTCTGGTACGAAACCTGAACCGATTGTTAAAAAGTGAACGCGAACGTTACGACAAATACCGTACGACGCTCACCGACCTGACCCATAGTCTGAAAACGCCACTGGCGGTGCTGCAAAGTACGCTGCGTTCTCTGCGTAGTGAAAAGATGAGCGTCAGTGATGCTGAGCCGGTAATGCTGGAGCAAATCAGCCGCATTTCACAGCAAATTGGCTACTACCTGCATCGTGCCAGTATGCGCGGCGGGACATTGCTCAGCCGCGAGCTGCATCCGGTCGCCCCACTGCTGGACAATCTCACCTCAGCGCTGAACAAAGTGTATCAACGCAAAGGGGTCAATATCTCTCTCGATATTTCGCCAGAGATCAGCTTTGTCGGTGAGCAGAACGATTTTGTCGAGGTGATGGGCAACGTGCTGGATAATGCCTGTAAATATTGCCTCGAGTTTGTCGAAATTTCTGCAAGGCAAACCGACGAGCATCTCTATATTGTGGTCGAGGATGATGGCCCCGGTATTCCATTAAGCAAGCGAGAGGTCATTTTCGACCGTGGTCAACGGGTTGATACTTTACGCCCTGGGCAAGGTGTAGGGCTGGCGGTAGCCCGCGAAATCACCGAGCAATATGAGGGTAAAATCGTCGCCGGAGAGAGCATGCTGGGCGGTGCGCGGATGGAGGTGATTTTTGGTCGCCAGCATTCTGCGCCGAAAGATGAATAA</v>
      </c>
      <c r="O2026" s="26">
        <f t="shared" si="213"/>
        <v>1461</v>
      </c>
      <c r="P2026" s="26" t="s">
        <v>10972</v>
      </c>
      <c r="Q2026" s="26">
        <f t="shared" ref="Q2026:Q2049" si="216">IF(OR(LEFT(G2026,3)="ATG",LEFT(G2026,3)="GTG",LEFT(G2026,3)="TTG"),1,"bad")</f>
        <v>1</v>
      </c>
      <c r="R2026" s="26">
        <f t="shared" si="210"/>
        <v>1</v>
      </c>
      <c r="S2026" s="26">
        <f t="shared" si="211"/>
        <v>2</v>
      </c>
      <c r="T2026" s="26"/>
    </row>
    <row r="2027" spans="1:20" x14ac:dyDescent="0.25">
      <c r="B2027" s="26" t="s">
        <v>10351</v>
      </c>
      <c r="C2027" s="26" t="s">
        <v>10362</v>
      </c>
      <c r="D2027" s="26" t="s">
        <v>10407</v>
      </c>
      <c r="E2027" s="26" t="s">
        <v>10407</v>
      </c>
      <c r="F2027" s="26" t="s">
        <v>10406</v>
      </c>
      <c r="G2027" s="26" t="s">
        <v>10415</v>
      </c>
      <c r="H2027" s="26"/>
      <c r="I2027" s="26" t="s">
        <v>6853</v>
      </c>
      <c r="J2027" s="26" t="s">
        <v>4420</v>
      </c>
      <c r="K2027" s="26" t="s">
        <v>10433</v>
      </c>
      <c r="L2027" s="22" t="s">
        <v>10436</v>
      </c>
      <c r="M2027" s="2" t="str">
        <f t="shared" si="212"/>
        <v>&gt;colis-g2218_phoQ_PAO1_Chr%GTGATCCGTTCCCTGCGCATCCGTCTGATGCTCGGCGCCGCCGCCCTGGCGGTGCTGTTCATGCTGGCGCTGCTGCCGGCCCTGCAGCGGGCCTTCGGCATCGCCCTGGAGAACACCATCGAGCAGCGCCTGGCCGCCGACGTGGCGACCCTGGTCTCGGCGGCGCGGGTGGAGAAGGGCCGCCTGGTGATGCCCGAGCACCTGCCGGTGGAGGAGTTCAACCTGCCGGAGGCCAAGGTCCTCGGCTATATCTACGACCAGAATGGCGATCTGCTCTGGCGCTCCACCTCGGCGGCCGACGAGTCGATCAACTACACGCCGCGCTACGACGGCCGCGGCAACGAATTCCACACCACCCGCGATGCGAAGGGCGAGGAGTTCTTCGTGTTCGACGTCGAGATCGACCTGCTGCGCGGCAAGCAGGCGGCCTACAGCATCGTCACCATGCAATCGGTCAGCGAGTTCGAGAGCCTGCTCAAGGGGTTCCGCGAGCAGCTCTACCTGTGGCTCGGCGGCGCCCTGCTGGTCTTGCTCGGGCTGCTCTGGCTGGGTCTGACCTGGGGCTTCCGGGCGATGCGCGGGTTGAGTTCCGAGCTGGACCAGATCGAATCCGGCGAGCGCGAGAGCCTGAGCGAGGAGCATCCGCGCGAGCTGCTGCGCCTGACCCACTCGCTTAACCGCCTGTTGCGCAGCGAGCACAAACAGCGCGAGCGCTACCGCCACTCCCTCGGCGACCTGGCGCACAGTCTGAAGACGCCGCTGGCGGTCTTGCAGGGGGTCGGCGACCAGCTCGCCGAGGAGCCCGGCAACCGCGAGCAGGTGCGGGTGCTACAGGGCCAGATCGAGCGCATGAGCCAGCAGATAGGCTATCAGTTGCAGCGCGCCAGCCTGCGCAAGAGCGGCCTGGTACGCCATCGCGAGCAACTGGCGCCGCTGGTGGAGACCCTGTGCGACGCGCTGGACAAGGTCTATCGCGACAAGCGGGTAAGCCTGCAGCGGGACTTCTCGCCGTCCTTCAGCGTGCCGGTGGAGCGCGGCGCGCTGCTGGAACTGCTCGGCAACCTGCTGGAGAACGCCTATCGCCTGTGCCTGGGCCGGGTCCGCGTGGGCGCCCGGCTGGGGCCGGGTTACTCGGAGCTGTGGGTCGAGGACGACGGTCCCGGAGTGCCTGCCGAACAGCGCGCACGAATCATCCGCCGCGGCGAGCGCGCCGATACCCAGCACCCGGGGCAGGGCATCGGCCTGGCCGTGGCGCTGGACATCATCGAGAGCTACGACGGCGAACTGAGCCTGGACGATTCCGAGCTGGGCGGCGCCTGCTTCCGCATACGTTTCGCTACAGTCTGA</v>
      </c>
      <c r="O2027" s="26">
        <f t="shared" si="213"/>
        <v>1347</v>
      </c>
      <c r="P2027" s="26"/>
      <c r="Q2027" s="26">
        <f t="shared" si="216"/>
        <v>1</v>
      </c>
      <c r="R2027" s="26">
        <f t="shared" si="210"/>
        <v>1</v>
      </c>
      <c r="S2027" s="26">
        <f t="shared" si="211"/>
        <v>2</v>
      </c>
      <c r="T2027" s="26"/>
    </row>
    <row r="2028" spans="1:20" x14ac:dyDescent="0.25">
      <c r="B2028" s="26" t="s">
        <v>10352</v>
      </c>
      <c r="C2028" s="26" t="s">
        <v>10362</v>
      </c>
      <c r="D2028" s="26" t="s">
        <v>10363</v>
      </c>
      <c r="E2028" s="26" t="s">
        <v>10363</v>
      </c>
      <c r="F2028" s="26" t="s">
        <v>10361</v>
      </c>
      <c r="G2028" s="26" t="s">
        <v>10966</v>
      </c>
      <c r="H2028" s="26"/>
      <c r="I2028" s="26" t="s">
        <v>6853</v>
      </c>
      <c r="J2028" s="26" t="s">
        <v>4420</v>
      </c>
      <c r="K2028" s="26" t="s">
        <v>10364</v>
      </c>
      <c r="L2028" s="22" t="s">
        <v>10436</v>
      </c>
      <c r="M2028" s="2" t="str">
        <f t="shared" si="212"/>
        <v>&gt;colis-g2206_phoQ_SE_LT2_Chr%ATGAATAAATTTGCTCGCCATTTTCTGCCGCTGTCGCTGCGGGTTCGTTTTTTGCTGGCGACAGCCGGCGTCGTGCTGGTGCTTTCTTTGGCATATGGCATAGTGGCGCTGGTCGGCTATAGCGTAAGTTTTGATAAAACCACCTTTCGTTTGCTGCGCGGCGAAAGCAACCTGTTTTATACCCTCGCCAAATGGGAAAATAATAAAATCAGCGTTGAGCTGCCTGAAAATCTGGACATGCAAAGCCCGACCATGACGCTGATTTACGATGAAACGGGCAAATTATTATGGACGCAGCGCAACATTCCCTGGCTGATTAAAAGCATTCAACCGGAATGGTTAAAAACGAACGGCTTCCATGAAATTGAAACCAACGTAGACGCCACCAGCACGCTGTTGAGCGAAGACCATTCCGCGCAGGAAAAACTCAAAGAAGTACGTGAAGATGACGATGATGCCGAGATGACCCACTCGGTAGCGGTAAATATTTATCCTGCCACGGCGCGGATGCCGCAGTTAACCATCGTGGTGGTCGATACCATTCCGATAGAACTAAAACGCTCCTATATGGTGTGGAGCTGGTTCGTATACGTGCTGGCCGCCAATTTACTGTTAGTCATTCCTTTACTGTGGATCGCCGCCTGGTGGAGCTTACGCCCTATCGAGGCGCTGGCGCGGGAAGTCCGCGAGCTTGAAGATCATCACCGCGAAATGCTCAATCCGGAGACGACGCGTGAGCTGACCAGCCTTGTGCGCAACCTTAATCAACTGCTCAAAAGCGAGCGTGAACGTTATAACAAATACCGCACGACCCTGACCGACCTGACGCACAGTTTAAAAACGCCGCTCGCGGTTTTGCAGAGTACGTTACGCTCTTTACGCAACGAAAAGATGAGCGTCAGCAAAGCTGAACCGGTGATGCTGGAACAGATCAGCCGGATTTCCCAGCAGATCGGCTATTATCTGCATCGCGCCAGTATGCGCGGTAGCGGCGTGTTGTTAAGCCGCGAACTGCATCCCGTCGCGCCGTTGTTAGATAACCTGATTTCTGCGCTAAATAAAGTTTATCAGCGTAAAGGGGTGAATATCAGTATGGATATTTCACCAGAAATCAGTTTTGTCGGCGAGCAAAACGACTTTGTCGAAGTGATGGGCAACGTACTGGACAACGCTTGTAAATATTGTCTGGAGTTTGTCGAGATTTCGGCTCGCCAGACCGACGATCATTTGCATATTTTCGTCGAAGATGACGGCCCAGGCATTCCCCACAGCAAACGTTCCCTGGTGTTTGATCGCGGTCAGCGCGCCGATACCCTACGACCAGGACAAGGCGTGGGGCTGGCTGTCGCGCGCGAGATTACGGAACAATACGCCGGGCAGATCATTGCCAGCGACAGTCTGCTCGGTGGCGCCCGTATGGAGGTCGTTTTTGGCCGACAGCATCCCACACAGAAAGAGGAATAA</v>
      </c>
      <c r="O2028" s="26">
        <f t="shared" si="213"/>
        <v>1464</v>
      </c>
      <c r="P2028" s="26" t="s">
        <v>10972</v>
      </c>
      <c r="Q2028" s="26">
        <f t="shared" si="216"/>
        <v>1</v>
      </c>
      <c r="R2028" s="26">
        <f t="shared" si="210"/>
        <v>1</v>
      </c>
      <c r="S2028" s="26">
        <f t="shared" si="211"/>
        <v>2</v>
      </c>
      <c r="T2028" s="26"/>
    </row>
    <row r="2029" spans="1:20" x14ac:dyDescent="0.25">
      <c r="B2029" s="26" t="s">
        <v>10394</v>
      </c>
      <c r="C2029" s="26" t="s">
        <v>10337</v>
      </c>
      <c r="D2029" s="26" t="s">
        <v>10405</v>
      </c>
      <c r="E2029" s="26" t="s">
        <v>10405</v>
      </c>
      <c r="F2029" s="26" t="s">
        <v>10406</v>
      </c>
      <c r="G2029" s="26" t="s">
        <v>10414</v>
      </c>
      <c r="H2029" s="26"/>
      <c r="I2029" s="26" t="s">
        <v>6853</v>
      </c>
      <c r="J2029" s="26" t="s">
        <v>4420</v>
      </c>
      <c r="K2029" s="26" t="s">
        <v>10434</v>
      </c>
      <c r="L2029" s="22" t="s">
        <v>10436</v>
      </c>
      <c r="M2029" s="2" t="str">
        <f t="shared" si="212"/>
        <v>&gt;colis-g2217_pmrA_PAO1_Chr%ATGAGAATACTGCTGGCCGAGGACGACCTGCTGCTCGGCGACGGCATCCGCGCCGGGCTGCGCCTGGAAGGCGATACCGTGGAATGGGTGACCGACGGCGTGGCCGCGGAGAACGCGCTGGTCACCGACGAGTTCGACCTGCTGGTGCTCGACATCGGACTGCCGCGCCGCAGCGGCCTGGACATCCTGCGCAACCTGCGTCACCAGGGCCTGCTCACCCCGGTGCTGCTGCTCACCGCGCGGGACAAGGTGGCCGACCGGGTCGCCGGGCTCGACAGCGGTGCCGACGACTACCTGACCAAGCCCTTCGATCTCGACGAACTGCAGGCACGGGTGCGCGCCCTGACCCGCCGCACCACCGGTCGCGCCCTGCCGCAACTGGTGCACGGCGAGCTGCGCCTGGACCCGGCGACCCACCAGGTGACCCTGTCCGGGCAGGCGGTGGAACTGGCGCCGCGCGAATACGCACTGCTGCGCCTGCTGCTGGAGAACAGCGGCAAGGTGCTCTCGCGCAACCAACTGGAGCAGAGCCTCTACGGCTGGAGCGGCGACGTCGAGAGCAACGCCATCGAAGTCCACGTCCACCACCTGCGGCGCAAGCTCGGCAACCAGTTGATCCGCACCGTCCGCGGCATCGGCTACGGCATCGACCAGCCGGCGCCCTGA</v>
      </c>
      <c r="O2029" s="26">
        <f t="shared" si="213"/>
        <v>666</v>
      </c>
      <c r="P2029" s="26"/>
      <c r="Q2029" s="26">
        <f t="shared" si="216"/>
        <v>1</v>
      </c>
      <c r="R2029" s="26">
        <f t="shared" si="210"/>
        <v>1</v>
      </c>
      <c r="S2029" s="26">
        <f t="shared" si="211"/>
        <v>2</v>
      </c>
      <c r="T2029" s="26"/>
    </row>
    <row r="2030" spans="1:20" x14ac:dyDescent="0.25">
      <c r="B2030" s="26" t="s">
        <v>10395</v>
      </c>
      <c r="C2030" s="26" t="s">
        <v>10337</v>
      </c>
      <c r="D2030" s="26" t="s">
        <v>10338</v>
      </c>
      <c r="E2030" s="26" t="s">
        <v>10338</v>
      </c>
      <c r="F2030" s="26" t="s">
        <v>10336</v>
      </c>
      <c r="G2030" s="21" t="s">
        <v>10967</v>
      </c>
      <c r="H2030" s="26"/>
      <c r="I2030" s="26" t="s">
        <v>6853</v>
      </c>
      <c r="J2030" s="26" t="s">
        <v>4420</v>
      </c>
      <c r="K2030" s="26" t="s">
        <v>10339</v>
      </c>
      <c r="L2030" s="22" t="s">
        <v>10436</v>
      </c>
      <c r="M2030" s="2" t="str">
        <f t="shared" si="212"/>
        <v>&gt;colis-g2203_pmrA_SE_CT18_Chr%ATGAAGATACTGATTGTTGAAGACGACACGCTATTATTACAGGGGTTAATACTCGCCGCGCAAACCGAAGGCTATGCGTGTGATGGCGTTTCGACAGCGCGTGCCGCCGAGCATAGTCTGGAGTCTGGTCATTACAGTCTGATGGTGCTGGATTTAGGGCTGCCCGATGAGGATGGCCTGCATTTCCTGACGCGAATCCGACAGAAAAAATACACCCTGCCGGTACTCATTCTGACCGCCCGCGATACGCTCAACGACCGCATTAGCGGGCTGGATGTCGGCGCAGATGATTATCTGGTAAAACCCTTCGCCCTGGAGGAGCTGCACGCCCGCATCCGCGCGTTGCTGCGCCGCCATAATAACCAGGGTGAAAGTGAACTGACGGTTGGCAATCTGACGCTCAATATAGGCCGCCATCAGGCATGGAGGGATGGACAGGAACTGACCCTGACGCCTAAGGAGTACGCGCTGCTCTCACGATTGATGCTCAAGGCAGGCAGTCCGGTGCACCGGGAAATTCTTTATAACGATATCTACAACTGGGATAACGAACCCTCGACCAACACTCTGGAAGTGCATATACATAATTTGCGCGACAAAGTCGGCAAGTCGCGCATTCGCACGGTTCGCAGGTTTGGCTACATGCTGGTTGCCACTGAGGAAAGCTAA</v>
      </c>
      <c r="O2030" s="26">
        <f t="shared" si="213"/>
        <v>669</v>
      </c>
      <c r="P2030" s="26" t="s">
        <v>10972</v>
      </c>
      <c r="Q2030" s="26">
        <f t="shared" si="216"/>
        <v>1</v>
      </c>
      <c r="R2030" s="26">
        <f t="shared" si="210"/>
        <v>1</v>
      </c>
      <c r="S2030" s="26">
        <f t="shared" si="211"/>
        <v>2</v>
      </c>
      <c r="T2030" s="26"/>
    </row>
    <row r="2031" spans="1:20" x14ac:dyDescent="0.25">
      <c r="B2031" s="26" t="s">
        <v>10396</v>
      </c>
      <c r="C2031" s="26" t="s">
        <v>10337</v>
      </c>
      <c r="D2031" s="26" t="s">
        <v>10387</v>
      </c>
      <c r="E2031" s="26" t="s">
        <v>10387</v>
      </c>
      <c r="F2031" s="26" t="s">
        <v>10380</v>
      </c>
      <c r="G2031" s="26" t="s">
        <v>10968</v>
      </c>
      <c r="H2031" s="26"/>
      <c r="I2031" s="26" t="s">
        <v>6853</v>
      </c>
      <c r="J2031" s="26" t="s">
        <v>4420</v>
      </c>
      <c r="K2031" s="26" t="s">
        <v>10424</v>
      </c>
      <c r="L2031" s="22" t="s">
        <v>10436</v>
      </c>
      <c r="M2031" s="2" t="str">
        <f t="shared" si="212"/>
        <v>&gt;colis-g2213_pmrA-basR_EC_MG1655_Chr%ATGAAAATTCTGATTGTTGAAGACGATACGCTGTTATTGCAGGGACTGATTCTGGCGGCGCAAACCGAAGGCTACGCGTGCGATAGCGTGACAACCGCGCGGATGGCGGAACAAAGCCTTGAGGCAGGTCATTACAGCCTGGTGGTACTGGATTTAGGGTTACCCGACGAAGATGGACTGCATTTTCTCGCCCGTATCCGGCAGAAAAAATATACCCTGCCGGTACTGATCCTCACCGCTCGCGATACGCTGACCGACAAAATCGCCGGGCTGGATGTCGGTGCCGACGACTATCTGGTGAAGCCTTTTGCGCTGGAAGAGTTACATGCCCGTATCCGCGCCCTGCTACGACGCCATAATAATCAGGGCGAAAGTGAGCTGATTGTTGGCAATCTGACGCTGAACATGGGTCGCCGTCAGGTATGGATGGGCGGTGAAGAGTTGATTCTGACGCCCAAAGAATATGCTCTGCTGTCACGGTTAATGCTCAAAGCAGGCAGTCCGGTGCATCGGGAAATTCTCTACAACGACATCTATAACTGGGACAATGAACCCTCGACCAACACCCTGGAAGTGCATATCCACAATCTGCGCGACAAAGTGGGCAAAGCCCGTATCCGCACCGTGCGCGGCTTTGGCTATATGCTGGTCGCGAATGAGGAAAACTAA</v>
      </c>
      <c r="O2031" s="26">
        <f t="shared" si="213"/>
        <v>669</v>
      </c>
      <c r="P2031" s="26" t="s">
        <v>10972</v>
      </c>
      <c r="Q2031" s="26">
        <f t="shared" si="216"/>
        <v>1</v>
      </c>
      <c r="R2031" s="26">
        <f t="shared" si="210"/>
        <v>1</v>
      </c>
      <c r="S2031" s="26">
        <f t="shared" si="211"/>
        <v>2</v>
      </c>
      <c r="T2031" s="26"/>
    </row>
    <row r="2032" spans="1:20" x14ac:dyDescent="0.25">
      <c r="B2032" s="26" t="s">
        <v>10397</v>
      </c>
      <c r="C2032" s="26" t="s">
        <v>10353</v>
      </c>
      <c r="D2032" s="26" t="s">
        <v>10419</v>
      </c>
      <c r="E2032" s="26" t="s">
        <v>10419</v>
      </c>
      <c r="F2032" s="26" t="s">
        <v>10406</v>
      </c>
      <c r="G2032" s="26" t="s">
        <v>10420</v>
      </c>
      <c r="H2032" s="26"/>
      <c r="I2032" s="26" t="s">
        <v>6853</v>
      </c>
      <c r="J2032" s="26" t="s">
        <v>4420</v>
      </c>
      <c r="K2032" s="26" t="s">
        <v>10429</v>
      </c>
      <c r="L2032" s="22" t="s">
        <v>10436</v>
      </c>
      <c r="M2032" s="2" t="str">
        <f t="shared" si="212"/>
        <v>&gt;colis-g2222_pmrB_PAO1_Chr%ATGTCCCGTGCCGCCGTCCCCTCCGTCCGCCGGCGCCTGCTGGTCAACCTGCTGGTCGGCTTCGTGCTGTGCTGGCTGAGCGTGGCGGCGCTGACCTACCACCTCTCGCTGAAGCAGGTGAACCGCCTGTTCGACGACGACATGGTGGACTTCGGCGAAGCCGCCCTGCGCCTGCTCGACCTTGCCACCGAAGACCAGGCCGGCGAGGACGGCTCCATCACCGAGATCATCGAACGCAGCCGCGAAGCGATCCAGGGTCTGCCCCTGCTACGCCGCGAAAGCGCCCTCGGCTACGCCCTGTGGCGCGACGGCCAGCCGCTGCTGTCGAGCCTCAACCTGCCGCCGGAGATCACGGCCCAGGGCCCCGGCTTCAGCACCGTGGAAGCCCAGGGCACCCACTGGCGGGTGCTCCAGCTGAACATCGACGGCTTCCAGATCTGGATCAGCGAAAACCTGATCTACCGCCAGCACACCATGAACCTGCTGCTGTTCTACTCGCTGTTCCCGCTGCTGCTGGCGCTGCCGTTGCTCGGCGGCCTGGTCTGGTTCGGCGTTGCCCGCGGCCTGGCGCCGCTACGCGAAGTGCAGGCCGAGGTCCAGCAGCGCTCCGCGCGACACCTGCAGCCGATCGCGGTGGAGGCGGTACCGCTGGAGATCCGCGGCCTCATCGACGAACTCAACCTCCTGCTGGAGCGTCTGCGCACCGCCCTCGAGGCCGAACGCCGACTGACCAGCGACGCCGCCCATGAAATCCGCACGCCACTGGCCAGCCTGCGCACCCATGCCCAGGTCGCGCTGCGTTCGGAAGACCCCAAGGCCCACGCCCGCGGCCTGCTGCAAGTCAGTCGCAGCGTCGAGCGGATCAGCACCTTGATGGAGCAGATCCTGCTCCTCGCCCGCCTCGACGGCGACGCCCTGCTGGAGCAATTCCACCCGGTCAACCTCGCCACCCTGGCCGAAGACGTACTCTCCGAACTGGCGCGCCAGGCCATCGACAAGGACATCGAGCTGTCGTTGCACCAGGAGACCGTGTACGTGATGGGCATCGACCTGTGGCTGAAGGCGATGGTCGGCAACCTGGTGGGCAACGCCCTGCGCTACACACCGGCCGGGGGCCAGGTCGAGATCCGCGTCGAGAATCGCGCCCAGCACGCCGTGCTGCGGGTGCGCGACAACGGCCCCGGGGTCGCCCTGGAAGAGCAGCAGGCGATCTTCACCCGCTTCTACCGCAGCCCCGCCACCAGCAGCGGCGAGGGCAGCGGACTGGGCCTGCCGATCGTCAAGCGCATCGTCGAACTGCACTTCGGCAGTATCGGCCTGGGCAAGGGACTGGAGGGCAAAGGGCTGGAAGTGCAGGTGTTCCTGCCGAAGACCCAGCCGGACGCGACGCGGCCGCCGGCCAGAGGTCCGGACAGCGGGCGGTCACATATCTGA</v>
      </c>
      <c r="O2032" s="26">
        <f t="shared" si="213"/>
        <v>1434</v>
      </c>
      <c r="P2032" s="26"/>
      <c r="Q2032" s="26">
        <f t="shared" si="216"/>
        <v>1</v>
      </c>
      <c r="R2032" s="26">
        <f t="shared" si="210"/>
        <v>1</v>
      </c>
      <c r="S2032" s="26">
        <f t="shared" si="211"/>
        <v>2</v>
      </c>
      <c r="T2032" s="26"/>
    </row>
    <row r="2033" spans="2:20" x14ac:dyDescent="0.25">
      <c r="B2033" s="26" t="s">
        <v>10398</v>
      </c>
      <c r="C2033" s="26" t="s">
        <v>10353</v>
      </c>
      <c r="D2033" s="26" t="s">
        <v>10354</v>
      </c>
      <c r="E2033" s="26" t="s">
        <v>10354</v>
      </c>
      <c r="F2033" s="26" t="s">
        <v>10336</v>
      </c>
      <c r="G2033" s="26" t="s">
        <v>10969</v>
      </c>
      <c r="H2033" s="26"/>
      <c r="I2033" s="26" t="s">
        <v>6853</v>
      </c>
      <c r="J2033" s="26" t="s">
        <v>4420</v>
      </c>
      <c r="K2033" s="26" t="s">
        <v>10356</v>
      </c>
      <c r="L2033" s="22" t="s">
        <v>10436</v>
      </c>
      <c r="M2033" s="2" t="str">
        <f t="shared" si="212"/>
        <v>&gt;colis-g2204_pmrB_SE_CT18_Chr%GTGAGCCTGATGCGTTTTCAGCGAAGAGCGATGACCCTTCGCCAGCGTTTAACGCTGACAATTGGTCTTATTCTGCTGGTGTTCCAGCTAATCAGTACCTTCTGGTTATGGCATGAAAGCACTGAGCAAATCCAACTGTTCGAGCAGGCGCTGCGGGATAATCGCAACAACGATCGCCATATCATGCACGAAATTCGCGAGGCGGTCGCCAGCCTGATCGTCCCCAGCGTATTTATGGTTAGCCTGACGCTGCTGGTTTGCTACCAGGCGGTACGGCGTATTACCCGCCCACTCGCCGAACTGCAAAAAGAGCTGGAAGCGCGGACGGCGGATAATCTGACGCCGATCGCCATTCACAGCTCCACGCTTGAGATTGAGTCCGTCGTCTCGGCGATCAATCAACTGGTTACGCGTTTGACCACCACGCTCGACAATGAACGCCTTTTTACCGCCGATGTGGCCCATGAGCTACGCACGCCGCTGTCGGGGGTGCGTTTGCATCTGGAATTATTGTCAAAAACCCACAATGTTGATGTCGCGCCGCTTATCGCCCGTCTTGACCAGATGATGGATAGCGTCTCCCAGCTTCTGCAACTGGCGCGCGTGGGCCAGTCATTCTCTTCCGGGAATTATCAGGAAGTAAAACTGCTGGAAGATGTGATCCTCCCCTCCTACGATGAGCTGAACACCATGCTGGAAACGCGCCAGCAAACTCTGTTGCTGCCGGAAAGCGCGGCGGACGTGGTGGTGCGCGGTGACGCGACGTTACTGCGTATGCTGCTGCGAAATCTGGTGGAAAACGCGCATCGCTATAGCCCTGAAGGAACCCATATCACTATCCACATTAGCGCCGACCCCGACGCTATTATGGCGGTCGAAGACGAGGGGCCGGGTATTGATGAAAGCAAATGCGGGAAGCTAAGCGAAGCGTTCGTGCGGATGGACAGCCGTTATGGCGGAATTGGCCTGGGGCTGAGTATCGTCAGCCGCATCACCCAGCTACATCAGGGACAGTTTTTCCTGCAAAACCGTACGGAAAGAACAGGCACCCGTGCCTGGGTGCTGTTGAAAAAGGCATAA</v>
      </c>
      <c r="O2033" s="26">
        <f t="shared" si="213"/>
        <v>1080</v>
      </c>
      <c r="P2033" s="26" t="s">
        <v>10972</v>
      </c>
      <c r="Q2033" s="26">
        <f t="shared" si="216"/>
        <v>1</v>
      </c>
      <c r="R2033" s="26">
        <f t="shared" si="210"/>
        <v>1</v>
      </c>
      <c r="S2033" s="26">
        <f t="shared" si="211"/>
        <v>1</v>
      </c>
      <c r="T2033" s="26"/>
    </row>
    <row r="2034" spans="2:20" x14ac:dyDescent="0.25">
      <c r="B2034" s="26" t="s">
        <v>10399</v>
      </c>
      <c r="C2034" s="26" t="s">
        <v>10353</v>
      </c>
      <c r="D2034" s="26" t="s">
        <v>10391</v>
      </c>
      <c r="E2034" s="26" t="s">
        <v>10389</v>
      </c>
      <c r="F2034" s="26" t="s">
        <v>10380</v>
      </c>
      <c r="G2034" s="26" t="s">
        <v>10970</v>
      </c>
      <c r="H2034" s="26"/>
      <c r="I2034" s="26" t="s">
        <v>6853</v>
      </c>
      <c r="J2034" s="26" t="s">
        <v>4420</v>
      </c>
      <c r="K2034" s="26" t="s">
        <v>10425</v>
      </c>
      <c r="L2034" s="22" t="s">
        <v>10436</v>
      </c>
      <c r="M2034" s="2" t="str">
        <f t="shared" si="212"/>
        <v>&gt;colis-g2214_pmrB-basS_EC_MG1655_Chr%ATGCATTTTCTGCGCCGACCAATATCGCTGCGCCAACGGCTGATATTGACCATCGGGGCCATTTTGTTGGTGTTTGAGCTGATCAGCGTCTTCTGGCTATGGCATGAAAGTACCGAGCAGATTCAGCTGTTTGAGCAGGCGCTACGCGACAATCGCAACAACGATCGCCACATCATGCGTGAGATCCGCGAGGCGGTCGCCAGCCTGATTGTCCCCGGCGTCTTTATGGTCAGCCTGACGCTATTTATCTGCTATCAGGCGGTACGCCGCATCACCCGCCCGCTGGCGGAGCTGCAAAAAGAGCTGGAAGCGCGCACCGCCGACAACTTAACGCCCATTGCCATTCACAGCGCCACCCTCGAAATCGAAGCGGTGGTTTCGGCGTTAAACGATCTGGTCAGTCGCCTGACCAGCACGCTGGATAACGAAAGGTTGTTTACCGCTGACGTCGCGCACGAACTGCGAACGCCACTGGCGGGGGTGCGTTTGCATCTGGAACTGCTGGCGAAAACGCATCACATTGATGTAGCACCGTTAGTGGCACGGCTTGATCAGATGATGGAGAGCGTCTCCCAGCTGCTGCAACTGGCGCGTGCCGGACAGTCATTTTCTTCCGGTAATTATCAACATGTAAAACTGCTGGAAGATGTCATTCTCCCCTCGTATGACGAACTCAGTACCATGCTCGACCAGCGACAGCAAACCCTGCTATTGCCAGAGAGCGCCGCCGACATCACCGTTCAGGGTGATGCAACCCTGCTGCGGATGTTATTGCGAAACCTGGTAGAAAACGCCCATCGTTACAGCCCGCAAGGCAGCAACATTATGATTAAGCTGCAAGAAGATGACGGAGCGGTCATGGCAGTTGAAGATGAAGGACCAGGTATTGATGAGAGTAAATGCGGGGAGTTGAGTAAAGCGTTTGTACGTATGGACAGCCGTTATGGCGGGATTGGTCTGGGGTTAAGTATTGTCAGCCGCATTACACAGTTGCATCACGGGCAGTTTTTCCTGCAAAACCGGCAAGAGACTTCCGGCACGCGGGCCTGGGTACGGCTGAAGAAAGATCAGTACGTGGCAAACCAGATATAA</v>
      </c>
      <c r="O2034" s="26">
        <f t="shared" si="213"/>
        <v>1092</v>
      </c>
      <c r="P2034" s="26" t="s">
        <v>10972</v>
      </c>
      <c r="Q2034" s="26">
        <f t="shared" si="216"/>
        <v>1</v>
      </c>
      <c r="R2034" s="26">
        <f t="shared" si="210"/>
        <v>1</v>
      </c>
      <c r="S2034" s="26">
        <f t="shared" si="211"/>
        <v>2</v>
      </c>
      <c r="T2034" s="26"/>
    </row>
    <row r="2035" spans="2:20" x14ac:dyDescent="0.25">
      <c r="B2035" s="26" t="s">
        <v>10400</v>
      </c>
      <c r="C2035" s="26" t="s">
        <v>10366</v>
      </c>
      <c r="D2035" s="26" t="s">
        <v>10377</v>
      </c>
      <c r="E2035" s="26" t="s">
        <v>10377</v>
      </c>
      <c r="F2035" s="26" t="s">
        <v>10380</v>
      </c>
      <c r="G2035" s="26" t="s">
        <v>10379</v>
      </c>
      <c r="H2035" s="26"/>
      <c r="I2035" s="26" t="s">
        <v>6853</v>
      </c>
      <c r="J2035" s="26" t="s">
        <v>4420</v>
      </c>
      <c r="K2035" s="26" t="s">
        <v>10378</v>
      </c>
      <c r="L2035" s="22" t="s">
        <v>10436</v>
      </c>
      <c r="M2035" s="2" t="str">
        <f t="shared" si="212"/>
        <v>&gt;colis-g2210_soxR_EC_MG1655_Chr%ATGGAAAAGAAATTACCCCGCATTAAAGCGCTGCTAACCCCCGGCGAAGTGGCGAAACGCAGCGGTGTGGCGGTATCGGCGCTGCATTTCTATGAAAGTAAAGGGTTGATTACCAGTATCCGTAACAGCGGCAATCAGCGGCGATATAAACGTGATGTGTTGCGATATGTTGCAATTATCAAAATTGCTCAGCGTATTGGCATTCCGCTGGCGACCATTGGTGAAGCGTTTGGCGTGTTGCCCGAAGGGCATACGTTAAGTGCGAAAGAGTGGAAACAGCTTTCGTCCCAATGGCGAGAAGAGTTGGATCGGCGCATTCATACCTTAGTGGCGCTGCGTGACGAACTGGACGGATGTATTGGTTGTGGCTGCCTTTCGCGCAGTGATTGCCCGTTGCGTAACCCGGGCGACCGCTTAGGAGAAGAAGGTACCGGCGCACGCTTGCTGGAAGATGAACAAAACTAA</v>
      </c>
      <c r="O2035" s="26">
        <f t="shared" si="213"/>
        <v>465</v>
      </c>
      <c r="P2035" s="26"/>
      <c r="Q2035" s="26">
        <f t="shared" si="216"/>
        <v>1</v>
      </c>
      <c r="R2035" s="26">
        <f t="shared" si="210"/>
        <v>1</v>
      </c>
      <c r="S2035" s="26">
        <f t="shared" si="211"/>
        <v>2</v>
      </c>
      <c r="T2035" s="26"/>
    </row>
    <row r="2036" spans="2:20" x14ac:dyDescent="0.25">
      <c r="B2036" s="26" t="s">
        <v>10401</v>
      </c>
      <c r="C2036" s="26" t="s">
        <v>10366</v>
      </c>
      <c r="D2036" s="26" t="s">
        <v>10367</v>
      </c>
      <c r="E2036" s="26" t="s">
        <v>10367</v>
      </c>
      <c r="F2036" s="26" t="s">
        <v>10361</v>
      </c>
      <c r="G2036" s="26" t="s">
        <v>10368</v>
      </c>
      <c r="H2036" s="26"/>
      <c r="I2036" s="26" t="s">
        <v>6853</v>
      </c>
      <c r="J2036" s="26" t="s">
        <v>4420</v>
      </c>
      <c r="K2036" s="26" t="s">
        <v>10372</v>
      </c>
      <c r="L2036" s="22" t="s">
        <v>10436</v>
      </c>
      <c r="M2036" s="2" t="str">
        <f t="shared" si="212"/>
        <v>&gt;colis-g2207_soxR_SE_LT2_Chr%ATGGAAAAAAAATCTCCCCGTTTAAAAGCCTTACTGACGCCGGGGGAAGTTGCGAAACGTAGCGGTGTTGCTGTGTCCGCCCTGCACTTCTATGAAAGCAAAGGGCTAATTACCAGTATCCGTAATAGCGGTAACCAACGGCGATACAAGCGTGACGTGTTGCGTTATGTCGCGATTATCAAGATCGCCCAGCGTATCGGCATCCCGCTGGCAACTATCGGCGACGCGTTTGGTATCTTGCCGGAAGGACATACGTTAAGCGCGAAAGAGTGGAAGCAGCTCTCATCGCAGTGGCGCGAAGAGTTAGACCGACGTATTCATACGCTGGTGGCGTTGCGCGATGAGCTGGACGGTTGTATCGGCTGCGGCTGTTTATCGCGTAGCGACTGTCCGCTGCGAAATCCAGGCGACAGGCTTGGCGAACACGGGACGGGCGCCCGGCTGCTTGAAGATGATTAA</v>
      </c>
      <c r="O2036" s="26">
        <f t="shared" si="213"/>
        <v>459</v>
      </c>
      <c r="P2036" s="26"/>
      <c r="Q2036" s="26">
        <f t="shared" si="216"/>
        <v>1</v>
      </c>
      <c r="R2036" s="26">
        <f t="shared" si="210"/>
        <v>1</v>
      </c>
      <c r="S2036" s="26">
        <f t="shared" si="211"/>
        <v>2</v>
      </c>
      <c r="T2036" s="26"/>
    </row>
    <row r="2037" spans="2:20" x14ac:dyDescent="0.25">
      <c r="B2037" s="26" t="s">
        <v>10437</v>
      </c>
      <c r="C2037" s="26" t="s">
        <v>2903</v>
      </c>
      <c r="D2037" s="26" t="s">
        <v>10438</v>
      </c>
      <c r="E2037" s="26" t="s">
        <v>10438</v>
      </c>
      <c r="F2037" s="26" t="s">
        <v>10450</v>
      </c>
      <c r="G2037" s="25" t="s">
        <v>2906</v>
      </c>
      <c r="H2037" s="25" t="s">
        <v>10457</v>
      </c>
      <c r="I2037" s="4" t="s">
        <v>10936</v>
      </c>
      <c r="J2037" s="26"/>
      <c r="K2037" s="26" t="str">
        <f>"betaL-"&amp;B2037&amp;"_"&amp;E2037</f>
        <v>betaL-g2224_TEM-1a</v>
      </c>
      <c r="L2037" s="27" t="s">
        <v>10449</v>
      </c>
      <c r="M2037" s="2" t="str">
        <f t="shared" si="212"/>
        <v>&gt;betaL-g2224_TEM-1a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2037" s="26">
        <f t="shared" si="213"/>
        <v>861</v>
      </c>
      <c r="P2037" s="26"/>
      <c r="Q2037" s="26">
        <f t="shared" si="216"/>
        <v>1</v>
      </c>
      <c r="R2037" s="26">
        <f t="shared" si="210"/>
        <v>1</v>
      </c>
      <c r="S2037" s="26">
        <f t="shared" si="211"/>
        <v>2</v>
      </c>
      <c r="T2037" s="26"/>
    </row>
    <row r="2038" spans="2:20" x14ac:dyDescent="0.25">
      <c r="B2038" s="26" t="s">
        <v>10439</v>
      </c>
      <c r="C2038" s="26" t="s">
        <v>2903</v>
      </c>
      <c r="D2038" s="26" t="s">
        <v>10444</v>
      </c>
      <c r="E2038" s="26" t="s">
        <v>10444</v>
      </c>
      <c r="F2038" s="26" t="s">
        <v>10451</v>
      </c>
      <c r="G2038" s="25" t="s">
        <v>10456</v>
      </c>
      <c r="H2038" s="25" t="s">
        <v>10457</v>
      </c>
      <c r="I2038" s="4" t="s">
        <v>10936</v>
      </c>
      <c r="J2038" s="26"/>
      <c r="K2038" s="26" t="str">
        <f t="shared" ref="K2038:K2043" si="217">"betaL-"&amp;B2038&amp;"_"&amp;E2038</f>
        <v>betaL-g2225_TEM-1b</v>
      </c>
      <c r="L2038" s="27" t="s">
        <v>10449</v>
      </c>
      <c r="M2038" s="2" t="str">
        <f t="shared" ref="M2038:M2049" si="218">"&gt;"&amp;K2038&amp;IF(J2038="yes","_Chr","")&amp;"%"&amp;G2038</f>
        <v>&gt;betaL-g2225_TEM-1b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2038" s="26">
        <f t="shared" ref="O2038:O2048" si="219">LEN(G2038)</f>
        <v>861</v>
      </c>
      <c r="P2038" s="26"/>
      <c r="Q2038" s="26">
        <f t="shared" si="216"/>
        <v>1</v>
      </c>
      <c r="R2038" s="26">
        <f t="shared" si="210"/>
        <v>1</v>
      </c>
      <c r="S2038" s="26">
        <f t="shared" si="211"/>
        <v>2</v>
      </c>
      <c r="T2038" s="26"/>
    </row>
    <row r="2039" spans="2:20" x14ac:dyDescent="0.25">
      <c r="B2039" s="26" t="s">
        <v>10440</v>
      </c>
      <c r="C2039" s="26" t="s">
        <v>2903</v>
      </c>
      <c r="D2039" s="26" t="s">
        <v>10445</v>
      </c>
      <c r="E2039" s="26" t="s">
        <v>10445</v>
      </c>
      <c r="F2039" s="26" t="s">
        <v>10452</v>
      </c>
      <c r="G2039" s="25" t="s">
        <v>10459</v>
      </c>
      <c r="H2039" s="25" t="s">
        <v>10457</v>
      </c>
      <c r="I2039" s="4" t="s">
        <v>10936</v>
      </c>
      <c r="J2039" s="26"/>
      <c r="K2039" s="26" t="str">
        <f t="shared" si="217"/>
        <v>betaL-g2226_TEM-1c</v>
      </c>
      <c r="L2039" s="27" t="s">
        <v>10449</v>
      </c>
      <c r="M2039" s="2" t="str">
        <f t="shared" si="218"/>
        <v>&gt;betaL-g2226_TEM-1c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2039" s="26">
        <f t="shared" si="219"/>
        <v>861</v>
      </c>
      <c r="P2039" s="26"/>
      <c r="Q2039" s="26">
        <f t="shared" si="216"/>
        <v>1</v>
      </c>
      <c r="R2039" s="26">
        <f t="shared" si="210"/>
        <v>1</v>
      </c>
      <c r="S2039" s="26">
        <f t="shared" si="211"/>
        <v>2</v>
      </c>
      <c r="T2039" s="26"/>
    </row>
    <row r="2040" spans="2:20" x14ac:dyDescent="0.25">
      <c r="B2040" s="26" t="s">
        <v>10441</v>
      </c>
      <c r="C2040" s="26" t="s">
        <v>2903</v>
      </c>
      <c r="D2040" s="26" t="s">
        <v>10446</v>
      </c>
      <c r="E2040" s="26" t="s">
        <v>10446</v>
      </c>
      <c r="F2040" s="26" t="s">
        <v>10453</v>
      </c>
      <c r="G2040" s="25" t="s">
        <v>10458</v>
      </c>
      <c r="H2040" s="25" t="s">
        <v>10457</v>
      </c>
      <c r="I2040" s="4" t="s">
        <v>10936</v>
      </c>
      <c r="J2040" s="26"/>
      <c r="K2040" s="26" t="str">
        <f t="shared" si="217"/>
        <v>betaL-g2227_TEM-1d</v>
      </c>
      <c r="L2040" s="27" t="s">
        <v>10449</v>
      </c>
      <c r="M2040" s="2" t="str">
        <f t="shared" si="218"/>
        <v>&gt;betaL-g2227_TEM-1d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O2040" s="26">
        <f t="shared" si="219"/>
        <v>861</v>
      </c>
      <c r="P2040" s="26"/>
      <c r="Q2040" s="26">
        <f t="shared" si="216"/>
        <v>1</v>
      </c>
      <c r="R2040" s="26">
        <f t="shared" si="210"/>
        <v>1</v>
      </c>
      <c r="S2040" s="26">
        <f t="shared" si="211"/>
        <v>2</v>
      </c>
      <c r="T2040" s="26"/>
    </row>
    <row r="2041" spans="2:20" x14ac:dyDescent="0.25">
      <c r="B2041" s="26" t="s">
        <v>10442</v>
      </c>
      <c r="C2041" s="26" t="s">
        <v>2903</v>
      </c>
      <c r="D2041" s="26" t="s">
        <v>10447</v>
      </c>
      <c r="E2041" s="26" t="s">
        <v>10447</v>
      </c>
      <c r="F2041" s="26" t="s">
        <v>10455</v>
      </c>
      <c r="G2041" s="25" t="s">
        <v>10462</v>
      </c>
      <c r="H2041" s="25" t="s">
        <v>10461</v>
      </c>
      <c r="I2041" s="4" t="s">
        <v>10936</v>
      </c>
      <c r="J2041" s="26"/>
      <c r="K2041" s="26" t="str">
        <f t="shared" si="217"/>
        <v>betaL-g2228_TEM-52b</v>
      </c>
      <c r="L2041" s="27" t="s">
        <v>10449</v>
      </c>
      <c r="M2041" s="2" t="str">
        <f t="shared" si="218"/>
        <v>&gt;betaL-g2228_TEM-52b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2041" s="26">
        <f t="shared" si="219"/>
        <v>861</v>
      </c>
      <c r="P2041" s="26"/>
      <c r="Q2041" s="26">
        <f t="shared" si="216"/>
        <v>1</v>
      </c>
      <c r="R2041" s="26">
        <f t="shared" si="210"/>
        <v>1</v>
      </c>
      <c r="S2041" s="26">
        <f t="shared" si="211"/>
        <v>2</v>
      </c>
      <c r="T2041" s="26"/>
    </row>
    <row r="2042" spans="2:20" x14ac:dyDescent="0.25">
      <c r="B2042" s="26" t="s">
        <v>10443</v>
      </c>
      <c r="C2042" s="26" t="s">
        <v>2903</v>
      </c>
      <c r="D2042" s="26" t="s">
        <v>10448</v>
      </c>
      <c r="E2042" s="26" t="s">
        <v>10448</v>
      </c>
      <c r="F2042" s="26" t="s">
        <v>10454</v>
      </c>
      <c r="G2042" s="25" t="s">
        <v>10460</v>
      </c>
      <c r="H2042" s="25" t="s">
        <v>10461</v>
      </c>
      <c r="I2042" s="4" t="s">
        <v>10936</v>
      </c>
      <c r="J2042" s="26"/>
      <c r="K2042" s="26" t="str">
        <f t="shared" si="217"/>
        <v>betaL-g2229_TEM-52c</v>
      </c>
      <c r="L2042" s="27" t="s">
        <v>10449</v>
      </c>
      <c r="M2042" s="2" t="str">
        <f t="shared" si="218"/>
        <v>&gt;betaL-g2229_TEM-52c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O2042" s="26">
        <f t="shared" si="219"/>
        <v>861</v>
      </c>
      <c r="P2042" s="26"/>
      <c r="Q2042" s="26">
        <f t="shared" si="216"/>
        <v>1</v>
      </c>
      <c r="R2042" s="26">
        <f t="shared" si="210"/>
        <v>1</v>
      </c>
      <c r="S2042" s="26">
        <f t="shared" si="211"/>
        <v>2</v>
      </c>
      <c r="T2042" s="26"/>
    </row>
    <row r="2043" spans="2:20" x14ac:dyDescent="0.25">
      <c r="B2043" s="26" t="s">
        <v>10467</v>
      </c>
      <c r="C2043" s="26" t="s">
        <v>2903</v>
      </c>
      <c r="D2043" s="26" t="s">
        <v>10466</v>
      </c>
      <c r="E2043" s="26" t="s">
        <v>10953</v>
      </c>
      <c r="F2043" s="26" t="s">
        <v>10465</v>
      </c>
      <c r="G2043" s="25" t="s">
        <v>10463</v>
      </c>
      <c r="H2043" s="26" t="s">
        <v>10464</v>
      </c>
      <c r="I2043" s="4" t="s">
        <v>10936</v>
      </c>
      <c r="J2043" s="26"/>
      <c r="K2043" s="26" t="str">
        <f t="shared" si="217"/>
        <v>betaL-g2230_TEM-135-v2</v>
      </c>
      <c r="L2043" s="27" t="s">
        <v>10449</v>
      </c>
      <c r="M2043" s="2" t="str">
        <f t="shared" si="218"/>
        <v>&gt;betaL-g2230_TEM-135-v2%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O2043" s="26">
        <f t="shared" si="219"/>
        <v>861</v>
      </c>
      <c r="P2043" s="26" t="s">
        <v>10958</v>
      </c>
      <c r="Q2043" s="26">
        <f t="shared" si="216"/>
        <v>1</v>
      </c>
      <c r="R2043" s="26">
        <f t="shared" si="210"/>
        <v>1</v>
      </c>
      <c r="S2043" s="26">
        <f t="shared" si="211"/>
        <v>2</v>
      </c>
      <c r="T2043" s="26"/>
    </row>
    <row r="2044" spans="2:20" x14ac:dyDescent="0.25">
      <c r="B2044" s="26" t="s">
        <v>10495</v>
      </c>
      <c r="C2044" s="26" t="s">
        <v>6849</v>
      </c>
      <c r="D2044" s="26" t="s">
        <v>10496</v>
      </c>
      <c r="E2044" s="26" t="s">
        <v>10629</v>
      </c>
      <c r="F2044" s="26" t="s">
        <v>10499</v>
      </c>
      <c r="G2044" s="26" t="s">
        <v>10501</v>
      </c>
      <c r="H2044" s="26"/>
      <c r="I2044" s="26" t="s">
        <v>6853</v>
      </c>
      <c r="J2044" s="26"/>
      <c r="K2044" s="26" t="str">
        <f>LEFT(I2044,5)&amp;"-"&amp;B2044&amp;"_"&amp;E2044</f>
        <v>colis-g2231_mcr2</v>
      </c>
      <c r="L2044" s="30" t="s">
        <v>10500</v>
      </c>
      <c r="M2044" s="2" t="str">
        <f t="shared" si="218"/>
        <v>&gt;colis-g2231_mcr2%ATGACATCACATCACTCTTGGTATCGCTATTCTATCAATCCTTTTGTGCTGATGGGTTTGGTGGCGTTATTTTTGGCAGCGACAGCGAACCTGACATTTTTTGAAAAAGCGATGGCGGTCTATCCTGTATCGGATAACTTAGGCTTTATCATCTCAATGGCGGTGGCGGTGATGGGTGCTATGCTACTGATTGTCGTGCTGTTATCCTATCGCTATGTGCTAAAGCCTGTCCTGATTTTGCTACTGATTATGGGTGCGGTGACGAGCTATTTTACCGATACTTATGGCACGGTCTATGACACCACCATGCTCCAAAATGCCATGCAAACCGACCAAGCCGAGTCTAAGGACTTGATGAATTTGGCGTTTTTTGTGCGAATTATCGGGCTTGGCGTGTTGCCAAGTGTGTTGGTCGCAGTTGCCAAAGTCAATTATCCAACATGGGGCAAAGGTCTGATTCAGCGTGCGATGACATGGGGTGTCAGCCTTGTGCTGTTGCTTGTGCCGATTGGACTATTTAGCAGTCAGTATGCGAGTTTCTTTCGGGTGCATAAGCCAGTGCGTTTTTATATCAACCCGATTACGCCGATTTATTCGGTGGGTAAGCTTGCCAGTATCGAGTACAAAAAAGCCACTGCGCCAACAGACACCATCTATCATGCCAAAGACGCCGTGCAGACCACCAAGCCGAGCGAGCGTAAGCCACGCCTAGTGGTGTTCGTCGTCGGTGAGACGGCGCGTGCTGACCATGTGCAGTTCAATGGCTATGGCCGTGAGACTTTCCCGCAGCTTGCCAAAGTTGATGGCTTGGCGAATTTTAGCCAAGTGACATCGTGTGGCACATCGACGGCGTATTCTGTGCCGTGTATGTTCAGCTATTTGGGTCAAGATGACTATGATGTCGATACCGCCAAATACCAAGAAAATGTGCTAGATACGCTTGACCGCTTGGGTGTGGGTATCTTGTGGCGTGATAATAATTCAGACTCAAAAGGCGTGATGGATAAGCTACCTGCCACGCAGTATTTTGATTATAAATCAGCAACCAACAATACCATCTGTAACACCAATCCCTATAACGAATGCCGTGATGTCGGTATGCTTGTCGGGCTAGATGACTATGTCAGCGCCAATAATGGCAAAGATATGCTCATCATGCTACACCAAATGGGCAATCATGGGCCGGCGTACTTTAAGCGTTATGATGAGCAATTTGCCAAATTCACCCCCGTGTGCGAAGGCAACGAGCTTGCCAAATGCGAACACCAATCACTCATCAATGCCTATGACAATGCGCTACTTGCGACTGATGATTTTATCGCCAAAAGCATCGATTGGCTAAAAACGCATGAAGCGAACTACGATGTCGCCATGCTCTATGTCAGTGACCACGGCGAGAGCTTGGGCGAAAATGGTGTCTATCTGCATGGTATGCCAAATGCCTTTGCACCAAAAGAACAGCGAGCTGTGCCTGCGTTTTTTTGGTCAAATAATACGACATTCAAGCCAACTGCCAGCGATACTGTGCTGACGCATGATGCGATTACGCCAACACTGCTTAAGCTGTTTGATGTCACAGCGGGCAAGGTCAAAGACCGCGCGGCATTTATCCAGTAA</v>
      </c>
      <c r="O2044" s="26">
        <f t="shared" si="219"/>
        <v>1617</v>
      </c>
      <c r="Q2044" s="26">
        <f t="shared" si="216"/>
        <v>1</v>
      </c>
      <c r="R2044" s="26">
        <f t="shared" si="210"/>
        <v>1</v>
      </c>
      <c r="S2044" s="26">
        <f t="shared" si="211"/>
        <v>2</v>
      </c>
      <c r="T2044" s="26"/>
    </row>
    <row r="2045" spans="2:20" x14ac:dyDescent="0.25">
      <c r="B2045" s="26" t="s">
        <v>10525</v>
      </c>
      <c r="C2045" s="36" t="s">
        <v>4251</v>
      </c>
      <c r="D2045" s="36" t="s">
        <v>10523</v>
      </c>
      <c r="E2045" s="36" t="s">
        <v>10523</v>
      </c>
      <c r="F2045" s="36" t="s">
        <v>10510</v>
      </c>
      <c r="G2045" s="36" t="s">
        <v>10504</v>
      </c>
      <c r="H2045" s="36" t="s">
        <v>10484</v>
      </c>
      <c r="I2045" s="3" t="s">
        <v>3740</v>
      </c>
      <c r="J2045" s="36"/>
      <c r="K2045" s="26" t="str">
        <f t="shared" ref="K2045:K2108" si="220">LEFT(I2045,5)&amp;"-"&amp;B2045&amp;"_"&amp;E2045</f>
        <v>amino-g2232_rmtE1</v>
      </c>
      <c r="L2045" s="35" t="s">
        <v>10531</v>
      </c>
      <c r="M2045" s="2" t="str">
        <f t="shared" si="218"/>
        <v>&gt;amino-g2232_rmtE1%ATGAATATTGATGAAATGGT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v>
      </c>
      <c r="O2045" s="26">
        <f t="shared" si="219"/>
        <v>822</v>
      </c>
      <c r="Q2045" s="26">
        <f t="shared" si="216"/>
        <v>1</v>
      </c>
      <c r="R2045" s="26">
        <f t="shared" si="210"/>
        <v>1</v>
      </c>
      <c r="S2045" s="26">
        <f t="shared" si="211"/>
        <v>2</v>
      </c>
      <c r="T2045" s="26"/>
    </row>
    <row r="2046" spans="2:20" x14ac:dyDescent="0.25">
      <c r="B2046" s="26" t="s">
        <v>10526</v>
      </c>
      <c r="C2046" s="36" t="s">
        <v>4251</v>
      </c>
      <c r="D2046" s="36" t="s">
        <v>10524</v>
      </c>
      <c r="E2046" s="36" t="s">
        <v>10524</v>
      </c>
      <c r="F2046" s="36" t="s">
        <v>10511</v>
      </c>
      <c r="G2046" s="36" t="s">
        <v>10505</v>
      </c>
      <c r="H2046" s="36" t="s">
        <v>10484</v>
      </c>
      <c r="I2046" s="3" t="s">
        <v>3740</v>
      </c>
      <c r="J2046" s="36"/>
      <c r="K2046" s="26" t="str">
        <f t="shared" si="220"/>
        <v>amino-g2233_rmtE2</v>
      </c>
      <c r="L2046" s="35" t="s">
        <v>10531</v>
      </c>
      <c r="M2046" s="2" t="str">
        <f t="shared" si="218"/>
        <v>&gt;amino-g2233_rmtE2%ATGAATATTGATGAAATGGC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v>
      </c>
      <c r="O2046" s="26">
        <f t="shared" si="219"/>
        <v>822</v>
      </c>
      <c r="Q2046" s="26">
        <f t="shared" si="216"/>
        <v>1</v>
      </c>
      <c r="R2046" s="26">
        <f t="shared" si="210"/>
        <v>1</v>
      </c>
      <c r="S2046" s="26">
        <f t="shared" si="211"/>
        <v>2</v>
      </c>
      <c r="T2046" s="26"/>
    </row>
    <row r="2047" spans="2:20" x14ac:dyDescent="0.25">
      <c r="B2047" s="26" t="s">
        <v>10527</v>
      </c>
      <c r="C2047" s="36" t="s">
        <v>4251</v>
      </c>
      <c r="D2047" s="36" t="s">
        <v>10516</v>
      </c>
      <c r="E2047" s="36" t="s">
        <v>10516</v>
      </c>
      <c r="F2047" s="36" t="s">
        <v>10512</v>
      </c>
      <c r="G2047" s="36" t="s">
        <v>10506</v>
      </c>
      <c r="H2047" s="36" t="s">
        <v>10484</v>
      </c>
      <c r="I2047" s="3" t="s">
        <v>3740</v>
      </c>
      <c r="J2047" s="36"/>
      <c r="K2047" s="26" t="str">
        <f t="shared" si="220"/>
        <v>amino-g2234_rmtF</v>
      </c>
      <c r="L2047" s="35" t="s">
        <v>10531</v>
      </c>
      <c r="M2047" s="2" t="str">
        <f t="shared" si="218"/>
        <v>&gt;amino-g2234_rmtF%ATGGATGAACGAGCGCAGGCGGCACTGGACGCGCTGCTTTCCGCGAAGAATCTGCGGGACGTATGTCCCGAGACGGTGCGGCGCGTGTTTATGGAGCTTTTGCCGCGATACAGAAAACCGAAGGACGCGGAGAAGGCGGCGCGCACGCATCTGCACCAGATCACCGGCGCGTTCATGACGGCGGACGCGCAGAAAAAGGCGCGGGCATTGCTTGCGCGCTGGAACGAGGGCGACGAATCGGCGCTCGCTGCCGCGCTGTCCCTGCACGCGTCCACGCGCGAGCGCCTGCCGGGCGCGGATGAATGGATGCGGCGCGTTTCGCCGTTTCTGGGCGCGGACGCGCGCGTGCTCGATCTGGCCTGCGGGCTGAACCCGATCCTACTGGGCTCCATGGGCGTGACGAACGCGCTGGGCATGGACATTCATCTGGGCTGCGTGCGACTTGTGAACGAAACGGCGCGGGCGCGCGGCTGGCATACGCGCGCGCGAGCCTGCGACCTGCTGAGCGAGATTCCCGCGGAGGAAGCCGACGCGGCGCTTCTGATGAAGCTCCTGCCCGTGCTGGAAGCCCAGAAAACCGGCCGCGCCGCCGAGCTGCTCGCAAGCCTCCGCGCCCCCAGGCTGGTCGTGACCTTCCCCACCCGCACCCTCGGCGGCCGCGGCGTGGGCATGGAAAAGCACTATGCCGACTGGTTCGAGCGCATCCTCCCCGATACCCTCTCCGTCCGCGACCGATTTACGGTGTCGGACGAGCTGGTGTATCTGGTGGAGCGGACGTAA</v>
      </c>
      <c r="O2047" s="26">
        <f t="shared" si="219"/>
        <v>780</v>
      </c>
      <c r="Q2047" s="26">
        <f t="shared" si="216"/>
        <v>1</v>
      </c>
      <c r="R2047" s="26">
        <f t="shared" si="210"/>
        <v>1</v>
      </c>
      <c r="S2047" s="26">
        <f t="shared" si="211"/>
        <v>2</v>
      </c>
      <c r="T2047" s="26"/>
    </row>
    <row r="2048" spans="2:20" x14ac:dyDescent="0.25">
      <c r="B2048" s="26" t="s">
        <v>10528</v>
      </c>
      <c r="C2048" s="36" t="s">
        <v>4251</v>
      </c>
      <c r="D2048" s="36" t="s">
        <v>10517</v>
      </c>
      <c r="E2048" s="36" t="s">
        <v>10517</v>
      </c>
      <c r="F2048" s="36" t="s">
        <v>10513</v>
      </c>
      <c r="G2048" s="36" t="s">
        <v>4269</v>
      </c>
      <c r="H2048" s="36" t="s">
        <v>10484</v>
      </c>
      <c r="I2048" s="3" t="s">
        <v>3740</v>
      </c>
      <c r="J2048" s="36"/>
      <c r="K2048" s="26" t="str">
        <f t="shared" si="220"/>
        <v>amino-g2235_rmtG</v>
      </c>
      <c r="L2048" s="35" t="s">
        <v>10531</v>
      </c>
      <c r="M2048" s="2" t="str">
        <f t="shared" si="218"/>
        <v>&gt;amino-g2235_rmtG%ATGCGTGATCCGTTGTTTGAAAAGCTGGCGGCTTCGAAGAAATACCGCGATGTGTGTCCGGATACGATCGCGCGCATTTTAACGGAATGCCGCGCGAAGTACCGGCGGGAAAAGGAAATCGATAAAGCGGCGCGCGAAAAGCTGCACGGCATCACCGCTGCGTTCATGACGGATGCGGAATACAGGCGCGCGATGGAAATTGCAGTGCGGGGCGGCGAACTGGCTGAATTGATGGAATGCCACGCCTCCACGCGCGAACGGCTGCCGCTGGAAGAAACAGATGCCGTGTATGCGCGTCTGTTGGGTGCGCCCGACGAATCGGCGCTGGATCTGGCGTGCGGGCTGAATCCCGCGTATCTGCAAAATCGATACCCCGAAATGCGCGTTACCGGAATCGATATCAGCGGCCAATGCGTGCGCGTGCTGCGCGCGCTGGGCGTGGATGCGCGCCTCGGCGATCTGCTTGCGGAGAACGCGATTCCGCGGGCGCGGTATTCCGTCGCGCTGCTGTTTAAAATTCTGCCGCTGCTGGATCGCCAGTCGGCGGGCGCGGCGCGGCGCATCCTGGAAGCGGTGAACGCCGATGCGCTGATCTGTTCGTTCCCCACGCGCAGCCTGTCCGGCAGAAATGTGGGCATGGCGGTGCATTACGCCGCGTGGATGCGGGATCAGCTGCCCGAAAAATGGCGAATCGAACGCACCGTGGAAACGGATAACGAGCTATATTACGTTCTGAAGGAGAAACAGGATGGCGAAGCTGTACGTGGTGGCGACTCCCATCGGGAATCTGAATGA</v>
      </c>
      <c r="O2048" s="26">
        <f t="shared" si="219"/>
        <v>795</v>
      </c>
      <c r="Q2048" s="26">
        <f t="shared" si="216"/>
        <v>1</v>
      </c>
      <c r="R2048" s="26">
        <f t="shared" si="210"/>
        <v>1</v>
      </c>
      <c r="S2048" s="26">
        <f t="shared" si="211"/>
        <v>2</v>
      </c>
      <c r="T2048" s="26"/>
    </row>
    <row r="2049" spans="2:20" x14ac:dyDescent="0.25">
      <c r="B2049" s="26" t="s">
        <v>10529</v>
      </c>
      <c r="C2049" s="36" t="s">
        <v>4251</v>
      </c>
      <c r="D2049" s="36" t="s">
        <v>10518</v>
      </c>
      <c r="E2049" s="36" t="s">
        <v>10518</v>
      </c>
      <c r="F2049" s="36" t="s">
        <v>10514</v>
      </c>
      <c r="G2049" s="36" t="s">
        <v>10507</v>
      </c>
      <c r="H2049" s="36" t="s">
        <v>10484</v>
      </c>
      <c r="I2049" s="3" t="s">
        <v>3740</v>
      </c>
      <c r="J2049" s="36"/>
      <c r="K2049" s="26" t="str">
        <f t="shared" si="220"/>
        <v>amino-g2236_rmtH</v>
      </c>
      <c r="L2049" s="35" t="s">
        <v>10531</v>
      </c>
      <c r="M2049" s="2" t="str">
        <f t="shared" si="218"/>
        <v>&gt;amino-g2236_rmtH%ATGACCATTGAACAGGCAGCGGCCGACATCCTCTCCTCAAAAAAATATCAACTGCTGTGCCCGGATACCGTGGTGCGCATCCTCACGCAGGAGTGGGGACGCCACAAAAAGCCCAAGCAGGCGGTGGAGCGCACCCGCGAGCGGCTGCACGGCATCTGCGGTGCCTACCTGGCCCCCCAGGTGGAAAAGCAGGCAAGCACCGCACTGGCTGCGGGCGATGTGCAAAAAGCGCTGGCACTGCATGCCTCCACCCGTGAGCGGCTGGATACCTATCCCCAGCTGTATCAGTTTGTGTTTGAAAACAATCTGCCCGCCCGTGTGCTGGATATCGCCTGCGGCTTAAACCCGCTGATGCTGCACCGCCAGGGGGTGGCATCGGTTTGGGGGTGTGATATCCATCAGGGGCTGGGCAATGTGCTAACCCCCTATGCCCAAAAACACGGGTGGGATTTTACCTTTGCCCTGCACGATGTGCTGTGCGCACCGGTGGCGGCCAGCGGCGATATGGCACTGGTGTTTAAACTGCTGCCCCTTTTGGAAAGAGAGCAGCCCGGCGCAGCCCTTGCGCTGCTGCGCACATTGGATGCCCCGGTGATCTGCGTCAGCTTCCCCACCCGCAGCTTGGGCGGCAGGGGTAAGGGGATGCACCAGCACTACGCCACCTGGTTTGAGGGCCTGGTCGCCCCGCATTTTACCGTGCAGCACCACACCCTTATCGGGGACGAGCTGCTTTACCGCATCCAGCCAAACCCAGCTTGA</v>
      </c>
      <c r="O2049" s="26">
        <f t="shared" ref="O2049:O2066" si="221">LEN(G2049)</f>
        <v>759</v>
      </c>
      <c r="Q2049" s="26">
        <f t="shared" si="216"/>
        <v>1</v>
      </c>
      <c r="R2049" s="26">
        <f t="shared" ref="R2049:R2112" si="222">IF(OR(RIGHT(G2049,3)="TAG",RIGHT(G2049,3)="TAA",RIGHT(G2049,3)="TGA"),1,"bad")</f>
        <v>1</v>
      </c>
      <c r="S2049" s="26">
        <f t="shared" si="211"/>
        <v>2</v>
      </c>
      <c r="T2049" s="26"/>
    </row>
    <row r="2050" spans="2:20" x14ac:dyDescent="0.25">
      <c r="B2050" s="26" t="s">
        <v>10530</v>
      </c>
      <c r="C2050" s="3" t="s">
        <v>4264</v>
      </c>
      <c r="D2050" s="26" t="s">
        <v>4264</v>
      </c>
      <c r="E2050" s="26" t="s">
        <v>4264</v>
      </c>
      <c r="F2050" s="26" t="s">
        <v>10515</v>
      </c>
      <c r="G2050" s="26" t="s">
        <v>10508</v>
      </c>
      <c r="H2050" s="26" t="s">
        <v>10521</v>
      </c>
      <c r="I2050" s="3" t="s">
        <v>3740</v>
      </c>
      <c r="J2050" s="26"/>
      <c r="K2050" s="26" t="str">
        <f t="shared" si="220"/>
        <v>amino-g2237_npmA</v>
      </c>
      <c r="L2050" s="35" t="s">
        <v>10531</v>
      </c>
      <c r="M2050" s="2" t="str">
        <f t="shared" ref="M2050:M2079" si="223">"&gt;"&amp;K2050&amp;IF(J2050="yes","_Chr","")&amp;"%"&amp;G2050</f>
        <v>&gt;amino-g2237_npmA%TTAATGTTTTGAAACATGGCCAGAAACTCGAAAGAAAGAACGTTTTCGCCCAAAAGCTAATCGCTTTGCCCAAAGAGAATTAAACTGTTTTACATACTCATTGTCCAATTCCTTAACATCATCAATGCGAAAACCTGAGTTTGATAATTCAGCTTTGTATTGTTCGCTCAAAAAATAGGCCTTACTTAAAAGAGGAAGTCCTCTTTTTTTTATTTCCGCTTCTTCGTATGAATCTGAGTATGTGGTCACAAATTCAAAGTGAGCTTCTTTTTTAGCCAAATCTGCAACATTCGAAAGAATATCTCTATTCGGTTTAATTACATATTCAAGCAATGTCCCCCAAGGAAACAAAATGGAAATTGAATCAGCAATGTTTTTCAATTCAAAAGGGAGAGACTCTGCAGCTGCAATAACAAACACCACATTAGATAGCCCTCCTTTTGAGGGCTTCTTTATAATTTTTTTGGATATATCAAACAAGTTTTCTTTTACCGGATCTATTCCGATATAGAAAGTGTTTTGATCATTAATTGCAAGTTTATATATATTTCTACCGTCTCCAGTACCCAAATCTATATGCACACGATCAAACTGACCTATTATTTCTGTCAATTCATCTTTTGATAAATCAACCGTCTTTGTTCCTTTGAGTATTAACAA</v>
      </c>
      <c r="O2050" s="26">
        <f t="shared" si="221"/>
        <v>660</v>
      </c>
      <c r="P2050" t="s">
        <v>11044</v>
      </c>
      <c r="Q2050" s="26"/>
      <c r="R2050" s="26"/>
      <c r="S2050" s="26"/>
      <c r="T2050" s="26"/>
    </row>
    <row r="2051" spans="2:20" x14ac:dyDescent="0.25">
      <c r="B2051" s="26" t="s">
        <v>10589</v>
      </c>
      <c r="C2051" s="26" t="s">
        <v>6849</v>
      </c>
      <c r="D2051" s="25" t="s">
        <v>10542</v>
      </c>
      <c r="E2051" s="25" t="s">
        <v>10630</v>
      </c>
      <c r="F2051" s="26" t="s">
        <v>10577</v>
      </c>
      <c r="G2051" s="26" t="s">
        <v>10562</v>
      </c>
      <c r="H2051" s="25" t="s">
        <v>10566</v>
      </c>
      <c r="I2051" s="26" t="s">
        <v>6853</v>
      </c>
      <c r="J2051" s="26"/>
      <c r="K2051" s="26" t="str">
        <f t="shared" si="220"/>
        <v>colis-g2238_mcr1-2</v>
      </c>
      <c r="L2051" s="41" t="s">
        <v>10601</v>
      </c>
      <c r="M2051" s="2" t="str">
        <f t="shared" si="223"/>
        <v>&gt;colis-g2238_mcr1-2%ATGATGCT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1" s="26">
        <f t="shared" si="221"/>
        <v>1626</v>
      </c>
      <c r="Q2051" s="26">
        <f t="shared" ref="Q2051:Q2066" si="224">IF(OR(LEFT(G2051,3)="ATG",LEFT(G2051,3)="GTG",LEFT(G2051,3)="TTG"),1,"bad")</f>
        <v>1</v>
      </c>
      <c r="R2051" s="26">
        <f t="shared" si="222"/>
        <v>1</v>
      </c>
      <c r="S2051" s="26">
        <f t="shared" ref="S2051:S2113" si="225">IF(MID(G2051,10,3)="ATG",1,2)</f>
        <v>2</v>
      </c>
      <c r="T2051" s="26"/>
    </row>
    <row r="2052" spans="2:20" x14ac:dyDescent="0.25">
      <c r="B2052" s="26" t="s">
        <v>10590</v>
      </c>
      <c r="C2052" s="26" t="s">
        <v>6849</v>
      </c>
      <c r="D2052" s="25" t="s">
        <v>10543</v>
      </c>
      <c r="E2052" s="25" t="s">
        <v>10631</v>
      </c>
      <c r="F2052" s="26" t="s">
        <v>10578</v>
      </c>
      <c r="G2052" s="26" t="s">
        <v>10563</v>
      </c>
      <c r="H2052" s="25" t="s">
        <v>10567</v>
      </c>
      <c r="I2052" s="26" t="s">
        <v>6853</v>
      </c>
      <c r="J2052" s="26"/>
      <c r="K2052" s="26" t="str">
        <f t="shared" si="220"/>
        <v>colis-g2239_mcr1-3</v>
      </c>
      <c r="L2052" s="41" t="s">
        <v>10601</v>
      </c>
      <c r="M2052" s="2" t="str">
        <f t="shared" si="223"/>
        <v>&gt;colis-g2239_mcr1-3%ATGATGCAGCATACTTCTGTGTGGTACCGACGCTCGGTCAGTCCGTTTGTTCTTGTGGCGAGTGTTGCCGTTTTCTTGACCGCGACCGCCAATCTTACCTTTTTTGATAAGG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2" s="26">
        <f t="shared" si="221"/>
        <v>1626</v>
      </c>
      <c r="Q2052" s="26">
        <f t="shared" si="224"/>
        <v>1</v>
      </c>
      <c r="R2052" s="26">
        <f t="shared" si="222"/>
        <v>1</v>
      </c>
      <c r="S2052" s="26">
        <f t="shared" si="225"/>
        <v>2</v>
      </c>
      <c r="T2052" s="26"/>
    </row>
    <row r="2053" spans="2:20" x14ac:dyDescent="0.25">
      <c r="B2053" s="26" t="s">
        <v>10591</v>
      </c>
      <c r="C2053" s="26" t="s">
        <v>6849</v>
      </c>
      <c r="D2053" s="25" t="s">
        <v>10544</v>
      </c>
      <c r="E2053" s="25" t="s">
        <v>10638</v>
      </c>
      <c r="F2053" s="26" t="s">
        <v>10579</v>
      </c>
      <c r="G2053" s="26" t="s">
        <v>10553</v>
      </c>
      <c r="H2053" s="25" t="s">
        <v>10568</v>
      </c>
      <c r="I2053" s="26" t="s">
        <v>6853</v>
      </c>
      <c r="J2053" s="26"/>
      <c r="K2053" s="26" t="str">
        <f t="shared" si="220"/>
        <v>colis-g2240_mcr1-4</v>
      </c>
      <c r="L2053" s="41" t="s">
        <v>10601</v>
      </c>
      <c r="M2053" s="2" t="str">
        <f t="shared" si="223"/>
        <v>&gt;colis-g2240_mcr1-4%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A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3" s="26">
        <f t="shared" si="221"/>
        <v>1626</v>
      </c>
      <c r="Q2053" s="26">
        <f t="shared" si="224"/>
        <v>1</v>
      </c>
      <c r="R2053" s="26">
        <f t="shared" si="222"/>
        <v>1</v>
      </c>
      <c r="S2053" s="26">
        <f t="shared" si="225"/>
        <v>2</v>
      </c>
      <c r="T2053" s="26"/>
    </row>
    <row r="2054" spans="2:20" x14ac:dyDescent="0.25">
      <c r="B2054" s="26" t="s">
        <v>10592</v>
      </c>
      <c r="C2054" s="26" t="s">
        <v>6849</v>
      </c>
      <c r="D2054" s="25" t="s">
        <v>10545</v>
      </c>
      <c r="E2054" s="25" t="s">
        <v>10637</v>
      </c>
      <c r="F2054" s="26" t="s">
        <v>10580</v>
      </c>
      <c r="G2054" s="26" t="s">
        <v>10554</v>
      </c>
      <c r="H2054" s="25" t="s">
        <v>10569</v>
      </c>
      <c r="I2054" s="26" t="s">
        <v>6853</v>
      </c>
      <c r="J2054" s="26"/>
      <c r="K2054" s="26" t="str">
        <f t="shared" si="220"/>
        <v>colis-g2241_mcr1-5</v>
      </c>
      <c r="L2054" s="41" t="s">
        <v>10601</v>
      </c>
      <c r="M2054" s="2" t="str">
        <f t="shared" si="223"/>
        <v>&gt;colis-g2241_mcr1-5%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T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4" s="26">
        <f t="shared" si="221"/>
        <v>1626</v>
      </c>
      <c r="Q2054" s="26">
        <f t="shared" si="224"/>
        <v>1</v>
      </c>
      <c r="R2054" s="26">
        <f t="shared" si="222"/>
        <v>1</v>
      </c>
      <c r="S2054" s="26">
        <f t="shared" si="225"/>
        <v>2</v>
      </c>
      <c r="T2054" s="26"/>
    </row>
    <row r="2055" spans="2:20" x14ac:dyDescent="0.25">
      <c r="B2055" s="26" t="s">
        <v>10593</v>
      </c>
      <c r="C2055" s="26" t="s">
        <v>6849</v>
      </c>
      <c r="D2055" s="25" t="s">
        <v>10546</v>
      </c>
      <c r="E2055" s="25" t="s">
        <v>10636</v>
      </c>
      <c r="F2055" s="26" t="s">
        <v>10581</v>
      </c>
      <c r="G2055" s="26" t="s">
        <v>10564</v>
      </c>
      <c r="H2055" s="25" t="s">
        <v>10570</v>
      </c>
      <c r="I2055" s="26" t="s">
        <v>6853</v>
      </c>
      <c r="J2055" s="26"/>
      <c r="K2055" s="26" t="str">
        <f t="shared" si="220"/>
        <v>colis-g2242_mcr1-6</v>
      </c>
      <c r="L2055" s="41" t="s">
        <v>10601</v>
      </c>
      <c r="M2055" s="2" t="str">
        <f t="shared" si="223"/>
        <v>&gt;colis-g2242_mcr1-6%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A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ACACCGCATTCATCCGCTGA</v>
      </c>
      <c r="O2055" s="26">
        <f t="shared" si="221"/>
        <v>1626</v>
      </c>
      <c r="Q2055" s="26">
        <f t="shared" si="224"/>
        <v>1</v>
      </c>
      <c r="R2055" s="26">
        <f t="shared" si="222"/>
        <v>1</v>
      </c>
      <c r="S2055" s="26">
        <f t="shared" si="225"/>
        <v>2</v>
      </c>
      <c r="T2055" s="26"/>
    </row>
    <row r="2056" spans="2:20" x14ac:dyDescent="0.25">
      <c r="B2056" s="26" t="s">
        <v>10594</v>
      </c>
      <c r="C2056" s="26" t="s">
        <v>6849</v>
      </c>
      <c r="D2056" s="25" t="s">
        <v>10547</v>
      </c>
      <c r="E2056" s="25" t="s">
        <v>10639</v>
      </c>
      <c r="F2056" s="26" t="s">
        <v>10582</v>
      </c>
      <c r="G2056" s="26" t="s">
        <v>10555</v>
      </c>
      <c r="H2056" s="25" t="s">
        <v>10571</v>
      </c>
      <c r="I2056" s="26" t="s">
        <v>6853</v>
      </c>
      <c r="J2056" s="26"/>
      <c r="K2056" s="26" t="str">
        <f t="shared" si="220"/>
        <v>colis-g2243_mcr1-7</v>
      </c>
      <c r="L2056" s="41" t="s">
        <v>10601</v>
      </c>
      <c r="M2056" s="2" t="str">
        <f t="shared" si="223"/>
        <v>&gt;colis-g2243_mcr1-7%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A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6" s="26">
        <f t="shared" si="221"/>
        <v>1626</v>
      </c>
      <c r="Q2056" s="26">
        <f t="shared" si="224"/>
        <v>1</v>
      </c>
      <c r="R2056" s="26">
        <f t="shared" si="222"/>
        <v>1</v>
      </c>
      <c r="S2056" s="26">
        <f t="shared" si="225"/>
        <v>2</v>
      </c>
      <c r="T2056" s="26"/>
    </row>
    <row r="2057" spans="2:20" x14ac:dyDescent="0.25">
      <c r="B2057" s="26" t="s">
        <v>10595</v>
      </c>
      <c r="C2057" s="26" t="s">
        <v>6849</v>
      </c>
      <c r="D2057" s="25" t="s">
        <v>10548</v>
      </c>
      <c r="E2057" s="25" t="s">
        <v>10635</v>
      </c>
      <c r="F2057" s="26" t="s">
        <v>10583</v>
      </c>
      <c r="G2057" s="26" t="s">
        <v>10556</v>
      </c>
      <c r="H2057" s="25" t="s">
        <v>10572</v>
      </c>
      <c r="I2057" s="26" t="s">
        <v>6853</v>
      </c>
      <c r="J2057" s="26"/>
      <c r="K2057" s="26" t="str">
        <f t="shared" si="220"/>
        <v>colis-g2244_mcr1-8</v>
      </c>
      <c r="L2057" s="41" t="s">
        <v>10601</v>
      </c>
      <c r="M2057" s="2" t="str">
        <f t="shared" si="223"/>
        <v>&gt;colis-g2244_mcr1-8%ATGATGCG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7" s="26">
        <f t="shared" si="221"/>
        <v>1626</v>
      </c>
      <c r="Q2057" s="26">
        <f t="shared" si="224"/>
        <v>1</v>
      </c>
      <c r="R2057" s="26">
        <f t="shared" si="222"/>
        <v>1</v>
      </c>
      <c r="S2057" s="26">
        <f t="shared" si="225"/>
        <v>2</v>
      </c>
      <c r="T2057" s="26"/>
    </row>
    <row r="2058" spans="2:20" x14ac:dyDescent="0.25">
      <c r="B2058" s="26" t="s">
        <v>10596</v>
      </c>
      <c r="C2058" s="26" t="s">
        <v>6849</v>
      </c>
      <c r="D2058" s="25" t="s">
        <v>10549</v>
      </c>
      <c r="E2058" s="25" t="s">
        <v>10640</v>
      </c>
      <c r="F2058" s="26" t="s">
        <v>10584</v>
      </c>
      <c r="G2058" s="26" t="s">
        <v>10557</v>
      </c>
      <c r="H2058" s="25" t="s">
        <v>10565</v>
      </c>
      <c r="I2058" s="26" t="s">
        <v>6853</v>
      </c>
      <c r="J2058" s="26"/>
      <c r="K2058" s="26" t="str">
        <f t="shared" si="220"/>
        <v>colis-g2245_mcr1-9</v>
      </c>
      <c r="L2058" s="41" t="s">
        <v>10601</v>
      </c>
      <c r="M2058" s="2" t="str">
        <f t="shared" si="223"/>
        <v>&gt;colis-g2245_mcr1-9%ATGATGCAGCATACTTCTGTGTGGTAT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  <c r="O2058" s="26">
        <f t="shared" si="221"/>
        <v>1626</v>
      </c>
      <c r="Q2058" s="26">
        <f t="shared" si="224"/>
        <v>1</v>
      </c>
      <c r="R2058" s="26">
        <f t="shared" si="222"/>
        <v>1</v>
      </c>
      <c r="S2058" s="26">
        <f t="shared" si="225"/>
        <v>2</v>
      </c>
      <c r="T2058" s="26"/>
    </row>
    <row r="2059" spans="2:20" x14ac:dyDescent="0.25">
      <c r="B2059" s="26" t="s">
        <v>10597</v>
      </c>
      <c r="C2059" s="26" t="s">
        <v>6849</v>
      </c>
      <c r="D2059" s="25" t="s">
        <v>10550</v>
      </c>
      <c r="E2059" s="25" t="s">
        <v>10634</v>
      </c>
      <c r="F2059" s="26" t="s">
        <v>10585</v>
      </c>
      <c r="G2059" s="26" t="s">
        <v>10558</v>
      </c>
      <c r="H2059" s="26" t="s">
        <v>10573</v>
      </c>
      <c r="I2059" s="26" t="s">
        <v>6853</v>
      </c>
      <c r="J2059" s="26"/>
      <c r="K2059" s="26" t="str">
        <f t="shared" si="220"/>
        <v>colis-g2246_mcr1-10</v>
      </c>
      <c r="L2059" s="41" t="s">
        <v>10601</v>
      </c>
      <c r="M2059" s="2" t="str">
        <f t="shared" si="223"/>
        <v>&gt;colis-g2246_mcr1-10%ATGGTGCAGCATACTTCTGTGTGGTACCGATGCTCGGTCAGTCCGTTTGTTCTTGTGGCAAGTGTTTCCGTTTTCTTGACCGCGACCGCCAATCTTACCTTTTTTGATAAAATCAGCCAAACCTATCCCATCGCGGACAATCTCGGCTTTGTGCTGACGATCGCTGTCGTGCTCTTTGGCGCGATGCTACTGATCACCACACTGTTATCATCGTATCGCTATGTGCTAAAGCCTGTGTTGATTTTGCTATTAATCATGGGCGCGGTGACTAGTTATTTTACTGACACTTATGGCACGGTCTATGACACGACCATGCTCCAAAATGCCCTACAGACCGACCAAGCCGAGACCAAGGATCTATTAAACGCAGCGTTTATCATGCGTATCATTGGTTTGGGTGTACTACCAAGTTTGCTTGTGGCTTTTGTCAAGGTGGATTATCCGACTTGGGGCAAGGGTTTGGTGCGCCGATTGGGCTTGATCGTGGCAAGTCTTGCGCTGATTTTACTGCCTGTGGTGGCGTTCAGCAGTCATTATGCCAGTTTTTTTCGCGTGCATAAGCCGCTGCGTTCGTATGTCAATCCGATCATGCCAATCTACTCGGTGGGTAAGCTTGCCAGTATTGAGTATAAAAAAGCCAGTGCGCCAAAAGATACCATTTATCACGCCAAAGACGCGGTACAAGCAACCAAGCCTGATACGCGTAAGCCACGCCTAGTGGTGTTCGTCGTCGGTGAGACGGCACGCGCCGATCATGTCAGCTTCAATGGCTATGAGCGCGATACTTTCCCACAGCTTGCCAAGATCGATGGCGTGACCAATTTTAGCAATGTCACATCGTGCGGCACATCGACGGCGTATTCTGTGCCGTGTATGTTCAGCTATCTGGGCGCGGATGAGTATGATGTCGATACCGCCAAATACCAAGAAAATGTGCTTGATACGCTGGATCGTTTGGGCGTGAGCATCTTGTGGCGTGATAATAATTCGGACTCAAAAGGCGTGATGGATAAGCTGCCAAAAGCGCAATTTGCCGATTATAAATCCGCAACCAACAACACCATCTGCAACACCAATCCTTATAACGAATGCCGCGATGTCGGTATGCTCGTTGGCTTAGATGACTTTGTCGCTGCCAATAACGGCAAAGATATGCTGATCATGCTGCACCAAATGGGCAATCACGGGCCTGCGTATTTTAAGCGATATGATGAAAAGTTTGCCAAATTCACGCCAGTGTGTGAAGGTAATGAGCTTGCCAAGTGCGAACATCAGTCTTTGATCAATGCTTATGACAATGCCTTGCTTGCCACCGATGATTTCATCACTCAAAGTATCCAGTGGCTGCAGACGCACAGCAATGCCTATGATGTCTCGATGCTGTATGTCAGCGATCATGGCGAGAGTCTAGGTGAGAATGGTGTCTATCTACATGGTATGCCTAATGCCTTTGCACCAAAAGAACAGCGCAGTGTGCCTGCATTTTTCTGGACAGATAAGCAAACTGGCATCACGCCGATGGCGACCGATACTGTCCTGACCCATGATGCGATCACACCAACATTATTAAAGCTGTTCGATGTTACCGCAGATAAAGTCAAAGACCGCACCGCATTCATCCGCTGA</v>
      </c>
      <c r="O2059" s="26">
        <f t="shared" si="221"/>
        <v>1626</v>
      </c>
      <c r="Q2059" s="26">
        <f t="shared" si="224"/>
        <v>1</v>
      </c>
      <c r="R2059" s="26">
        <f t="shared" si="222"/>
        <v>1</v>
      </c>
      <c r="S2059" s="26">
        <f t="shared" si="225"/>
        <v>2</v>
      </c>
      <c r="T2059" s="26"/>
    </row>
    <row r="2060" spans="2:20" x14ac:dyDescent="0.25">
      <c r="B2060" s="36" t="s">
        <v>10598</v>
      </c>
      <c r="C2060" s="36" t="s">
        <v>6849</v>
      </c>
      <c r="D2060" s="61" t="s">
        <v>10667</v>
      </c>
      <c r="E2060" s="61" t="s">
        <v>10760</v>
      </c>
      <c r="F2060" s="36" t="s">
        <v>10586</v>
      </c>
      <c r="G2060" s="36" t="s">
        <v>10559</v>
      </c>
      <c r="H2060" s="36" t="s">
        <v>10574</v>
      </c>
      <c r="I2060" s="36" t="s">
        <v>6853</v>
      </c>
      <c r="J2060" s="36"/>
      <c r="K2060" s="26" t="str">
        <f t="shared" si="220"/>
        <v>colis-g2248_mcr2-2</v>
      </c>
      <c r="L2060" s="45" t="s">
        <v>10601</v>
      </c>
      <c r="M2060" s="2" t="str">
        <f t="shared" si="223"/>
        <v>&gt;colis-g2248_mcr2-2%ATGACATCACAGCACTCTTGGTATCGCTACTCCATCAATCCTTTTGTACTGATGGGTTTGGTGGCGTTATTTTTGGCGGCAACAGCGAACCTGACATTTTTTGAAAAAGCGATGGCGGTCTATCCTGTATCGGATAACTTAGGCTTTATCATCTCAATGGCGGTTGCACTGATGGGTGCTATGCTATTGATTGTCGTGCTATTATCCTATCGCTATGTGCTAAAGCCTGTGCTGATTTTATTACTTATCATGGGTGCGGTGACGAGCTATTTTACCGATACTTATGGCACGGTCTATGATACCACCATGCTCCAAAATGCCATGCAAACCGACCAAGCTGAATCTAAAGACTTGATGAATTTGGCGTTTTTTGTGCGGATTATCGGGCTTGGCGTGTTGCCAAGTGTGTTGGTCGCATTTGCCAAAGTCAATTATCCAACATGGGGCAAAGGCCTGATTCAGCGTGCGATGACGTGGGGTGTCAGCCTTGTGCTGTTGCTTGTGCCGATTGGGCTATTTAGCAGTCAGTATGCGAGTTTCTTTCGGGTGCATAAGCCAGTGCGTTTTTATATCAATCCGATTACGCCGATTTATTCGGTGGGCAAGCTTGCCAGTATCGAGTACAAAAAAGCCACTGCACCAACAGACACCATCTATCATGCCAAAGATGCCGTGCAGACCACCAAGCCTAGCGAGCGTAAGCCACGCCTAGTAGTGTTCGTCGTCGGTGAGACGGCGCGTGCTGACCATGTGCAGTTCAATGGCTATGGCCGTGAGACTTTCCCACAGCTTGCCAAAGTTGATGGCTTGGCGAATTTTAGCCAAGTGACATCGTGTGGCACATCGACAGCGTATTCTGTGCCGTGTATGTTTAGCTATTTGGGTCAAGATGACTATGATGTCGATACCGCCAAATACCAAGAAAATGTGCTAGATACGCTTGACCGCTTGGGCGTGGATATCTTGTGGCGTGATAATAATTCAGACTCAAAAGGCGTGATGGATAAGCTACCTACCACGCAGTATTTTGATTATAAATCAGCGACCAACAACACCATCTGTAACACCAATCCCTTTAATGAATGCCGTGATGTCGGTATGCTTGTTGGGCTAGATGACTATGTCAGTGCCAATAATGGCAAAGATATGCTCATCATGCTACACCAAATGGGCAATCATGGGCCGGCGTACTTTAAGCGTTATGATGAGCAATTTGCCAAATTCACCCCTGTGTGCGAAGGCAATGAGCTTGCCAAATGCGAACACCAATCACTCATCAATGCCTATGATAATGCACTACTTGCCACCGATGATTTTATCGCCAAAAGTATCGATTGGCTAAAAACACATGAAGCAAACTACGATGTCGCTATGCTCTATGTCAGCGACCACGGCGAGAGCTTGGGCGAGAATGGTGTCTATCTGCATGGTATGCCAAATGCCTTTGCACCAAAAGAACAGCGAGCCGTGCCTGCGTTTTTTTGGTCAAATAATACGACATTCAAGCCAACTGCCAGCGACACTGTGCTGACGCATGATGCGATTACCCCGACATTGCTTAAGCTGTTTGATGTCACAGCCGACAAGGTCAAAGACCGCACGGCATTTATCCAGTAA</v>
      </c>
      <c r="O2060" s="26">
        <f t="shared" si="221"/>
        <v>1617</v>
      </c>
      <c r="P2060" s="45" t="s">
        <v>10656</v>
      </c>
      <c r="Q2060" s="26">
        <f t="shared" si="224"/>
        <v>1</v>
      </c>
      <c r="R2060" s="26">
        <f t="shared" si="222"/>
        <v>1</v>
      </c>
      <c r="S2060" s="26">
        <f t="shared" si="225"/>
        <v>2</v>
      </c>
      <c r="T2060" s="26"/>
    </row>
    <row r="2061" spans="2:20" x14ac:dyDescent="0.25">
      <c r="B2061" s="36" t="s">
        <v>10599</v>
      </c>
      <c r="C2061" s="36" t="s">
        <v>6849</v>
      </c>
      <c r="D2061" s="61" t="s">
        <v>10668</v>
      </c>
      <c r="E2061" s="61" t="s">
        <v>10761</v>
      </c>
      <c r="F2061" s="36" t="s">
        <v>10587</v>
      </c>
      <c r="G2061" s="36" t="s">
        <v>10560</v>
      </c>
      <c r="H2061" s="36" t="s">
        <v>10575</v>
      </c>
      <c r="I2061" s="36" t="s">
        <v>6853</v>
      </c>
      <c r="J2061" s="36"/>
      <c r="K2061" s="26" t="str">
        <f t="shared" si="220"/>
        <v>colis-g2249_mcr6-1</v>
      </c>
      <c r="L2061" s="45" t="s">
        <v>10601</v>
      </c>
      <c r="M2061" s="2" t="str">
        <f t="shared" si="223"/>
        <v>&gt;colis-g2249_mcr6-1%ATGACACAGCATAGTCCTTGGTACCGCCGTCCGGTCAATCCCTATCTGTTGATGAGCGTGGTCGCTTTATTTTTGTCAGCGACAGCAAACCTAACTTTCTTTGATAAAATCACCAATACTTATCCGATGGCACAAAACGCAGGCTTTGTGATCTCAACGGCGCTTGTGCTATTTGGGGCGATGCTATTGATTACTGTGCTGTTATCGTATCGCTATGTGCTTAAGCCTGTGTTGATTTTGCTGCTTATCATGGGTGCGGTGACGAGCTATTTTACCGATACTTATGGCACCGTTTATGACACCACCATGCTCCAAAATGCCTTGCAAACTGACCAAGCCGAGTCTAAGGACTTGATGAATATGGCGTTTTTTGTGCGGATTATCGGGCTTGGCGTGTTGCCAAGTATCTTGGTGGCGTGGGTCAAGGTGGATTATCCGACATTGGGTAAGAGTCTGATTCAGCGTGCGATGACTTGGGGTGTGGCAGTGGTGATGGCACTTGTGCCGATTTTGGCATTTAGTAGTCACTACGCCAGTTTCTTTCGTGAACATAAGCCACTGCGTAGCTATGTCAATCCCGTGATGCCGATTTATTCAGTAGGTAAGCTTGCCAGTATTGAGTACAAAAAAGCCACCGCGCCAAAAGACACCATCTATCATGCCAAAGATGCTGTACAGACGACGACGCCTGCCGAGCGTAAGCCACGACTCGTGGTGTTCGTCGTCGGTGAGACGGCTCGAGCTGACCATGTGCAGTTTAATGGCTATAGTCGTGAGACTTTTCCGCAGCTTGCCAAGATTGACAACCTAGCCAATTTTAGCCAAGTGACATCGTGTGGCACATCGACGGCGTACTCTGTGCCGTGTATGTTCAGTTATCTGGGTCAAGATGACTATGATGTCGATACCGCCAAATACCAAGAAAACGTGCTGGATACGCTTGACCGACTGGGTGTGGGTATCCTGTGGCGGGATAATAATTCAGACTCAAAAGGCGTGATGGATAAACTGCCTGCTTCGCAGTATTTTGATTATAAATCAGCGACCAACAACACCATCTGTAACACCAATCCTTACAACGAATGTCGTGATGTCGGTATGTTGGTGGGGCTAGATGATTATGTGAGTACCAATCAAGGCAAAGATATGCTCATCATGCTACACCAAATGGGTAATCATGGGCCGGCGTACTTCAAGCGTTATGACGAGCAATTTGCCAAATACACCCCTGTGTGCGAAGGTAATGAACTTGCCAAGTGTGAACACCAATCGCTCATCAACGCCTATGATAATGCACTGCTTGCGACCGATGATTTTATCGCCAAAAGTATCGATTGGCTAAAAACGCATCAGGCCAACTATGATGTTGCCATGCTCTATGTCAGCGACCACGGCGAGAGTCTGGGTGAAAATGGCGTCTATCTGCATGGTATGCCAAATGCCTTTGCACCAAAAGAACAGCGAGCGGTACCGGCATTCTTTTGGTCAAATAATCCATCGTTCACGCCAACTGCCAGCGACACTGTGCTGACACATGATGCGATTACGCCGACTCTACTGAAGCTGTTTGATGTCACAGCGGATAAGGTCAAAGACCGCACCGCATTCATCCGCTGA</v>
      </c>
      <c r="O2061" s="26">
        <f t="shared" si="221"/>
        <v>1617</v>
      </c>
      <c r="P2061" s="45" t="s">
        <v>10656</v>
      </c>
      <c r="Q2061" s="26">
        <f t="shared" si="224"/>
        <v>1</v>
      </c>
      <c r="R2061" s="26">
        <f t="shared" si="222"/>
        <v>1</v>
      </c>
      <c r="S2061" s="26">
        <f t="shared" si="225"/>
        <v>2</v>
      </c>
      <c r="T2061" s="26"/>
    </row>
    <row r="2062" spans="2:20" x14ac:dyDescent="0.25">
      <c r="B2062" s="26" t="s">
        <v>10600</v>
      </c>
      <c r="C2062" s="26" t="s">
        <v>6849</v>
      </c>
      <c r="D2062" s="25" t="s">
        <v>10552</v>
      </c>
      <c r="E2062" s="25" t="s">
        <v>10633</v>
      </c>
      <c r="F2062" s="26" t="s">
        <v>10588</v>
      </c>
      <c r="G2062" s="26" t="s">
        <v>10561</v>
      </c>
      <c r="H2062" s="25" t="s">
        <v>10576</v>
      </c>
      <c r="I2062" s="26" t="s">
        <v>6853</v>
      </c>
      <c r="J2062" s="26"/>
      <c r="K2062" s="26" t="str">
        <f t="shared" si="220"/>
        <v>colis-g2250_mcr3</v>
      </c>
      <c r="L2062" s="41" t="s">
        <v>10601</v>
      </c>
      <c r="M2062" s="2" t="str">
        <f t="shared" si="223"/>
        <v>&gt;colis-g2250_mcr3%ATGCCTTCCCTTATAAAAATAAAAATTGTTCCGCTTATGTTCTTTTTGGCACTGTATTTTGCATTTATGCTGAACTGGCGTGGAGTTCTCCATTTTTACGAAATCCTTTACAAATTAGAAGATTTTAAGTTTGGTTTCGCCATTTCATTACCAATATTGCTTGTTGCAGCGCTTAACTTTGTATTTGTTCCATTTTCGATACGGTATTTAATAAAGCCTTTTTTTGCACTTCTTATCGCACTTAGTGCAATCGTTAGTTACACAATGATGAAGTATAGAGTCTTGTTTGATCAAAACATGATTCAGAATATTTTTGAAACCAATCAAAATGAGGCGTTAGCATATTTAAGCTTACCAATTATAGTATGGGTTACTATTGCTGGTTTTATCCCTGCCATTTTACTTTTCTTTGTTGAAATTGAATATGAGGAAAAATGGTTCAAAGGGATTCTAACTCGTGCCCTATCGATGTTTGCATCACTTATAGTGATTGCGGTTATTGCAGCACTATACTATCAAGATTATGTGTCAGTGGGGCGCAACAATTCAAACCTCCAGCGTGAGATTGTTCCAGCCAATTTCGTTAATAGTACCGTTAAATACGTTTACAATCGTTATCTTGCTGAACCAATCCCATTTACAACTTTAGGTGATGATGCAAAACGGGATACTAATCAAAGTAAGCCCACGTTGATGTTTCTGGTCGTTGGTGAAACCGCTCGTGGTAAAAATTTCTCGATGAATGGCTATGAGAAAGACACCAATCCATTTACCAGTAAATCTGGTGGCGTGATCTCCTTTAATGATGTTCGTTCGTGTGGGACTGCAACCGCTGTATCCGTCCCCTGCATGTTCTCCAATATGGGGAGAAAGGAGTTTGATGATAATCGCGCTCGCAATAGCGAGGGCCTGCTAGATGTGTTGCAAAAAACGGGGATCTCCATTTTTTGGAAGGAGAACGATGGAGGCTGCAAAGGCGTCTGCGACCGAGTACCTAACATCGAAATCGAACCAAAGGATCACCCTAAGTTCTGCGATAAAAACACATGCTATGACGAGGTTGTCCTTCAAGACCTCGATAGTGAAATTGCTCAAATGAAAGGGGATAAGCTGGTTGGCTTCCACCTGATAGGTAGCCATGGCCCAACCTACTACAAGCGCTACCCTGATGCTCATCGTCAGTTCACCCCTGACTGTCCACGCAGTGATATTGAAAACTGCACAGATGAAGAGCTCACCAACACCTATGACAACACCATCCGCTACACCGATTTCGTGATTGGAGAGATGATTGCCAAGTTGAAAACCTACGAAGATAAGTACAACACCGCGTTGCTCTACGTCTCCGATCATGGTGAATCACTGGGAGCATTAGGGCTTTACCTACACGGTACACCGTACCAGTTTGCACCGGATGATCAGACCCGTGTTCCTATGCAGGTGTGGATGTCACCTGGATTTACCAAAGAGAAAGGCGTTGATATGGCGTGTTTGCAGCAGAAAGCCGCTGATACTCGTTACTCACACGATAATATTTTCTCATCTGTATTGGGTATCTGGGACGTCAAAACATCAGTTTACGAAAAGGGTCTAGATATTTTCAGTCAATGTCGTAATGTTCAATAA</v>
      </c>
      <c r="O2062" s="26">
        <f t="shared" si="221"/>
        <v>1626</v>
      </c>
      <c r="Q2062" s="26">
        <f t="shared" si="224"/>
        <v>1</v>
      </c>
      <c r="R2062" s="26">
        <f t="shared" si="222"/>
        <v>1</v>
      </c>
      <c r="S2062" s="26">
        <f t="shared" si="225"/>
        <v>2</v>
      </c>
      <c r="T2062" s="26"/>
    </row>
    <row r="2063" spans="2:20" x14ac:dyDescent="0.25">
      <c r="B2063" s="26" t="s">
        <v>10602</v>
      </c>
      <c r="C2063" s="26" t="s">
        <v>10603</v>
      </c>
      <c r="D2063" s="26" t="s">
        <v>10604</v>
      </c>
      <c r="E2063" s="26" t="s">
        <v>10604</v>
      </c>
      <c r="F2063" s="26" t="s">
        <v>10605</v>
      </c>
      <c r="G2063" s="26" t="s">
        <v>10606</v>
      </c>
      <c r="H2063" s="26" t="s">
        <v>10607</v>
      </c>
      <c r="I2063" s="26" t="s">
        <v>10608</v>
      </c>
      <c r="J2063" s="26"/>
      <c r="K2063" s="26" t="str">
        <f t="shared" si="220"/>
        <v>Integ-g2251_int1</v>
      </c>
      <c r="L2063" s="48" t="s">
        <v>10601</v>
      </c>
      <c r="M2063" s="2" t="str">
        <f t="shared" si="223"/>
        <v>&gt;Integ-g2251_int1%ATGAAAACCGCCACTGCGCCGTTACCACCGCTGCGTTCGGTCAAGGTTCTGGACCAGTTGCGTGAGCGCATACGCTACTTGCATTACAGTTTACGAACCGAACAGGCTTATGTCCACTGGGTTCGTGCCTTCATCCGTTTCCACGGTGTGCGTCACCCGGCAACCTTGGGCAGCAGCGAAGTCGAGGCATTTCTGTCCTGGCTGGCGAACGAGCGCAAGGTTTCGGTCTCCACGCATCGTCAGGCATTGGCGGCCTTGCTGTTCTTCTACGGCAAGGTGCTGTGCACGGATCTGCCCTGGCTTCAGGAGATCGGAAGACCTCGGCCGTCGCGGCGCTTGCCGGTGGTGCTGACCCCGGATGAAGTGGTTCGCATCCTCGGTTTTCTGGAAGGCGAGCATCGTTTGTTCGCCCAGCTTCTGTATGGAACGGGCATGCGGATCAGTGAGGGTTTGCAACTGCGGGTCAAGGATCTGGATTTCGATCACGGCACGATCATCGTGCGGGAGGGCAAGGGCTCCAAGGATCGGGCCTTGATGTTACCCGAGAGCTTGGCACCCAGCCTGCGCGAGCAGCTGTCGCGTGCACGGGCATGGTGGCTGAAGGACCAGGCCGAGGGCCGCAGCGGCGTTGCGCTTCCCGACGCCCTTGAGCGGAAGTATCCGCGCGCCGGGCATTCCTGGCCGTGGTTCTGGGTTTTTGCGCAGCACACGCATTCGACCGATCCACGGAGCGGTGTCGTGCGTCGCCATCACATGTATGACCAGACCTTTCAGCGCGCCTTCAAACGTGCCGTAGAACAAGCAGGCATCACGAAGCCCGCCACACCGCACACCCTCCGCCACTCGTTCGCGACGGCCTTGCTCCGCAGCGGTTACGACATTCGAACCGTGCAGGATCTGCTCGGCCATTCCGACGTCTCTACGACGATGATTTACACGCATGTGCTGAAAGTTGGCGGTGCCGGAGTGCGCTCACCGCTTGATGCGCTGCCGCCCCTCACTAGTGAGAGGTAG</v>
      </c>
      <c r="O2063" s="26">
        <f t="shared" si="221"/>
        <v>1014</v>
      </c>
      <c r="Q2063" s="26">
        <f t="shared" si="224"/>
        <v>1</v>
      </c>
      <c r="R2063" s="26">
        <f t="shared" si="222"/>
        <v>1</v>
      </c>
      <c r="S2063" s="26">
        <f t="shared" si="225"/>
        <v>2</v>
      </c>
      <c r="T2063" s="26"/>
    </row>
    <row r="2064" spans="2:20" x14ac:dyDescent="0.25">
      <c r="B2064" s="26" t="s">
        <v>10620</v>
      </c>
      <c r="C2064" s="26" t="s">
        <v>10603</v>
      </c>
      <c r="D2064" s="26" t="s">
        <v>10612</v>
      </c>
      <c r="E2064" s="26" t="s">
        <v>10612</v>
      </c>
      <c r="F2064" s="26" t="s">
        <v>10613</v>
      </c>
      <c r="G2064" s="26" t="s">
        <v>10614</v>
      </c>
      <c r="H2064" s="26" t="s">
        <v>10615</v>
      </c>
      <c r="I2064" s="26" t="s">
        <v>10608</v>
      </c>
      <c r="J2064" s="26"/>
      <c r="K2064" s="26" t="str">
        <f t="shared" si="220"/>
        <v>Integ-g2252_int2</v>
      </c>
      <c r="L2064" s="48" t="s">
        <v>10601</v>
      </c>
      <c r="M2064" s="2" t="str">
        <f t="shared" si="223"/>
        <v>&gt;Integ-g2252_int2%GTGCTTCAAGTCTACTTATTAAAATGTACCTTTGAAAAAGTAGACTTTCTGCGGTACGCTCTGACAGTAAGTTTGCCCCCGATTTTTTACGCAGCGCGCCGGACGGAGCCCGACATGATCCTGATTCCCGATGACGAACCGGAGCTGAGTCTGCCCGCAGCCAGTGAGGAATTCCTGCCGGCGCTGTCAGGTGAGAATGCCCCGGTCAGCCCGGCCCGGGCCTACCTGCTTTCACTCAATTCCCACCGCAGCCGGCAGACCATGGCCTCGTTCCTGAACATCGTCGCCGTTATGCTCGGAGCTGCCTCCCTGGAGTCCTGCAGCTGGGGCAGCCTGCGGCGCCATCACGTGATGGCCGTGACCGAACTGCTGCGCGACACCGGCCGGGCCACCGCCACCGTCAACACCTATCTTTCGGCACTCAAGGGCGTGGCGAAGGAAGCCTGGATGCTCCGGCTCATGGATGTGGAGAGCTTCCAGCATATCCGGGCGGTCCGTAACCTGCGCGGCAGTCGGCTGCCCAGCGGTCGGGCGCTGCCCCAGGGGGAGATCCGCGCCCTGTTTGCCGTCTGTGAAGCCGATCGCAGCTGCCTCGGGGCGCGGGATGCAGCGATGCTGGCGGTCATTCTCGGCTGCGGCCTGCGACGATCCGAAGTAGTGAGCCTGGATTTGCGTGACGTTGTCACTCAGGACCGTGCGCTTAGAGTGCTGGGTAAGGGAAACAAGGAGCGACTGGCATATGTCCCGGCCGGTGCCTGGCAGCGGCTGCAGATCTGGATCGATGAGATCCGGGGCGAGACCCCGGGCCCGCTGTTCACACGCATCCGTCGTTTCGGGGATGTGACTCTAAACCGGCTAACCGACCAGGCGGTGTACCATATCCTGCAGGTGCGCCAGGGTCAGGCCGGCATCACGAAATGTTCTCCACACGATCTGAGGCGAACCTTCGCCACCGCGATGCTGGATAACGGGGAGGATTTAATTACCGTGAAGGATGCGATGGGCCACGCGAGCGTCACCACCACCCAGCAGTATGACCGTCGCGGGGAGCAACGCCTGCAGGACGCGCGGGATAGACTCAACCTTATTTAG</v>
      </c>
      <c r="O2064" s="26">
        <f t="shared" si="221"/>
        <v>1092</v>
      </c>
      <c r="Q2064" s="26">
        <f t="shared" si="224"/>
        <v>1</v>
      </c>
      <c r="R2064" s="26">
        <f t="shared" si="222"/>
        <v>1</v>
      </c>
      <c r="S2064" s="26">
        <f t="shared" si="225"/>
        <v>2</v>
      </c>
      <c r="T2064" s="26"/>
    </row>
    <row r="2065" spans="2:20" x14ac:dyDescent="0.25">
      <c r="B2065" s="26" t="s">
        <v>10621</v>
      </c>
      <c r="C2065" s="26" t="s">
        <v>10603</v>
      </c>
      <c r="D2065" s="26" t="s">
        <v>10617</v>
      </c>
      <c r="E2065" s="26" t="s">
        <v>10617</v>
      </c>
      <c r="F2065" s="26" t="s">
        <v>10616</v>
      </c>
      <c r="G2065" s="26" t="s">
        <v>10618</v>
      </c>
      <c r="H2065" s="26" t="s">
        <v>10619</v>
      </c>
      <c r="I2065" s="26" t="s">
        <v>10608</v>
      </c>
      <c r="J2065" s="26"/>
      <c r="K2065" s="26" t="str">
        <f t="shared" si="220"/>
        <v>Integ-g2253_int3</v>
      </c>
      <c r="L2065" s="48" t="s">
        <v>10601</v>
      </c>
      <c r="M2065" s="2" t="str">
        <f t="shared" si="223"/>
        <v>&gt;Integ-g2253_int3%ATGAACAGGTATAACAGAAATGACAAACCTGACTGGGTCCCTCCCCGATCCATCAAGCTGCTCGATCAGGTGCGCGAACGGGTTCGCTACCTGCATTACATCCTACAGACCGAGAAAGCTTATGTCTACTGGGCCAAGGCATTTGTGTTGTGGACGGCCCGCAGCCATGGTGGGTTTCGACATCCGCGCGAAATGGGGCAAGCTGAAGTCGAGGGTTTTCTGACCATGCTCGCCACCGAGAAGCAAGTGGCGCCGGCCACCCACCGGCAGGCGCTCAACGCGCTGTTGTTCTTGTATCGGCAGGTGCTGGGCATGGAATTGCCGTGGATGCAGCAGATTGGTCGGCCGCCAGAACGCAAGCGGATTCCGGTGGTGCTGACGGTGCAGGAGGTTCAGACGTTGCTTTCGCACATGGCGGGCACCGAAGCGCTGTTGGCCGCCCTGCTTTACGGCAGTGGGTTGCGCCTGCGCGAAGCGCTGGGCCTGCGGGTCAAGGATGTGGATTTCGACCGCCACGCGATCATTGTGCGCAGCGGCAAGGGCGACAAGGACCGCGTGGTGATGCTGCCCAGGGCGCTCGTACCTCGGTTGCGGGCGCAGCTGATTCAGGTCCGCGCTGTGTGGGGGCAGGACCGTGCCACGGGGCGCGGAGGCGTGTATCTGCCTCATGCACTGGAGCGCAAGTACCCCAGGGCGGGCGAGAGCTGGGCCTGGTTCTGGGTGTTTCCATCGGCCAAGCTGTCTGTGGACCCACAAACCGGCGTTGAGCGCCGCCACCACTTGTTTGAGGAAAGACTGAACCGGCAACTAAAAAAAGCGGTAGTTCAGGCTGGCATTGCCAAACACGTATCTGTCCACACCCTGCGCCACTCATTCGCCACCCACTTGCTGCAAGCAGGCACAGACATCCGAACGGTGCAAGAGTTGTTGGGGCATTCGGACGTGAGCACGACGATGATCTACACGCATGTGCTGAAAGTCGCTGCCGGAGGCACCTCCAGCCCGCTGGACGCCTTGGCCTTGCACTTGTCGCCCGGCTGA</v>
      </c>
      <c r="O2065" s="26">
        <f t="shared" si="221"/>
        <v>1041</v>
      </c>
      <c r="Q2065" s="26">
        <f t="shared" si="224"/>
        <v>1</v>
      </c>
      <c r="R2065" s="26">
        <f t="shared" si="222"/>
        <v>1</v>
      </c>
      <c r="S2065" s="26">
        <f t="shared" si="225"/>
        <v>2</v>
      </c>
      <c r="T2065" s="26"/>
    </row>
    <row r="2066" spans="2:20" x14ac:dyDescent="0.25">
      <c r="B2066" s="26" t="s">
        <v>10623</v>
      </c>
      <c r="C2066" s="26" t="s">
        <v>6849</v>
      </c>
      <c r="D2066" s="26" t="s">
        <v>10624</v>
      </c>
      <c r="E2066" s="26" t="s">
        <v>10632</v>
      </c>
      <c r="F2066" s="26" t="s">
        <v>10625</v>
      </c>
      <c r="G2066" s="25" t="s">
        <v>10627</v>
      </c>
      <c r="H2066" s="25" t="s">
        <v>10622</v>
      </c>
      <c r="I2066" s="26" t="s">
        <v>6853</v>
      </c>
      <c r="J2066" s="26"/>
      <c r="K2066" s="26" t="str">
        <f t="shared" si="220"/>
        <v>colis-g2254_mcr4</v>
      </c>
      <c r="L2066" s="43" t="s">
        <v>10626</v>
      </c>
      <c r="M2066" s="2" t="str">
        <f t="shared" si="223"/>
        <v>&gt;colis-g2254_mcr4%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v>
      </c>
      <c r="O2066" s="26">
        <f t="shared" si="221"/>
        <v>1626</v>
      </c>
      <c r="Q2066" s="26">
        <f t="shared" si="224"/>
        <v>1</v>
      </c>
      <c r="R2066" s="26">
        <f t="shared" si="222"/>
        <v>1</v>
      </c>
      <c r="S2066" s="26">
        <f t="shared" si="225"/>
        <v>2</v>
      </c>
    </row>
    <row r="2067" spans="2:20" x14ac:dyDescent="0.25">
      <c r="B2067" s="26" t="s">
        <v>10628</v>
      </c>
      <c r="C2067" s="26" t="s">
        <v>6849</v>
      </c>
      <c r="D2067" s="26" t="s">
        <v>10684</v>
      </c>
      <c r="E2067" s="26" t="s">
        <v>10729</v>
      </c>
      <c r="F2067" s="26" t="s">
        <v>10682</v>
      </c>
      <c r="G2067" s="26" t="s">
        <v>10686</v>
      </c>
      <c r="H2067" s="26" t="s">
        <v>10683</v>
      </c>
      <c r="I2067" s="26" t="s">
        <v>6853</v>
      </c>
      <c r="J2067" s="26"/>
      <c r="K2067" s="26" t="str">
        <f t="shared" si="220"/>
        <v>colis-g2255_mcr4-2</v>
      </c>
      <c r="L2067" s="49" t="s">
        <v>10702</v>
      </c>
      <c r="M2067" s="2" t="str">
        <f t="shared" si="223"/>
        <v>&gt;colis-g2255_mcr4-2%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G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</v>
      </c>
      <c r="O2067" s="26">
        <f t="shared" ref="O2067:O2075" si="226">LEN(G2067)</f>
        <v>1621</v>
      </c>
      <c r="P2067" t="s">
        <v>10996</v>
      </c>
      <c r="Q2067" s="26">
        <f t="shared" ref="Q2067:Q2111" si="227">IF(OR(LEFT(G2067,3)="ATG",LEFT(G2067,3)="GTG"),1,"bad")</f>
        <v>1</v>
      </c>
      <c r="R2067" s="26" t="str">
        <f t="shared" si="222"/>
        <v>bad</v>
      </c>
      <c r="S2067" s="26">
        <f t="shared" si="225"/>
        <v>2</v>
      </c>
    </row>
    <row r="2068" spans="2:20" x14ac:dyDescent="0.25">
      <c r="B2068" s="26" t="s">
        <v>10677</v>
      </c>
      <c r="C2068" s="26" t="s">
        <v>6849</v>
      </c>
      <c r="D2068" s="26" t="s">
        <v>10684</v>
      </c>
      <c r="E2068" s="26" t="s">
        <v>10729</v>
      </c>
      <c r="F2068" s="26" t="s">
        <v>10687</v>
      </c>
      <c r="G2068" s="26" t="s">
        <v>10689</v>
      </c>
      <c r="H2068" s="26" t="s">
        <v>10688</v>
      </c>
      <c r="I2068" s="26" t="s">
        <v>6853</v>
      </c>
      <c r="J2068" s="26"/>
      <c r="K2068" s="26" t="str">
        <f t="shared" si="220"/>
        <v>colis-g2256_mcr4-2</v>
      </c>
      <c r="L2068" s="49" t="s">
        <v>10702</v>
      </c>
      <c r="M2068" s="2" t="str">
        <f t="shared" si="223"/>
        <v>&gt;colis-g2256_mcr4-2%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GTCGAAACAACAGTGAGTTAAGGCGTTACATTGTCCCTACCTATTTTGTCAGTAGTGCATCTAAATATCTCAATGAGCACTATTTGCAGACGCCCATGGAATACCAACAACTTGGCCTAGATGCGAAGAATGCCAGTCGTAACCCGAACACTAAACCTAACTTATTAGTGT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v>
      </c>
      <c r="O2068" s="26">
        <f t="shared" si="226"/>
        <v>1626</v>
      </c>
      <c r="Q2068" s="26">
        <f t="shared" ref="Q2068:Q2081" si="228">IF(OR(LEFT(G2068,3)="ATG",LEFT(G2068,3)="GTG",LEFT(G2068,3)="TTG"),1,"bad")</f>
        <v>1</v>
      </c>
      <c r="R2068" s="26">
        <f t="shared" si="222"/>
        <v>1</v>
      </c>
      <c r="S2068" s="26">
        <f t="shared" si="225"/>
        <v>2</v>
      </c>
    </row>
    <row r="2069" spans="2:20" x14ac:dyDescent="0.25">
      <c r="B2069" s="26" t="s">
        <v>10678</v>
      </c>
      <c r="C2069" s="26" t="s">
        <v>6849</v>
      </c>
      <c r="D2069" s="26" t="s">
        <v>10694</v>
      </c>
      <c r="E2069" s="26" t="s">
        <v>10730</v>
      </c>
      <c r="F2069" s="26" t="s">
        <v>10693</v>
      </c>
      <c r="G2069" s="26" t="s">
        <v>10692</v>
      </c>
      <c r="H2069" s="26" t="s">
        <v>10691</v>
      </c>
      <c r="I2069" s="26" t="s">
        <v>6853</v>
      </c>
      <c r="J2069" s="26"/>
      <c r="K2069" s="26" t="str">
        <f t="shared" si="220"/>
        <v>colis-g2257_mcr5-1</v>
      </c>
      <c r="L2069" s="49" t="s">
        <v>10702</v>
      </c>
      <c r="M2069" s="2" t="str">
        <f t="shared" si="223"/>
        <v>&gt;colis-g2257_mcr5-1%ATGCGGTTGTCTGCATTTATCACTTTCTTGAAAATGCGCCCGCAAGTGCGCACTGAATTTTTGACTCTGTTCATCAGCCTTGTGTTCACCCTGCTGTGCAATGGCGTGTTTTGGAATGCCCTTCTTGCTGGACGCGACTCCCTAACTTCTGGAACATGGCTAATGCTCCTTTGCACTGGGTTGCTGATCACCGGGCTGCAATGGTTGTTGCTCCTTCTGGTGGCCACGCGCTGGAGTGTCAAGCCACTACTGATTCTGCTTGCTGTCATGACGCCCGCCGCCGTTTATTTCATGCGCAACTACGGGGTTTATCTCGACAAGGCCATGCTGCGGAATCTGATGGAGACGGACGTCAGGGAAGCCAGTGAGCTGTTGCAATGGAGAATGCTGCCCTACTTGTTGGTTGCAGCCGTATCCGTGTGGTGGATTGCGAGAGTCAGGGTTTTACGAACGGGCTGGAAACAAGCGGTAATGATGCGCAGCGCTTGTCTGGCTGGCGCTCTCGCCATGATTTCCATGGGTCTGTGGCCAGTCATGGATGTGCTGATACCCACGCTTCGTGAAAACAAGCCGCTTCGCTATTTGATCACTCCTGCAAACTACGTCATCTCGGGCATTCGGGTTTTGACTGAACAGGCGTCATCGTCAGCAGACGAAGCAAGGGAAGTCGTTGCAGCCGATGCGCATCGAGGGCCTCAAGAACAAGGCCGCCGTCCTCGTGCTCTCGTACTGGTTGTCGGGGAAACCGTCAGGGCGGCTAATTGGGGGTTGAGCGGCTATGAACGACAAACCACCCCTGAGTTGGCCGCACGCGACGTGATCAATTTTTCCGATGTCACCAGTTGCGGGACGGATACGGCTACATCCCTTCCCTGCATGTTTTCCCTCAATGGTCGGCGCGACTACGACGAACGCCAGATTCGTCGGCGCGAGTCCGTGCTGCACGTTTTAAACCGTAGTGACGTCAACATTCTCTGGCGCGATAACCAGTCGGGCTGTAAAGGCGTCTGTGATGGACTGCCCTTTGAAAACCTGTCTTCGGCAGGCCATCCCACACTGTGCCATGGCGAGCGCTGCCTGGATGAAATTCTGCTCGAAGGGTTGGCCGAGAAGATAACAACAAGCCGCAGCGATATGCTGATCGTTCTGCATATGCTGGGCAATCACGGCCCAGCGTATTTCCAGCGCTATCCCGCAAGCTACCGACGCTGGTCGCCAACCTGCGACACCACCGATCTGGCCAGCTGTTCGCATGAAGCCTTGGTGAACACCTACGACAACGCCGTGCTTTACACCGATCATGTGCTTGCCCGTACCATTGACCTGCTGTCCGGCATCCGCTCACACGACACGGCGCTGCTGTACGTTTCCGATCATGGGGAATCGCTCGGCGAGAAAGGCCTGTATCTCCATGGCATACCTTACGTCATCGCGCCGGATGAGCAGATCAAGGTGCCGATGATCTGGTGGCAGTCGAGTCAGGTTTATGCCGACCAAGCCTGTATGCAAACTCATGCCTCTCGGGCACCGGTAAGTCACGATCACCTGTTTCACACCTTGCTCGGGATGTTCGACGTGAAAACCGCTGCCTACACGCCAGAGTTGGACCTTCTGGCAACATGCAGAAAAGGACAACCACAATGA</v>
      </c>
      <c r="O2069" s="26">
        <f t="shared" si="226"/>
        <v>1644</v>
      </c>
      <c r="Q2069" s="26">
        <f t="shared" si="228"/>
        <v>1</v>
      </c>
      <c r="R2069" s="26">
        <f t="shared" si="222"/>
        <v>1</v>
      </c>
      <c r="S2069" s="26">
        <f t="shared" si="225"/>
        <v>2</v>
      </c>
    </row>
    <row r="2070" spans="2:20" x14ac:dyDescent="0.25">
      <c r="B2070" s="26" t="s">
        <v>10679</v>
      </c>
      <c r="C2070" s="26" t="s">
        <v>6849</v>
      </c>
      <c r="D2070" s="26" t="s">
        <v>10696</v>
      </c>
      <c r="E2070" s="26" t="s">
        <v>10731</v>
      </c>
      <c r="F2070" s="26" t="s">
        <v>10698</v>
      </c>
      <c r="G2070" s="26" t="s">
        <v>10700</v>
      </c>
      <c r="H2070" s="26" t="s">
        <v>10699</v>
      </c>
      <c r="I2070" s="26" t="s">
        <v>6853</v>
      </c>
      <c r="J2070" s="26"/>
      <c r="K2070" s="26" t="str">
        <f t="shared" si="220"/>
        <v>colis-g2258_mcr7-1</v>
      </c>
      <c r="L2070" s="49" t="s">
        <v>10702</v>
      </c>
      <c r="M2070" s="2" t="str">
        <f t="shared" si="223"/>
        <v>&gt;colis-g2258_mcr7-1%ATGCGCATCACGCTCGGTGTGATGAAGGTGAATTTGTTGCTGGTGCTCTTTTTCGCACTGGTGCTGAACTGGCCTTTCTTTCTTCGTTTTTATTCTGTTATCAGTGGTCTGGAACATGTCCGGGCCGGTTTCGTTATCTCGGTTCCTCTGGTGCTGCTTGCCGCACTCAACGCCGTCTTTATCCCCTTTACCTTCCGCTGGTTGCTCAAGCCCTTCTTTTCGTTGTTGATCCTGACAGGCTCCATCGTCAGTTACGCCATGCTCAAATACGGCGTCATCTTCGATGCCAGCATGATCCAGAACATAGTGGAGACCAACAACAGTGAGGCGACCTCCTACCTGAATGTGCCGGTCGTGCTCTGGTTCCTGCTGACCGGTGTGTTGCCCATGGTGGTGCTCTGGTCGCTGAAGGTGCGCTATCCGGCAAACTGGTACAAGGGGCTGGCCATCAGGGCTGGTGCTCTGGCCTTCTCGCTGCTGTTCGTGGGAGGCGTTGCCGCACTTTACTATCAGGATTACGTCTCGATCGGCCGCAATCACCGGATCCTGGGCAAGCAGATAGTGCCGGCCAACTATGTCAACGGCATCTACAAATATGCCCGCGACGTGGTATTTGCTACCCCCATCCCTTATCAACCGCTGGGGACTGATGCCAAAGTCGTCGCCAAAGGGGATAAACCGACCCTGATGTTTCTGGTGGTGGGGGAGACAGCCCGCGGCAAGAACTTCTCGATGAACGGCTACGAGAAAGAGACCAACCCCTTTACCAGTCAGGCCGGGGGCGTGATCTCCTTCAAGGACGTGCGCTCTTGCGGCACGGCCACAGCGGTGTCGGTGCCCTGCATGTTCTCCAACATGGGGCGCAAGGAGTTTGATGACAACCGGGCCCGCAACAGCGAAGGCCTGCTCGATGTGCTGCAAAGAAGCGGGGTCTCCATCTTCTGGAAGGAGAACGACGGCGGCTGCAAAGGGGTGTGCGATCGGGTGCCCAACATCGAGATCAAGCCAAAAGATCACCCACAGTTCTGCGACAAGAACACCTGCTATGACGAGGTTGTACTGCAAAATCTCGACGACGAGGTGGCGCAGATGAAGGGCGACAAGCTGGTCGGTTTCCATCTGATCGGCAGCCACCGCCCGCCCTACCACCAACGCTATCCGGACAAACCACCCCCGTTCGTACCGGACTGCCCGCGCAGCGACATCGAGAACTGCAGCGATGAAGAGCTGGTCAACACCTATGACAACACCATCCGCTACACCGATTTTGTCATAGCAGAGATGATTACCAAGCTGAAAAAGTATGAAGATAAGTACAACACGGCGTTGATCTACCTCTCTGATCACGGCGAGTCGCTGGGTGCGATGGGGCTCTATCTGCATGGCACGCCCTACAAGTTTGCCCCTGACGACCAGACCCGGGTACCGATGCAGGTCTGGATGTCGCCGGGCTTTGCCAAAGAGAAGGGGATGGATCTGAACTGCCTGCAGCAAAAAGCGGCAGACAATCGCTACTCCCATGACAACCTCTTCTCCTCTGTGCTCGGGATCTGGGATGTCAGCACGGCGGTGTACGACAAGCAGCTCGATATTTTCAGCCAGTGCCGCACCGTGCAGTAA</v>
      </c>
      <c r="O2070" s="26">
        <f t="shared" si="226"/>
        <v>1620</v>
      </c>
      <c r="Q2070" s="26">
        <f t="shared" si="228"/>
        <v>1</v>
      </c>
      <c r="R2070" s="26">
        <f t="shared" si="222"/>
        <v>1</v>
      </c>
      <c r="S2070" s="26">
        <f t="shared" si="225"/>
        <v>2</v>
      </c>
    </row>
    <row r="2071" spans="2:20" x14ac:dyDescent="0.25">
      <c r="B2071" s="26" t="s">
        <v>10680</v>
      </c>
      <c r="C2071" s="26" t="s">
        <v>4807</v>
      </c>
      <c r="D2071" s="26" t="s">
        <v>10669</v>
      </c>
      <c r="E2071" s="26" t="s">
        <v>10955</v>
      </c>
      <c r="F2071" s="26" t="s">
        <v>10671</v>
      </c>
      <c r="G2071" s="26" t="s">
        <v>10971</v>
      </c>
      <c r="H2071" s="26" t="s">
        <v>10703</v>
      </c>
      <c r="I2071" s="26" t="s">
        <v>4811</v>
      </c>
      <c r="J2071" s="26"/>
      <c r="K2071" s="26" t="str">
        <f t="shared" si="220"/>
        <v>sulph-g2259_sul3-v1</v>
      </c>
      <c r="L2071" s="41" t="s">
        <v>10705</v>
      </c>
      <c r="M2071" s="2" t="str">
        <f t="shared" si="223"/>
        <v>&gt;sulph-g2259_sul3-v1%ATGAGCAAGATTTTTGGAATCGTAAATATAACCACCGATAGTTTTTCCGATGGAGGACTTTATTTAGATACAGATAAGGCAATTGAGCATGCTCTGCATTTGGTTGAAGATGGAGCAGATGTGATTGATTTGGGAGCCGCTTCCAGTAATCCTGATACAACTGAAGTGGGCGTTGTGGAAGAAATCAAAAGACTCAAACCTGTCATTAAGGCTTTAAAAGAAAAAGGCATTTCTATTTCTGTTGATACATTTAAACCTGAGGTTCAGAGTTTTTGCATAGAACAAAAGGTTGATTTTATTAATGATATTCAAGGTTTTCCTTATCCTGAGATTTATTCAGGCTTGGCAAAGTCAGATTGCAAACTTGTGTTGATGCACTCCGTTCAGCGAATTGGTGCAGCTACTAAAGTTGAAACGAATCCGGAAGAGGTTTTTACTTCCATGATGGAATTTTTTAAAGAAAGAATTGCTGCTTTAGTTGAGGCTGGTGTAAAGCGTGAACGAATTATTCTTGATCCGGGTATGGGCTTCTTTTTAGGCTCTAATCCAGAAACATCTATTCTTGTTTTGAAGCGTTTCCCTGAAATTCAAGAAGCTTTTAATTTGCAAGTAATGATTGCAGTGTCACGGAAATCATTCTTAGGTAAAATAACTGGAACCGATGTGAAATCTCGTTTAGCACCAACTCTTGCAGCAGAAATGTATGCATACAAAAAAGGTGCAGATTATCTCCGCACCCATGATGTTAAGTCTTTATCAGATGCCTTGAAAATATCCAAAGCCCTAGGTTAG</v>
      </c>
      <c r="N2071" s="26"/>
      <c r="O2071" s="26">
        <f t="shared" si="226"/>
        <v>792</v>
      </c>
      <c r="P2071" s="26" t="s">
        <v>10974</v>
      </c>
      <c r="Q2071" s="26">
        <f t="shared" si="228"/>
        <v>1</v>
      </c>
      <c r="R2071" s="26">
        <f t="shared" si="222"/>
        <v>1</v>
      </c>
      <c r="S2071" s="26">
        <f t="shared" si="225"/>
        <v>2</v>
      </c>
    </row>
    <row r="2072" spans="2:20" x14ac:dyDescent="0.25">
      <c r="B2072" s="26" t="s">
        <v>10681</v>
      </c>
      <c r="C2072" s="26" t="s">
        <v>4807</v>
      </c>
      <c r="D2072" s="26" t="s">
        <v>10673</v>
      </c>
      <c r="E2072" s="26" t="s">
        <v>10956</v>
      </c>
      <c r="F2072" s="26" t="s">
        <v>10675</v>
      </c>
      <c r="G2072" s="26" t="s">
        <v>10676</v>
      </c>
      <c r="H2072" s="26" t="s">
        <v>10704</v>
      </c>
      <c r="I2072" s="26" t="s">
        <v>4811</v>
      </c>
      <c r="J2072" s="26"/>
      <c r="K2072" s="26" t="str">
        <f t="shared" si="220"/>
        <v>sulph-g2260_sul3-v3</v>
      </c>
      <c r="L2072" s="41" t="s">
        <v>10705</v>
      </c>
      <c r="M2072" s="2" t="str">
        <f t="shared" si="223"/>
        <v>&gt;sulph-g2260_sul3-v3%ATGTTACGCAGCAGGGTGACGGTGTTCGGCATTCTGAATCCCACCGAGGACTCCTTCTTCGATGAGAGCCGGCGGCTAGACCCCGCCGGCGCTGTCACCGCGGCGATCGAAATGCTGCGAGTCGGATCAGACGTCGTGGATGTCGGACCGGCCGCCAGCCATCCGGACGCGAGGCCTGTATCGCCGGCCGATGAGATCAGACGTATTGCGCCGCTCTTAGACGCCCTGTCCGATCAGATGCACCGTGTTTCAATCGACAGCTTCCAACCGGAAACCCAGCGCTATGCGCTCAAGCGCGGCGTGGGCTACCTGAACGATATCCAAGGATTTCCTGACCCTGCGCTCTATCCCGATATTGCTGAGGCGGACTGCAGGCTGGTGGTTATGCACTCAGCGCAGCGGGATGGCATCGCCACCCGCACCGGTCACCTTCGACCCGAAGACGCGCTCGACGAGATTGTGCGGTTCTTCGAGGCGCGGGTTTCCGCCTTGCGACGGAGCGGGGTCGCTGCCGACCGGCTCATCCTCGATCCGGGGATGGGATTTTTCTTGAGCCCCGCACCGGAAACATCGCTGCACGTGCTGTCGAACCTTCAAAAGCTGAAGTCGGCGTTGGGGCTTCCGCTATTGGTCTCGGTGTCGCGGAAATCCTTCTTGGGCGCCACCGCTGGCCTTCCTGTAAAGGATCTGGGTCCAGCGAGCCTTGCGGCGGAACTTCACGCGATCGGCAATGGCGCTGACTACGTCCGCACCCACGCGCCTGGAGAACTGCGAAGCGCAATCGCCTTCTCGGAAACCCTCGCGAAATTTCGCAGTCGCGACGCCAGAGACCGAGGGTTAGATCATGCCTAG</v>
      </c>
      <c r="N2072" s="26"/>
      <c r="O2072" s="26">
        <f t="shared" si="226"/>
        <v>852</v>
      </c>
      <c r="P2072" s="26" t="s">
        <v>10958</v>
      </c>
      <c r="Q2072" s="26">
        <f t="shared" si="228"/>
        <v>1</v>
      </c>
      <c r="R2072" s="26">
        <f t="shared" si="222"/>
        <v>1</v>
      </c>
      <c r="S2072" s="26">
        <f t="shared" si="225"/>
        <v>2</v>
      </c>
    </row>
    <row r="2073" spans="2:20" x14ac:dyDescent="0.25">
      <c r="B2073" s="26" t="s">
        <v>10716</v>
      </c>
      <c r="C2073" s="3" t="s">
        <v>4567</v>
      </c>
      <c r="D2073" s="3" t="s">
        <v>10713</v>
      </c>
      <c r="E2073" s="3" t="s">
        <v>10713</v>
      </c>
      <c r="F2073" s="26" t="s">
        <v>10712</v>
      </c>
      <c r="G2073" s="3" t="s">
        <v>10715</v>
      </c>
      <c r="H2073" s="3" t="s">
        <v>10714</v>
      </c>
      <c r="I2073" s="3" t="s">
        <v>4419</v>
      </c>
      <c r="J2073" s="3"/>
      <c r="K2073" s="26" t="str">
        <f t="shared" si="220"/>
        <v>quino-g2261_qepA3</v>
      </c>
      <c r="L2073" s="50" t="s">
        <v>10722</v>
      </c>
      <c r="M2073" s="2" t="str">
        <f t="shared" si="223"/>
        <v>&gt;quino-g2261_qepA3%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CTTCGCATTCGCCTCGGTGCTCGCGGCGCTGGCCGATACCGCCGCGCTGTTGATCGCGGCGCGCGCCTTGCTCGGCCTGGCCGGCGCCACCATCGCGCCGTCCACCATGGCGCTGG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AGGGCCTCGCCTCGATGGCTGCGCTGCTGGCCGGGCTGGCGGTCGGGGCGCTGTTCCTGCGCCGCCAGGGCCACATCGCCTACCCGCTGCTGGACCTGCGGCTGTTCGCGCACGCGCTGTTCCGCGCGGCGCTGGCGGCGTATGCGCTGGCCGCGCTGGCCATGTTCGGCGTCTACATCTTCATGACGCAGTACCTGCAGCTCGTGCTGGGGCTGTCGCCGCTGCAGGCCGGGCTGGCCACGCTGCCCTGCTCCCTGTGCTTCGTCATCGGTTCGCTGTTGTCGCCGCAGCTCGCGGCGCGCTGGCCGGCGGCGCGCATCCTCGTCGTGGGCCTGTCGGCAGCGGCGTTCGGCTTCGCCGTGCTGGGGCTGGGGCAGGGCCTGTGGTGGCTGGTGCCGGCCACGATCGTCAAGGGCCTGGGCCTGGCGCCGGTGTTCACCATCGGCAACGAGATCATCATCACCAGCGCGCCGTCCGAGCGCGCGGGCGCGGCCTCGGCCTTGTCGGAGACGGTGTCCGAATTCAGCGGCGCGCTGGGCATCGCGCTGTTCGGCAGCGTCGGCCTGGTGGTCTACCGGCAGGCGCTGACCAGCGCGGCGCTGCCCGGCCTGCCGGCCGATGCGCTGCAGACGGCCGGTGCCTCGCTCGGGGGCGCCGTGCACCTGGCCGACACCCTGCCGGCGTGGCAGGGCGCGGCCTTGCTGGCGGCCGCACGCGCGGGCTTCACCGATGCGCTGCAGGCCACGGCCTGGGCCGGCGCGGTGCTGGTGCTGGTGGCCGCTGGGCTGGTGGCGCGCCTGCTGCGCAAGCGCCCAGCGCTCGCATCTGGTTGA</v>
      </c>
      <c r="N2073" s="26"/>
      <c r="O2073" s="26">
        <f t="shared" si="226"/>
        <v>1536</v>
      </c>
      <c r="Q2073" s="26">
        <f t="shared" si="228"/>
        <v>1</v>
      </c>
      <c r="R2073" s="26">
        <f t="shared" si="222"/>
        <v>1</v>
      </c>
      <c r="S2073" s="26">
        <f t="shared" si="225"/>
        <v>2</v>
      </c>
    </row>
    <row r="2074" spans="2:20" x14ac:dyDescent="0.25">
      <c r="B2074" s="26" t="s">
        <v>10717</v>
      </c>
      <c r="C2074" s="3" t="s">
        <v>4567</v>
      </c>
      <c r="D2074" s="26" t="s">
        <v>10708</v>
      </c>
      <c r="E2074" s="26" t="s">
        <v>10708</v>
      </c>
      <c r="F2074" s="26" t="s">
        <v>10709</v>
      </c>
      <c r="G2074" s="26" t="s">
        <v>10711</v>
      </c>
      <c r="H2074" s="26" t="s">
        <v>10710</v>
      </c>
      <c r="I2074" s="3" t="s">
        <v>4419</v>
      </c>
      <c r="J2074" s="3"/>
      <c r="K2074" s="26" t="str">
        <f t="shared" si="220"/>
        <v>quino-g2262_qepA4</v>
      </c>
      <c r="L2074" s="50" t="s">
        <v>10722</v>
      </c>
      <c r="M2074" s="2" t="str">
        <f t="shared" si="223"/>
        <v>&gt;quino-g2262_qepA4%ATGTCCGCCACGCTCCACGACACCGCAGCGGATCGTCGGAAGGCCACCCGCCGCGAATGGATCGGCCTGGCCGTGGTCGCCCTGCCGTGCCTGGTCTACGCCATGGACCTCACGGTGCTGAACCTGGCGCTGCCGGTGCTCAGCCGTGAACTGCAGCCCTCCAGCGCCCAGCTTCTCTGGATCCTGGACATCTACGGCTTCTTCGTCGCCGGCTTCCTGATCACCATGGGCACGCTGGGCGACCGCATCGGCCGGCGCCGGCTGTTGTTGATCGGCGCGGCGTTATTCGCATTCGCCTCGGTGCTCGCGGCGCTGGCCGATACCGCCGCGCTGTTGATCGCGGCGCGCGCCTTGCTCGGCCTGGCCGGCGCCACCATCGCGCCGTCCACCATGGCGCTGATCCGCAACATGTTCCACGACCCGCGCCAGCGCCAGTTCGCCATCGGCGTGTGGATCGCCGCGTTTTCGCTGGGCAGCGCGATCGGTCCGCTGGTCGGCGGCGTGTTGCTGGAGTTCTTCCACTGGGGCGCCGTGTTCTGGCTCAACGTGCCGGTGATGCTGCTGACGCTGGCGCTCGGCCCTCGCTTCCTGCCCGAGTATCGTGATCCGGACGCGGGGCACCTGGACCTGGCCAGCGTGCTGCTGTCGCTGGCGGCGGTGCTGCTGACGATCTACGGGCTCAAGCAGTTGGCCGAGCATGGAGCGGGCCTCGCCTCGATGGCTGCGCTGCTGGCCGGGCTGGCGGTCGGGGCGCTGTTCCTGCGCCGCCAGGGCCACATCGCCTACCCGCTGCTGGACCTGCGGCTGTTCGCGCACGCGCCGTTCCGCGCGGCGCTGGCGGCGTATGCGCTGGCCGCGCTGGCCATGTTCGGCGTCTACATCTTCATGACGCAGTACCTGCAGCTCGTGCTGGGGCTGTCGCCGCTGCAGGCCGGGCTGGCCACGCTGCCCTGGTCCCTGTGCTTCGTCATCGGTTCGCTGTTGTCGCCGCAGCTCGCGGCGCGCTGGCCGGCGGCGCGCATCCTCGTCGTGGGCCTGTCGGCAGCGGCGTTCGGCTTCGCCGTGCTGGGGCTGGGGCAGGGCCTGTGGTGGCTGGTGCCGGCCACGATCGTCATGGGCCTGGGCCTGGCGCCGGTGTTCACCATCGGCAACGAGATCATCATCACCAGCGCGCCGTCCGAGCGCGCGGGCGCGGCCTCGGCCTTGTCGGAGACGGTGTCCGAATTCAGCGGCGCGCTGGGCATCGCGCTGTTCGGCAGCGTCGGCCTGGTGGTCTACCGGCAGGCGCTGACCAGCGCGGCGCTGCCCGGCCTGCCGGCCGATGCGCTGCAGGCGGCCGGTGCCTCGCTCGGGGGCGCCGTGCACCTGGCCGACACCCTGCCGGCGTGGCAGGGCGCGGCCTTGCTGGCGGCCGCACGCGCGGGCTTCACCGATGCGCTGCAGGCCACGGCCTGGGCCGGCGCGGTGCTGGTGCTGGTGGCCGCTGGGCTGGTGGCGCGCCTGCTGCGCAAGCGCCCAGCGCTCGCATCTGGTTGA</v>
      </c>
      <c r="N2074" s="26"/>
      <c r="O2074" s="26">
        <f t="shared" si="226"/>
        <v>1536</v>
      </c>
      <c r="Q2074" s="26">
        <f t="shared" si="228"/>
        <v>1</v>
      </c>
      <c r="R2074" s="26">
        <f t="shared" si="222"/>
        <v>1</v>
      </c>
      <c r="S2074" s="26">
        <f t="shared" si="225"/>
        <v>2</v>
      </c>
    </row>
    <row r="2075" spans="2:20" x14ac:dyDescent="0.25">
      <c r="B2075" s="26" t="s">
        <v>10718</v>
      </c>
      <c r="C2075" s="3" t="s">
        <v>1633</v>
      </c>
      <c r="D2075" s="3" t="s">
        <v>10723</v>
      </c>
      <c r="E2075" s="3" t="s">
        <v>10724</v>
      </c>
      <c r="F2075" s="26"/>
      <c r="G2075" s="26" t="s">
        <v>10725</v>
      </c>
      <c r="H2075" s="26"/>
      <c r="I2075" s="4" t="s">
        <v>10936</v>
      </c>
      <c r="J2075" s="26"/>
      <c r="K2075" s="26" t="str">
        <f t="shared" si="220"/>
        <v>betaL-g2263_OXApulli</v>
      </c>
      <c r="L2075" s="51" t="s">
        <v>10727</v>
      </c>
      <c r="M2075" s="2" t="str">
        <f t="shared" si="223"/>
        <v>&gt;betaL-g2263_OXApulli%ATGTTTATAAAATTCAATAAAGTTTCATTTTCTTATGACAGTTCGGATAATATATTAAATGATGTTTCTTTTCATATAGATAATTCATGTACCGCTATAGTAGGGGAGAATGGTGCAGGTAAAACAACATTAGCTAAATTAATAACAGGTTTATTAAAGCCTTCAAGCGGTTCTATAGATTATTCAAATAAAAATGTTATAAGTGCTTATTGCAATCAGGAATGTGTAGTTTTGCCGGATAATGCTGAAAATTTATTTTATGATGACAGTTCATATTCAGGATATTTAATTTCTATATTTAAATTAGACTGCAGTTATTTGTACAGATTTGATACTTTAAGTTTTGGAGAGCGTAAAAGACTTCAAATAGCTTCAGCACTTTATACTAATCCGGATATATTGGTATTAGATGAACCTACTAATCATATAGATAATGAATGTAAAGATATGCTTATAAATATTATAAAAAGACTTGAATGTATAGTTATAATAATTAGCCATGATATAGATTTTCTTAATGAATTGGTAAGTAAATGCATATTTATTAGAAATGGAAATTGTAAATTAAGAATAGGCAATTATAGTCAATGCAGAGAATATGAAAGAAATGAAGAAGACTATCAAATAAGCTTATATGAAGAAAGTAAGAAGAAAACTAAAATATTAGAAAATAGATATAAAAAACTTCAAAATGAATCAGATACCAAAAAAAGCAAATGCGGAAGTAAAAGAAATATAGATAAAAAAGATCATGATGCTAAAGGAAAAGTAGATGCAGCAAGACTTACAGGAAAAGATTCAAGACTTGCTACAAAAGCTAAACAGGCTAAAAGTTTATATAATAAAAGCGTATCAGATAAAGAAAATCTATATATAAAGAAAAGAGAAGTTTTAAATATGGAGTTTATAGGAGAAAAATATAAAGGAAAGTTTTTATTCTATTTAGCAGAGTCCGAAAAAACTGTAATAAACAATATAATTTTGAAGCATTCAGAACTTTTAATAGAACGTGACAGTAAAATAGGTATTCAAGGTGTGAATGGATGCGGAAAAACTACTTTGGTTAATTATATAATAAGCACTATGAAAAATAATAATATAGAAAAAATAGTGTATATTCCTCAAGATATTGATAGAGATGAATGGAATAAAACTTTTAATAGTATAAAGTCTTTGGATTATGAATCATTAGGTTTTTTAATGAGTTTTGTTAATAGACTTGGAAGCAATCCAAAATCAGTTATTAATTCATCAAATCATAGTCCCGGAGAAATGAGAAAGATTATGCTTGGCTTATCTGTATTACAAAATCCTTATATAATAATATTAGATGAACCTACAAATCATCTTGATATAGACTCTATAGAAAGGCTTGAGGAAGCTCTTATCAGCTTTAATTGTGCTTTATTGATAGTAAGTCACAATAAAAATTTTCTTAAAAATACTGTAAATACATTTTGGAACATAGAATTAGTAAATAAATATAGTGTTTTAAATGTAAAAAATACTGTATAA</v>
      </c>
      <c r="N2075" s="26"/>
      <c r="O2075" s="26">
        <f t="shared" si="226"/>
        <v>1515</v>
      </c>
      <c r="P2075" s="26" t="s">
        <v>10728</v>
      </c>
      <c r="Q2075" s="26">
        <f t="shared" si="228"/>
        <v>1</v>
      </c>
      <c r="R2075" s="26">
        <f t="shared" si="222"/>
        <v>1</v>
      </c>
      <c r="S2075" s="26">
        <f t="shared" si="225"/>
        <v>2</v>
      </c>
    </row>
    <row r="2076" spans="2:20" x14ac:dyDescent="0.25">
      <c r="B2076" s="26" t="s">
        <v>10719</v>
      </c>
      <c r="C2076" s="3" t="s">
        <v>10732</v>
      </c>
      <c r="D2076" s="3" t="s">
        <v>10733</v>
      </c>
      <c r="E2076" s="3" t="s">
        <v>10734</v>
      </c>
      <c r="F2076" s="26"/>
      <c r="G2076" s="26" t="s">
        <v>10735</v>
      </c>
      <c r="H2076" s="26"/>
      <c r="I2076" s="3" t="s">
        <v>10736</v>
      </c>
      <c r="J2076" s="26"/>
      <c r="K2076" s="26" t="str">
        <f t="shared" si="220"/>
        <v>pleur-g2264_tvaA</v>
      </c>
      <c r="L2076" s="51" t="s">
        <v>10727</v>
      </c>
      <c r="M2076" s="2" t="str">
        <f t="shared" si="223"/>
        <v>&gt;pleur-g2264_tvaA%ATGTTTATAAAATTCAATAAAGTTTCTTTTTCTTATGATAGTTCTGATAATATATTAAATGATGTTTCTTTTCATATAGATAATTCATGCACTGCAATAGTAGGTGAAAATGGATGCGGTAAAACCACGCTAGCTAAACTTATAACAGGTATATTAAAGCCTAATTCAGGAAGCATAGAATATTCAAATAAAAATATTATAACTGCTTACTGCGATCAGGAATGTATCAACTTACCTGATAATGCTGAAAATTTATTTTATGATGATAGTTCATACTCAGGATATTTAACTTCTATATTTAAAATAGATTATAATTATTTATATAGATTTGATACTCTTAGTTTCGGAGAGAGAAAAAGACTACAAATAGCTTCTGCTTTATACTCTAATCCTGATATATTGGTATTAGATGAGCCTACGAATCATATTGATATAGAATGCAAAGATATACTTATTAATGTAATAAAAAGACTCGATTGTATAGTTATAATTATAAGCCATGATATTGATTTTCTTGATGAGTTAGTAGAAAAATGTATATTTATAAGAAATGGAAATTGCAAGATAAGAATAGGTAATTACACTCAATGCAGAGGATATGAAAAAGACGAAGAAGATTATAATTTTAGTTTATATGAGGAAAGCAGGAAGAAAGCTAAAATATTAGAAAATAGATACAAAAAACTACAAAATGAATCGGATGCTAAAAAAAGCAAATGCGGAAGTAAAAGACATATAGATAAAAAAGATCATGATGCTAAGGGAAAAATAGACGCAGCAAGACTTGCAGGTAAAGATTCAAGACTTGCAACTAAGGCTAAGCAGGCCAAAAGTTTATACAATAATACAGTAATGGAAATGGAATCTCTTTATACTAAGAAAAGAGAAGTTATGGATATGGAGTTTATTGGAGAAAGGTATAAAGGAAAATTTTTATTTTATCTTGAGGCAGGAGAAACAAAAATAAATAGTATAGTTCTAAGACATCCCGAACTTATAGTGAAAAAAGACAGCAGAATAGGTATTGAAGGTGTAAACGGGGCAGGTAAAACCAGTTTATTAAATTATATAATTGAAACAATGTATGATAATTCTATAGATAAAGAAAAGATAATATATATTCCTCAGGATATAGATAGAGAAAGTTGGAATAATACTTTTAATAATATAAAGGCATTGGATCATGAATCATTAGGTTTTTTAATGAGTTTTGTAAATAGACTAGGAAGCAATGCTAAATCTGTGATTAATTCATTGAATCATAGTCCGGGTGAGATGCGTAAAATAATGCTTGGAATGGCGGTTATAAAAAAGCCTTATATTATAATGTTAGATGAGCCTACGAATCATCTGGATATAGACTCAATAGAGCGTTTAGAGGAGGCTTTAATTTCTTTTAATTGTGCTTTGATTATAGTAAGTCATAATAGAAATTTTATTAAAAATGCAGTAAATACTTTATGGAGTATAAAAATAGAATATAATTACAGTATTTTAGATATTAAAAACACTATATAA</v>
      </c>
      <c r="N2076" s="26"/>
      <c r="O2076" s="26">
        <f>LEN(G2076)</f>
        <v>1518</v>
      </c>
      <c r="P2076" s="26" t="s">
        <v>10745</v>
      </c>
      <c r="Q2076" s="26">
        <f t="shared" si="228"/>
        <v>1</v>
      </c>
      <c r="R2076" s="26">
        <f t="shared" si="222"/>
        <v>1</v>
      </c>
      <c r="S2076" s="26">
        <f t="shared" si="225"/>
        <v>2</v>
      </c>
    </row>
    <row r="2077" spans="2:20" x14ac:dyDescent="0.25">
      <c r="B2077" s="26" t="s">
        <v>10720</v>
      </c>
      <c r="C2077" s="3" t="s">
        <v>10732</v>
      </c>
      <c r="D2077" s="3" t="s">
        <v>10737</v>
      </c>
      <c r="E2077" s="3" t="s">
        <v>10738</v>
      </c>
      <c r="F2077" s="26"/>
      <c r="G2077" s="26" t="s">
        <v>10739</v>
      </c>
      <c r="H2077" s="26"/>
      <c r="I2077" s="3" t="s">
        <v>10736</v>
      </c>
      <c r="J2077" s="26"/>
      <c r="K2077" s="26" t="str">
        <f t="shared" si="220"/>
        <v>pleur-g2265_tvaB</v>
      </c>
      <c r="L2077" s="51" t="s">
        <v>10727</v>
      </c>
      <c r="M2077" s="2" t="str">
        <f t="shared" si="223"/>
        <v>&gt;pleur-g2265_tvaB%ATGTTTGTGAAATTCAATAAAGTTTCTTTTTCTTATGATAGTTCTGATAATATATTAAATGATGTTTCTTTTCATATAGATAATACCTGCACTGCAATAGTAGGCGAAAACGGATGTGGTAAAACTACGCTTGCTAAACTTATAACAGGTATATTAAAGCCTAATTTTGGAAGTATAGAATATTCAAATAAAAATATTATAAGTGCTTACTGTAATCAAGAGTGTGTTGATTTGCCCAATAATGCTGAAAGTTTGTTTTATGATAACAGTTCATATTCAGGATATTTAACATCAATATTTAAAATAGATTATAGTTATTTATATAGGTTTGATACTCTTAGTTTTGGAGAGAGAAAAAGGCTTCAAATAGCTTCTGCATTATATTCTAATCCTGATATATTAGTATTAGATGAACCTACTAATCATATTGATAATGAATGTAAAGATATACTTATTAATGTTATAAAAAGGCTTGATTGTATTGTTATAATTATTAGTCATGATATTGATTTTCTTGATGAATTAGTTTCTAAATGCATATTTATAAGGAATGGGGAGTGCAAAATAAGAATAGGCAATTATACGCAATGCAGAGGCTATGAAAGAGATGAGGAAAAGTATAATTTCAGTTTATATGAAGAAAGTAAGAAAAAATCTAAAATATTAGAAAATAGATATAAAAAACTTCAAAATGAGTCAGATGCTAAAAAAAGCAAATTTGGAAGTAAAAGACATATAGATAAAAAAGACCATGATGCTAAAGCAAAAGTTGATGCTGCAAGACTTACAGGAAAAGATGCAAAACTTGCTGCAAAAGCTAAGCAGGCAAAAAGTTTATATAATAAAAGTATAGTAGAAAAAGAGGCTATATATATAAAAAAGAGAGAAGTTATGAATATGGAGTTTATAGGAGAAAAATATAAAGGGAAGTTTTTATTTTATCTTGAAGCTGGAGAAACAAAAATAAATAATATAGTTTTTAAAAATCCTGAACTTATAATAAAGAAAGACAGCAGAGTAGGTATTGAAGGAGTAAACGGTGCAGGCAAAACTACTTTATTAAATTATATACTAGAAACAATGTATGATAATTCTATAAGTAAAGAGAAAATAGTATATATACCTCAAGATATAGACAGAGACGATTGGAATGACACTTTTAATAATATAAAAGCATTAAATCATGAATCATTGGGCTTTTTAATGAGCTTTGTAAACAGACTTGGAAGCAATGCTAAATCTGTTATTAATTCATTAAATCATAGCCCTGGAGAAATGCGTAAAATAATGCTTGGTATGGCAGTTATAAAAAATCCATATATTATAATATTAGATGAGCCTACTAATCATCTTGATATAGATTCTATAGAGCGTTTAGAAGAGGCTTTAATTTCTTTTAATTGTGCTTTGCTTATAGTAAGTCATAATAAAAATTTTTTAAAGAGAATAGTTGATACAAAATGGATATTAAATAAAACTAATGATTATACTATTATTAATATAGAAAATAAATAA</v>
      </c>
      <c r="N2077" s="26"/>
      <c r="O2077" s="26">
        <f t="shared" ref="O2077:O2123" si="229">LEN(G2077)</f>
        <v>1515</v>
      </c>
      <c r="P2077" s="26" t="s">
        <v>10746</v>
      </c>
      <c r="Q2077" s="26">
        <f t="shared" si="228"/>
        <v>1</v>
      </c>
      <c r="R2077" s="26">
        <f t="shared" si="222"/>
        <v>1</v>
      </c>
      <c r="S2077" s="26">
        <f t="shared" si="225"/>
        <v>2</v>
      </c>
    </row>
    <row r="2078" spans="2:20" x14ac:dyDescent="0.25">
      <c r="B2078" s="26" t="s">
        <v>10721</v>
      </c>
      <c r="C2078" s="3" t="s">
        <v>10732</v>
      </c>
      <c r="D2078" s="3" t="s">
        <v>10740</v>
      </c>
      <c r="E2078" s="3" t="s">
        <v>10741</v>
      </c>
      <c r="F2078" s="26"/>
      <c r="G2078" s="26" t="s">
        <v>10742</v>
      </c>
      <c r="H2078" s="26"/>
      <c r="I2078" s="3" t="s">
        <v>10736</v>
      </c>
      <c r="J2078" s="26"/>
      <c r="K2078" s="26" t="str">
        <f t="shared" si="220"/>
        <v>pleur-g2266_tvaC</v>
      </c>
      <c r="L2078" s="51" t="s">
        <v>10727</v>
      </c>
      <c r="M2078" s="2" t="str">
        <f t="shared" si="223"/>
        <v>&gt;pleur-g2266_tvaC%ATGTTTGTAAAATTTAATAAAGTTTCTTTTTCTTATGACAGTTCTGATAATATATTAAATAATGTTTCTTTTCATATAGATAATTCATGCACTGCAATAGTAGGCGAAAACGGATGCGGTAAAACTACACTCGCTAAACTTATAACAGGAATATTAAAGCCTGATTCTGGAAGCATAGAATATTCAAATAAAAATATTGTAAGCTCTTACTGCAGTCAGGAATGCATTGATTTACCTGATAATGCTGAAAGTTTATTTCTTGATGATAGTTCATATTCAGGATATTTAACTTCTATATTTAATATAGATTATAGTTATTTACATAGATTTGATACACTTAGTTTCGGAGAAAGAAAAAGACTTCAAATAGCTTTTGCTTTATATTCTAATCCTGATATATTGGTGTTAGATGAGCCTACTAATCATATTGATATAGAATGTAAAGATATACTCATTAATGTGATAAAAAGGCTCGATTGTATTGTTATAATTATAAGTCATGATATTGATTTTCTTGATGATTTAGCAGAAAAATGCATATTTATAAGAAATGGAAATTGTAAAATAAGAATAGGTAATTACACTCAATGCAGAGGATATGAAAAAGATGAAGAAGAGTATAATTTTAGTATATATGAGGAAAGTAGGAAAAAAGCTAAAATATTAGAAAATAGATACAAAAAACTGCAAAATGAATCGGATACTAAAAAAAGCAAATGCGGAAGTAAAAGACATATAGATAAAAAAGATCATGATGCTAAAGGAAGAATAAATGCTGCAAGACTTACTGGTAAAGATTCAAGACTTGCAACGAAGGCTAAACAGGCAAAAAGCTTGTATAATAAAAGTATAATAGAAAAAGAATCTCTTTATATTAAGAAAAGAGAAGTTATGGATATGGAGTTTATTGGAGAAAAATATAAAGGTAAATTTTTATTTTATTTAGAGGCAGGAGAAATAAAAATAAATAGTATAGTTTTAAGACACCCCGAACTTATAGTAAAAAAAGACAGCAGAATAGGCATTGAAGGTGTAAACGGAGCAGGTAAAACTAGTTTATTAAATTATATAATTGAAACAATGTATGATAATTCTATAGATAAAGAAAAGATAATATATATTCCTCAGGATATAGATAGAGAAAGTTGGAATAACACTTTTAATAATATAAAGTCATTGAATCCTGAATCATTAGGTTTTTTAATGAGTTTTGTAAATAGGCTTGGAAGCAATCCAAAATCTGTAGCTAATTCATTAAATCATAGTCCGGGAGAAATGCGTAAAATAATGCTTGGTATGGCAGTGCTTAAAAATCCTTATATTATTATATTAGATGAGCCTACTAATCATCTTGATATAGATTCTATAGAGTGTTTGAAAGAGGCTTTATGTTCTTTTGACTGTTCATTACTTATAGTAAGTCATAATAGAAATTTTATAAAAAGTATAGCAAATACTTTATGGAGAATAGAAATATCAAATAATTGCAGTATTTTAAATATTAAATAG</v>
      </c>
      <c r="N2078" s="26"/>
      <c r="O2078" s="26">
        <f t="shared" si="229"/>
        <v>1509</v>
      </c>
      <c r="P2078" s="26" t="s">
        <v>10747</v>
      </c>
      <c r="Q2078" s="26">
        <f t="shared" si="228"/>
        <v>1</v>
      </c>
      <c r="R2078" s="26">
        <f t="shared" si="222"/>
        <v>1</v>
      </c>
      <c r="S2078" s="26">
        <f t="shared" si="225"/>
        <v>2</v>
      </c>
    </row>
    <row r="2079" spans="2:20" x14ac:dyDescent="0.25">
      <c r="B2079" s="26" t="s">
        <v>10748</v>
      </c>
      <c r="C2079" s="3" t="s">
        <v>10732</v>
      </c>
      <c r="D2079" s="3" t="s">
        <v>10743</v>
      </c>
      <c r="E2079" s="3" t="s">
        <v>10744</v>
      </c>
      <c r="F2079" s="26"/>
      <c r="G2079" s="26" t="s">
        <v>10725</v>
      </c>
      <c r="H2079" s="26"/>
      <c r="I2079" s="3" t="s">
        <v>10736</v>
      </c>
      <c r="J2079" s="26"/>
      <c r="K2079" s="26" t="str">
        <f t="shared" si="220"/>
        <v>pleur-g2267_tvaD</v>
      </c>
      <c r="L2079" s="51" t="s">
        <v>10727</v>
      </c>
      <c r="M2079" s="2" t="str">
        <f t="shared" si="223"/>
        <v>&gt;pleur-g2267_tvaD%ATGTTTATAAAATTCAATAAAGTTTCATTTTCTTATGACAGTTCGGATAATATATTAAATGATGTTTCTTTTCATATAGATAATTCATGTACCGCTATAGTAGGGGAGAATGGTGCAGGTAAAACAACATTAGCTAAATTAATAACAGGTTTATTAAAGCCTTCAAGCGGTTCTATAGATTATTCAAATAAAAATGTTATAAGTGCTTATTGCAATCAGGAATGTGTAGTTTTGCCGGATAATGCTGAAAATTTATTTTATGATGACAGTTCATATTCAGGATATTTAATTTCTATATTTAAATTAGACTGCAGTTATTTGTACAGATTTGATACTTTAAGTTTTGGAGAGCGTAAAAGACTTCAAATAGCTTCAGCACTTTATACTAATCCGGATATATTGGTATTAGATGAACCTACTAATCATATAGATAATGAATGTAAAGATATGCTTATAAATATTATAAAAAGACTTGAATGTATAGTTATAATAATTAGCCATGATATAGATTTTCTTAATGAATTGGTAAGTAAATGCATATTTATTAGAAATGGAAATTGTAAATTAAGAATAGGCAATTATAGTCAATGCAGAGAATATGAAAGAAATGAAGAAGACTATCAAATAAGCTTATATGAAGAAAGTAAGAAGAAAACTAAAATATTAGAAAATAGATATAAAAAACTTCAAAATGAATCAGATACCAAAAAAAGCAAATGCGGAAGTAAAAGAAATATAGATAAAAAAGATCATGATGCTAAAGGAAAAGTAGATGCAGCAAGACTTACAGGAAAAGATTCAAGACTTGCTACAAAAGCTAAACAGGCTAAAAGTTTATATAATAAAAGCGTATCAGATAAAGAAAATCTATATATAAAGAAAAGAGAAGTTTTAAATATGGAGTTTATAGGAGAAAAATATAAAGGAAAGTTTTTATTCTATTTAGCAGAGTCCGAAAAAACTGTAATAAACAATATAATTTTGAAGCATTCAGAACTTTTAATAGAACGTGACAGTAAAATAGGTATTCAAGGTGTGAATGGATGCGGAAAAACTACTTTGGTTAATTATATAATAAGCACTATGAAAAATAATAATATAGAAAAAATAGTGTATATTCCTCAAGATATTGATAGAGATGAATGGAATAAAACTTTTAATAGTATAAAGTCTTTGGATTATGAATCATTAGGTTTTTTAATGAGTTTTGTTAATAGACTTGGAAGCAATCCAAAATCAGTTATTAATTCATCAAATCATAGTCCCGGAGAAATGAGAAAGATTATGCTTGGCTTATCTGTATTACAAAATCCTTATATAATAATATTAGATGAACCTACAAATCATCTTGATATAGACTCTATAGAAAGGCTTGAGGAAGCTCTTATCAGCTTTAATTGTGCTTTATTGATAGTAAGTCACAATAAAAATTTTCTTAAAAATACTGTAAATACATTTTGGAACATAGAATTAGTAAATAAATATAGTGTTTTAAATGTAAAAAATACTGTATAA</v>
      </c>
      <c r="N2079" s="26"/>
      <c r="O2079" s="26">
        <f t="shared" si="229"/>
        <v>1515</v>
      </c>
      <c r="P2079" s="26" t="s">
        <v>10728</v>
      </c>
      <c r="Q2079" s="26">
        <f t="shared" si="228"/>
        <v>1</v>
      </c>
      <c r="R2079" s="26">
        <f t="shared" si="222"/>
        <v>1</v>
      </c>
      <c r="S2079" s="26">
        <f t="shared" si="225"/>
        <v>2</v>
      </c>
    </row>
    <row r="2080" spans="2:20" x14ac:dyDescent="0.25">
      <c r="B2080" s="26" t="s">
        <v>10749</v>
      </c>
      <c r="C2080" s="3" t="s">
        <v>10765</v>
      </c>
      <c r="D2080" s="3" t="s">
        <v>10765</v>
      </c>
      <c r="E2080" s="3" t="s">
        <v>10765</v>
      </c>
      <c r="F2080" s="3" t="s">
        <v>10766</v>
      </c>
      <c r="G2080" s="3" t="s">
        <v>10973</v>
      </c>
      <c r="H2080" s="3"/>
      <c r="I2080" s="3" t="s">
        <v>4419</v>
      </c>
      <c r="J2080" s="3"/>
      <c r="K2080" s="26" t="str">
        <f t="shared" si="220"/>
        <v>quino-g2268_crpP</v>
      </c>
      <c r="L2080" s="5" t="s">
        <v>10768</v>
      </c>
      <c r="M2080" s="2" t="str">
        <f>"&gt;"&amp;K2080&amp;IF(J2080="yes","_Chr","")&amp;"%"&amp;G2080</f>
        <v>&gt;quino-g2268_crpP%GTGTCAAAGAAAGCGACCGGTACCGACAAGCTGGACAGACGACACTTCAACGATCCCCACCGGACTGTACGGGCTATTGGTGCTGAGGCCGCGCGGAAAGGGCTACGGGTGTTCGACTGCCCCTACAGTCATCCTGCGATGCGGGCGTCCTGGTTGAAAGGGTTTGCCCAGGAGCAGCAACAGCAGCTCGATTTCTGA</v>
      </c>
      <c r="N2080" s="26"/>
      <c r="O2080" s="26">
        <f t="shared" si="229"/>
        <v>198</v>
      </c>
      <c r="P2080" s="26" t="s">
        <v>10972</v>
      </c>
      <c r="Q2080" s="26">
        <f t="shared" si="228"/>
        <v>1</v>
      </c>
      <c r="R2080" s="26">
        <f t="shared" si="222"/>
        <v>1</v>
      </c>
      <c r="S2080" s="26">
        <f t="shared" si="225"/>
        <v>2</v>
      </c>
    </row>
    <row r="2081" spans="2:19" x14ac:dyDescent="0.25">
      <c r="B2081" s="26" t="s">
        <v>10750</v>
      </c>
      <c r="C2081" s="3" t="s">
        <v>4571</v>
      </c>
      <c r="D2081" s="3" t="s">
        <v>10769</v>
      </c>
      <c r="E2081" s="3" t="s">
        <v>10769</v>
      </c>
      <c r="F2081" s="3" t="s">
        <v>10770</v>
      </c>
      <c r="G2081" s="3" t="s">
        <v>10771</v>
      </c>
      <c r="H2081" s="3"/>
      <c r="I2081" s="3" t="s">
        <v>4419</v>
      </c>
      <c r="J2081" s="3"/>
      <c r="K2081" s="26" t="str">
        <f t="shared" si="220"/>
        <v>quino-g2269_qnrA8</v>
      </c>
      <c r="L2081" s="5" t="s">
        <v>10768</v>
      </c>
      <c r="M2081" s="2" t="str">
        <f t="shared" ref="M2081:M2114" si="230">"&gt;"&amp;K2081&amp;IF(J2081="yes","_Chr","")&amp;"%"&amp;G2081</f>
        <v>&gt;quino-g2269_qnrA8%ATGGATATTATTGATAAAGTTTTTCAGCAAGAGGATTTCTCACGCCAGGATTTGAGTGACAGCCGTTTTCGCCGCTGCCGCTTTTATCAGTGTGACTTCAGCCACTGCCAGCTAAGGGATGCCAGTTTCGAGGATTGCAGTTTCATTGAAAGCGGCGCCGTCGAAGGGTGCCACTTCAGCTATGCCGATCTGCGCGATGCCAGTTTCAAGGCCTGCCGCCTGTCTTTGGCTAATTTCAGCGGTGCCAACTGCTTTGGCATAGAGTTCAGGGAGTGCGATCTCAAGGGCGCCAATTTTTCCCGGGCCCGTTTTTACAATCAAATCAGCCATAAGATGTACTTCTGCTCGGCTTATATCTCAGGCTGCAACCTGGCCTATGCCAATTTGAGCGGCCAATGCCTGGAAAAGTGCGAGCTGTTTGAAAACAACTGGAGCAATGCCAACCTCAGCGGCGCTTCCTTGATGGACTCCGACCTCAGTCGCGGCACCTTCTCCCGCGACTGCTGGCAACAGGTAAACCTGCGAGGCTGTGACCTGACCTTTGCCGATCTGGATGGGCTCGATCCCAGACGGGTCAACCTCGAAGGCGTCAAGATCTGTGCCTGGCAGCAGGAGCAACTGCTGGAACCCTTGGGAGTCATAGTGCTGCCGGATTAG</v>
      </c>
      <c r="N2081" s="26"/>
      <c r="O2081" s="26">
        <f t="shared" si="229"/>
        <v>657</v>
      </c>
      <c r="Q2081" s="26">
        <f t="shared" si="228"/>
        <v>1</v>
      </c>
      <c r="R2081" s="26">
        <f t="shared" si="222"/>
        <v>1</v>
      </c>
      <c r="S2081" s="26">
        <f t="shared" si="225"/>
        <v>2</v>
      </c>
    </row>
    <row r="2082" spans="2:19" x14ac:dyDescent="0.25">
      <c r="B2082" s="26" t="s">
        <v>10751</v>
      </c>
      <c r="C2082" s="3" t="s">
        <v>4774</v>
      </c>
      <c r="D2082" s="3" t="s">
        <v>10772</v>
      </c>
      <c r="E2082" s="3" t="s">
        <v>10772</v>
      </c>
      <c r="F2082" s="3" t="s">
        <v>10773</v>
      </c>
      <c r="G2082" s="3" t="s">
        <v>11035</v>
      </c>
      <c r="H2082" s="3"/>
      <c r="I2082" s="3" t="s">
        <v>4419</v>
      </c>
      <c r="J2082" s="3"/>
      <c r="K2082" s="26" t="str">
        <f t="shared" si="220"/>
        <v>quino-g2270_qnrD2</v>
      </c>
      <c r="L2082" s="5" t="s">
        <v>10768</v>
      </c>
      <c r="M2082" s="2" t="str">
        <f t="shared" si="230"/>
        <v>&gt;quino-g2270_qnrD2%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</v>
      </c>
      <c r="N2082" s="26"/>
      <c r="O2082" s="26">
        <f t="shared" si="229"/>
        <v>645</v>
      </c>
      <c r="P2082" t="s">
        <v>11043</v>
      </c>
      <c r="Q2082" s="26">
        <f t="shared" si="227"/>
        <v>1</v>
      </c>
      <c r="R2082" s="26">
        <f t="shared" si="222"/>
        <v>1</v>
      </c>
      <c r="S2082" s="26">
        <f t="shared" si="225"/>
        <v>2</v>
      </c>
    </row>
    <row r="2083" spans="2:19" x14ac:dyDescent="0.25">
      <c r="B2083" s="26" t="s">
        <v>10775</v>
      </c>
      <c r="C2083" s="3" t="s">
        <v>4774</v>
      </c>
      <c r="D2083" s="3" t="s">
        <v>10776</v>
      </c>
      <c r="E2083" s="3" t="s">
        <v>10776</v>
      </c>
      <c r="F2083" s="3" t="s">
        <v>10777</v>
      </c>
      <c r="G2083" s="3" t="s">
        <v>10778</v>
      </c>
      <c r="H2083" s="3"/>
      <c r="I2083" s="3" t="s">
        <v>4419</v>
      </c>
      <c r="J2083" s="3"/>
      <c r="K2083" s="26" t="str">
        <f t="shared" si="220"/>
        <v>quino-g2271_qnrD3</v>
      </c>
      <c r="L2083" s="5" t="s">
        <v>10768</v>
      </c>
      <c r="M2083" s="2" t="str">
        <f t="shared" si="230"/>
        <v>&gt;quino-g2271_qnrD3%ATGGAAAAGCACTTTATCAATGAAAAGTTTTCACGGGATCAATTTACGGGGAATAGAGTTAAAAATATTGCCTTTTCAAATTGTGATTTTTCAGGGGTTGATTTAACTGATACTGAATTTGTTGATTGTAGCTTTTACGACAGGAATAGCCTGGTAGGGTGTGATTTTAATAGAGCCAAACTAAAAAACGCCAGCTTTAAAAGCTGCGATTTATCAATGAGTAATTTTAAAAACATTAGCGCCTTAGGTCTTGAGATTAGTGAGTGTTTAGCTCAAGGAGTTGATTTTCGAGGGGCTAATTTTATGAATATGATAACTACAAGGTCATGGTTTTGTAGTGCTTATATAACCAAGACAAATCTTAGTTACGCTAATTTTTCTAGAGTCATATTAGAAAAGTGCGAACTGTGGGAAAATCGCTGGAATGGCACTGTGATAACTGGCGCCGTGTTTCGTGGTTCCGATCTTTCTTGTGGGGAGTTTTCATCGTTTGATTGGTCTTTGGCTGATTTTACTGGTTGTGATTTAACGGGTGGGGTGCTTGGCGAGCTTGATGCAAGACGAACTAATTTAGATGGCGTGAAGTTGGATGGAGAGCAGGCGCTTCAGCTTGTTGAGAGTTTAGGTGTTATTGTTCACCGATAA</v>
      </c>
      <c r="N2083" s="26"/>
      <c r="O2083" s="26">
        <f t="shared" si="229"/>
        <v>645</v>
      </c>
      <c r="Q2083" s="26">
        <f t="shared" ref="Q2083:Q2091" si="231">IF(OR(LEFT(G2083,3)="ATG",LEFT(G2083,3)="GTG",LEFT(G2083,3)="TTG"),1,"bad")</f>
        <v>1</v>
      </c>
      <c r="R2083" s="26">
        <f t="shared" si="222"/>
        <v>1</v>
      </c>
      <c r="S2083" s="26">
        <f t="shared" si="225"/>
        <v>2</v>
      </c>
    </row>
    <row r="2084" spans="2:19" x14ac:dyDescent="0.25">
      <c r="B2084" s="26" t="s">
        <v>10779</v>
      </c>
      <c r="C2084" s="3" t="s">
        <v>10780</v>
      </c>
      <c r="D2084" s="3" t="s">
        <v>10781</v>
      </c>
      <c r="E2084" s="3" t="s">
        <v>10781</v>
      </c>
      <c r="F2084" s="3" t="s">
        <v>10782</v>
      </c>
      <c r="G2084" s="3" t="s">
        <v>10907</v>
      </c>
      <c r="H2084" s="3"/>
      <c r="I2084" s="3" t="s">
        <v>4419</v>
      </c>
      <c r="J2084" s="3"/>
      <c r="K2084" s="26" t="str">
        <f t="shared" si="220"/>
        <v>quino-g2272_qnrE1</v>
      </c>
      <c r="L2084" s="5" t="s">
        <v>10768</v>
      </c>
      <c r="M2084" s="2" t="str">
        <f t="shared" si="230"/>
        <v>&gt;quino-g2272_qnrE1%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GCTGTTTTAGGCTAA</v>
      </c>
      <c r="N2084" s="26"/>
      <c r="O2084" s="26">
        <f t="shared" si="229"/>
        <v>645</v>
      </c>
      <c r="Q2084" s="26">
        <f t="shared" si="231"/>
        <v>1</v>
      </c>
      <c r="R2084" s="26">
        <f t="shared" si="222"/>
        <v>1</v>
      </c>
      <c r="S2084" s="26">
        <f t="shared" si="225"/>
        <v>2</v>
      </c>
    </row>
    <row r="2085" spans="2:19" x14ac:dyDescent="0.25">
      <c r="B2085" s="26" t="s">
        <v>10784</v>
      </c>
      <c r="C2085" s="3" t="s">
        <v>4778</v>
      </c>
      <c r="D2085" s="3" t="s">
        <v>10785</v>
      </c>
      <c r="E2085" s="3" t="s">
        <v>10785</v>
      </c>
      <c r="F2085" s="3" t="s">
        <v>10786</v>
      </c>
      <c r="G2085" s="3" t="s">
        <v>10787</v>
      </c>
      <c r="H2085" s="3"/>
      <c r="I2085" s="3" t="s">
        <v>4419</v>
      </c>
      <c r="J2085" s="3"/>
      <c r="K2085" s="26" t="str">
        <f t="shared" si="220"/>
        <v>quino-g2273_qnrS9</v>
      </c>
      <c r="L2085" s="5" t="s">
        <v>10768</v>
      </c>
      <c r="M2085" s="2" t="str">
        <f t="shared" si="230"/>
        <v>&gt;quino-g2273_qnrS9%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T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N2085" s="26"/>
      <c r="O2085" s="26">
        <f t="shared" si="229"/>
        <v>657</v>
      </c>
      <c r="Q2085" s="26">
        <f t="shared" si="231"/>
        <v>1</v>
      </c>
      <c r="R2085" s="26">
        <f t="shared" si="222"/>
        <v>1</v>
      </c>
      <c r="S2085" s="26">
        <f t="shared" si="225"/>
        <v>2</v>
      </c>
    </row>
    <row r="2086" spans="2:19" x14ac:dyDescent="0.25">
      <c r="B2086" s="26" t="s">
        <v>10788</v>
      </c>
      <c r="C2086" s="3" t="s">
        <v>10789</v>
      </c>
      <c r="D2086" s="3" t="s">
        <v>10790</v>
      </c>
      <c r="E2086" s="3" t="s">
        <v>10790</v>
      </c>
      <c r="F2086" s="3" t="s">
        <v>10791</v>
      </c>
      <c r="G2086" s="3" t="s">
        <v>10792</v>
      </c>
      <c r="H2086" s="3"/>
      <c r="I2086" s="3" t="s">
        <v>4419</v>
      </c>
      <c r="J2086" s="3"/>
      <c r="K2086" s="26" t="str">
        <f t="shared" si="220"/>
        <v>quino-g2274_qnrVC1</v>
      </c>
      <c r="L2086" s="5" t="s">
        <v>10768</v>
      </c>
      <c r="M2086" s="2" t="str">
        <f t="shared" si="230"/>
        <v>&gt;quino-g2274_qnrVC1%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GTCAAGTTAGTTTTGTAAATCAGGTTTCGAATAAAATGTACTTTTGTTCTGCATACATAACAGGTTGTAACTTATCCTATGCCAATTTTGAGCAGCAGCTTATTGAAAAATGTGACCTGTTCGAAAATAGATGGATTGGTGCAAATCTTCGAGGCGCTTCATTTAAAGAATCAGATTTAAGCCGTGGTGTTTTTTCGGAAGACTGCTGGGAACAGTTTAGAGTACAAGGCTGTGATTTAAGCCATTCAGAGCTTTATGGTTTAGATCCTCGAAAGATTGATCTTACGGGTGTAAAAATATGCTCGTGGCAACAGGAACAGTTACTGGAGCAATTAGGGGTAATCATTGTTCCTGACTAA</v>
      </c>
      <c r="N2086" s="26"/>
      <c r="O2086" s="26">
        <f t="shared" si="229"/>
        <v>657</v>
      </c>
      <c r="Q2086" s="26">
        <f t="shared" si="231"/>
        <v>1</v>
      </c>
      <c r="R2086" s="26">
        <f t="shared" si="222"/>
        <v>1</v>
      </c>
      <c r="S2086" s="26">
        <f t="shared" si="225"/>
        <v>2</v>
      </c>
    </row>
    <row r="2087" spans="2:19" x14ac:dyDescent="0.25">
      <c r="B2087" s="26" t="s">
        <v>10793</v>
      </c>
      <c r="C2087" s="3" t="s">
        <v>10789</v>
      </c>
      <c r="D2087" s="3" t="s">
        <v>10794</v>
      </c>
      <c r="E2087" s="3" t="s">
        <v>10794</v>
      </c>
      <c r="F2087" s="3" t="s">
        <v>10795</v>
      </c>
      <c r="G2087" s="3" t="s">
        <v>10796</v>
      </c>
      <c r="H2087" s="3"/>
      <c r="I2087" s="3" t="s">
        <v>4419</v>
      </c>
      <c r="J2087" s="3"/>
      <c r="K2087" s="26" t="str">
        <f t="shared" si="220"/>
        <v>quino-g2275_qnrVC3</v>
      </c>
      <c r="L2087" s="5" t="s">
        <v>10768</v>
      </c>
      <c r="M2087" s="2" t="str">
        <f t="shared" si="230"/>
        <v>&gt;quino-g2275_qnrVC3%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CTCAAGTTAGTTTTGTAAATCAGGTTTCGAATAAAATGTACTTTTGTTCTGCATACATAACAGGTTGTAACTTATCCTATGCCAATTTTGAGCAGCAGCTTATTGAAAAATGTGACCTGTTCGAAAATAGATGGATTGGTGCAAATCTTCGAGGCGCTTCATTTACAGAATCATATTTAAGCCGTGGTGATTTTTCGGAAGACTGCTGGGAACAGTTTAGAGTACAAGGCTGTGATTTAAGCCATTCAGAGCTTTATGGTTTAGATCCTCGAAAGATTGATCTTACGGGTGTAAAAATATGCTCGTGGCAACAGGAACAGTTACTGGAGCAATTAGGGGTAATCATTGTTCCTGACTAA</v>
      </c>
      <c r="N2087" s="26"/>
      <c r="O2087" s="26">
        <f t="shared" si="229"/>
        <v>657</v>
      </c>
      <c r="Q2087" s="26">
        <f t="shared" si="231"/>
        <v>1</v>
      </c>
      <c r="R2087" s="26">
        <f t="shared" si="222"/>
        <v>1</v>
      </c>
      <c r="S2087" s="26">
        <f t="shared" si="225"/>
        <v>2</v>
      </c>
    </row>
    <row r="2088" spans="2:19" x14ac:dyDescent="0.25">
      <c r="B2088" s="26" t="s">
        <v>10797</v>
      </c>
      <c r="C2088" s="3" t="s">
        <v>10789</v>
      </c>
      <c r="D2088" s="3" t="s">
        <v>10798</v>
      </c>
      <c r="E2088" s="3" t="s">
        <v>10798</v>
      </c>
      <c r="F2088" s="3" t="s">
        <v>10799</v>
      </c>
      <c r="G2088" s="3" t="s">
        <v>10800</v>
      </c>
      <c r="H2088" s="3"/>
      <c r="I2088" s="3" t="s">
        <v>4419</v>
      </c>
      <c r="J2088" s="3"/>
      <c r="K2088" s="26" t="str">
        <f t="shared" si="220"/>
        <v>quino-g2276_qnrVC4</v>
      </c>
      <c r="L2088" s="5" t="s">
        <v>10768</v>
      </c>
      <c r="M2088" s="2" t="str">
        <f t="shared" si="230"/>
        <v>&gt;quino-g2276_qnrVC4%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G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N2088" s="26"/>
      <c r="O2088" s="26">
        <f t="shared" si="229"/>
        <v>657</v>
      </c>
      <c r="Q2088" s="26">
        <f t="shared" si="231"/>
        <v>1</v>
      </c>
      <c r="R2088" s="26">
        <f t="shared" si="222"/>
        <v>1</v>
      </c>
      <c r="S2088" s="26">
        <f t="shared" si="225"/>
        <v>2</v>
      </c>
    </row>
    <row r="2089" spans="2:19" x14ac:dyDescent="0.25">
      <c r="B2089" s="26" t="s">
        <v>10801</v>
      </c>
      <c r="C2089" s="3" t="s">
        <v>10789</v>
      </c>
      <c r="D2089" s="3" t="s">
        <v>10802</v>
      </c>
      <c r="E2089" s="3" t="s">
        <v>10802</v>
      </c>
      <c r="F2089" s="3" t="s">
        <v>10803</v>
      </c>
      <c r="G2089" s="3" t="s">
        <v>10804</v>
      </c>
      <c r="H2089" s="3"/>
      <c r="I2089" s="3" t="s">
        <v>4419</v>
      </c>
      <c r="J2089" s="3"/>
      <c r="K2089" s="26" t="str">
        <f t="shared" si="220"/>
        <v>quino-g2277_qnrVC5</v>
      </c>
      <c r="L2089" s="5" t="s">
        <v>10768</v>
      </c>
      <c r="M2089" s="2" t="str">
        <f t="shared" si="230"/>
        <v>&gt;quino-g2277_qnrVC5%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T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N2089" s="26"/>
      <c r="O2089" s="26">
        <f t="shared" si="229"/>
        <v>657</v>
      </c>
      <c r="Q2089" s="26">
        <f t="shared" si="231"/>
        <v>1</v>
      </c>
      <c r="R2089" s="26">
        <f t="shared" si="222"/>
        <v>1</v>
      </c>
      <c r="S2089" s="26">
        <f t="shared" si="225"/>
        <v>2</v>
      </c>
    </row>
    <row r="2090" spans="2:19" x14ac:dyDescent="0.25">
      <c r="B2090" s="26" t="s">
        <v>10805</v>
      </c>
      <c r="C2090" s="3" t="s">
        <v>10789</v>
      </c>
      <c r="D2090" s="3" t="s">
        <v>10806</v>
      </c>
      <c r="E2090" s="3" t="s">
        <v>10806</v>
      </c>
      <c r="F2090" s="3" t="s">
        <v>10807</v>
      </c>
      <c r="G2090" s="3" t="s">
        <v>10808</v>
      </c>
      <c r="H2090" s="3"/>
      <c r="I2090" s="3" t="s">
        <v>4419</v>
      </c>
      <c r="J2090" s="3"/>
      <c r="K2090" s="26" t="str">
        <f t="shared" si="220"/>
        <v>quino-g2278_qnrVC6</v>
      </c>
      <c r="L2090" s="5" t="s">
        <v>10768</v>
      </c>
      <c r="M2090" s="2" t="str">
        <f t="shared" si="230"/>
        <v>&gt;quino-g2278_qnrVC6%ATGGAAAAATCAAAGCAATTATATAATCAAGTGAACTTCTCACATCAGGACTTGCAAGAACATATCTTTAGCAATTGTACTTTTATACATTGTAATTTTAAGCGCTCAAACCTTCGAGATACACAGTTCATTAACTGTACTTTCATAGAGCAGGGGGCACTGGAAGGGTGCGATTTTTCTTATGCTGATCTTCGAGATGCTTCATTTAAAGATTGTCAGCTTTCAATGTCCCATTTTAAGGGGGCAAATTGCTTTGGTATTGAACTGAGAGATTGTGATCTTAAAGGGGCAAATTTTAGCCAAGTTAGTTTTGTAAATCAGGTTTCGAATAAAATGTACTTTTGCTCTGCATACATAACAGGTTGTAACTTATCCTATGCCAATTTTGAGCAGCAGCTTATTGAAAAATGTGACCTGTTCGAAAATAGATGGATTGGTGCAAATCTTCGAGGCGCTTCATTTAAAGAATCAGATTTAAGTCGTGGCGTTTTTTCAGAAGACTGCTGGGAACAGTTTAGAGTACAAGGCTGTGATTTAAGTCATTCAGAGCTTTATGGTTTAGATCCTCGAAAGATTGATCTTACAGGTGTAAAAATATGCTCGTGGCAACAGGAGCAGTTACTGGAGCAATTAGGGGTAATCATTGTTCCTGACTAA</v>
      </c>
      <c r="N2090" s="26"/>
      <c r="O2090" s="26">
        <f t="shared" si="229"/>
        <v>657</v>
      </c>
      <c r="Q2090" s="26">
        <f t="shared" si="231"/>
        <v>1</v>
      </c>
      <c r="R2090" s="26">
        <f t="shared" si="222"/>
        <v>1</v>
      </c>
      <c r="S2090" s="26">
        <f t="shared" si="225"/>
        <v>2</v>
      </c>
    </row>
    <row r="2091" spans="2:19" x14ac:dyDescent="0.25">
      <c r="B2091" s="26" t="s">
        <v>10809</v>
      </c>
      <c r="C2091" s="3" t="s">
        <v>10789</v>
      </c>
      <c r="D2091" s="3" t="s">
        <v>10810</v>
      </c>
      <c r="E2091" s="3" t="s">
        <v>10810</v>
      </c>
      <c r="F2091" s="3" t="s">
        <v>10811</v>
      </c>
      <c r="G2091" s="3" t="s">
        <v>10812</v>
      </c>
      <c r="H2091" s="3"/>
      <c r="I2091" s="3" t="s">
        <v>4419</v>
      </c>
      <c r="J2091" s="3"/>
      <c r="K2091" s="26" t="str">
        <f t="shared" si="220"/>
        <v>quino-g2279_qnrVC7</v>
      </c>
      <c r="L2091" s="5" t="s">
        <v>10768</v>
      </c>
      <c r="M2091" s="2" t="str">
        <f t="shared" si="230"/>
        <v>&gt;quino-g2279_qnrVC7%ATGGATAAAACAGACCAGTTATATGTACAAGCTGACTTTTCACATCAAGACTTGAGTGGTCAGTATTTTAAAAATTGCAAATTTTTCTGCTGTTCCTTTAAACGGGCAAACCTCCGCGATACACAATTTGTAGATTGTTCTTTCATTGAACGAGGAGAATTAGAGGGGTGTGATTTTTCTTACTCGGATCTTAGAGACGCATCTTTTAAAAACTGCAGTCTTTCAATGTCGTATTTCAAAGGTGCAAATTGTTTTGGTATCGAGTTCAGAGAGTGCGATTTAAAGGGGGCAAATTTTGCTCAAGCTAGCTTCATGAATCAGGTATCGAACAGAATGTATTTTTGTTCAGCCTATATAACAGGTTGTAATCTGTCATACGCAAATTTTGAAAGGCAGTGTATCGAAAAGTGTGATTTGTTTGAGAATAGATGGATTGGTGCAAATTTGAGTGGGACATCATTTAAAGAGTCTGATTTAAGTCGGGGAGTATTTTCTGAAGGGTGCTGGAGCCAGTGTAGGTTGCAAGGTTGTGATTTGAGCCACTCGGAGCTGTATGGTTTAGACCCCCGGAAAGTTGACCTTACAGGTGTAAAAATCTGTTCGTGGCAACAAGAACAACTTTTAGAGCAATTAGGTTTAATAGTAGTTCCTGACTAA</v>
      </c>
      <c r="N2091" s="26"/>
      <c r="O2091" s="26">
        <f t="shared" si="229"/>
        <v>657</v>
      </c>
      <c r="Q2091" s="26">
        <f t="shared" si="231"/>
        <v>1</v>
      </c>
      <c r="R2091" s="26">
        <f t="shared" si="222"/>
        <v>1</v>
      </c>
      <c r="S2091" s="26">
        <f t="shared" si="225"/>
        <v>2</v>
      </c>
    </row>
    <row r="2092" spans="2:19" x14ac:dyDescent="0.25">
      <c r="B2092" s="26" t="s">
        <v>10813</v>
      </c>
      <c r="C2092" s="3" t="s">
        <v>4598</v>
      </c>
      <c r="D2092" s="3" t="s">
        <v>10814</v>
      </c>
      <c r="E2092" s="3" t="s">
        <v>10814</v>
      </c>
      <c r="F2092" s="3" t="s">
        <v>10815</v>
      </c>
      <c r="G2092" s="3" t="s">
        <v>10816</v>
      </c>
      <c r="H2092" s="3"/>
      <c r="I2092" s="3" t="s">
        <v>4419</v>
      </c>
      <c r="J2092" s="3"/>
      <c r="K2092" s="26" t="str">
        <f t="shared" si="220"/>
        <v>quino-g2280_qnrB40</v>
      </c>
      <c r="L2092" s="5" t="s">
        <v>10768</v>
      </c>
      <c r="M2092" s="2" t="str">
        <f t="shared" si="230"/>
        <v>&gt;quino-g2280_qnrB40%AACACAGGCATAGATATGACTCTGGCATTAGTTGGCGAAAAAATTGACAGAAATCGCTTCACTGGTGAGAAAGTTGAAAATAGTACATTTTTTAACTGCGATTTTTCAGGTGCCGACCTGAGCGGCACTGAATTTATCGGCTGCCAGTTCTATGATCGCGAAAGTCAGAAAGGATGCAATTTTAGTCGCGCAATGCTGAGAGATGCCATTTTCAAAAGCTGTGATTTATCAATGGCAGATTTCCGCAACGTCAGCGCATTGGGCATTGAAATTCGCCACTGCCGCGCACAAGGCGCAGATTTCCGCGGTGCAAGCTTTATGAATATGATCACCACGCGCACCTGGTTTTGCAGCGCATATATCACTAATACCAATCTAAGCTACGCCAATTTTTCGAAAGTCGTGTTGGAAAAGTGTGAGCTATGGGAAAACCGCTGGATGGGGACTCAGGTACTGGGTACGACGTTCAGTGGTTCAGATCTCTCCGGCGGCGAGTTTTCGACTTTCGACTGGCGAGCAGCAAACTTCACACATTGCGATCTGACCAATTCGGAGTTAGGTGACTTAGATATTCGGGGTGTTGATTTACAAGGCGTTAAGTTAGACAACTACCAGGCATCGTTGCTCATGGAGCGGCTTGGCATCGCTGTGATTGGTTAG</v>
      </c>
      <c r="N2092" s="26"/>
      <c r="O2092" s="26">
        <f t="shared" si="229"/>
        <v>660</v>
      </c>
      <c r="P2092" t="s">
        <v>10996</v>
      </c>
      <c r="Q2092" s="26">
        <v>1</v>
      </c>
      <c r="R2092" s="26">
        <f t="shared" si="222"/>
        <v>1</v>
      </c>
      <c r="S2092" s="26">
        <f t="shared" si="225"/>
        <v>2</v>
      </c>
    </row>
    <row r="2093" spans="2:19" x14ac:dyDescent="0.25">
      <c r="B2093" s="26" t="s">
        <v>10817</v>
      </c>
      <c r="C2093" s="3" t="s">
        <v>4598</v>
      </c>
      <c r="D2093" s="3" t="s">
        <v>10818</v>
      </c>
      <c r="E2093" s="3" t="s">
        <v>10818</v>
      </c>
      <c r="F2093" s="3" t="s">
        <v>10819</v>
      </c>
      <c r="G2093" s="3" t="s">
        <v>10820</v>
      </c>
      <c r="H2093" s="3"/>
      <c r="I2093" s="3" t="s">
        <v>4419</v>
      </c>
      <c r="J2093" s="3"/>
      <c r="K2093" s="26" t="str">
        <f t="shared" si="220"/>
        <v>quino-g2281_qnrB41</v>
      </c>
      <c r="L2093" s="5" t="s">
        <v>10768</v>
      </c>
      <c r="M2093" s="2" t="str">
        <f t="shared" si="230"/>
        <v>&gt;quino-g2281_qnrB41%ATGACGCCATTACTGTATAAAAAAACAGGTACAAATATGGCTCTGGCACTCGTTGGCGAT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CTGGACAACTACCAGGCGTCGTTGCTCATGGAGCGACTTGGCATCGCGGTGATTGGTAGC</v>
      </c>
      <c r="N2093" s="26"/>
      <c r="O2093" s="26">
        <f t="shared" si="229"/>
        <v>681</v>
      </c>
      <c r="P2093" t="s">
        <v>10996</v>
      </c>
      <c r="Q2093" s="26">
        <f t="shared" si="227"/>
        <v>1</v>
      </c>
      <c r="R2093" s="26" t="str">
        <f t="shared" si="222"/>
        <v>bad</v>
      </c>
      <c r="S2093" s="26">
        <f t="shared" si="225"/>
        <v>2</v>
      </c>
    </row>
    <row r="2094" spans="2:19" x14ac:dyDescent="0.25">
      <c r="B2094" s="26" t="s">
        <v>10821</v>
      </c>
      <c r="C2094" s="3" t="s">
        <v>4598</v>
      </c>
      <c r="D2094" s="3" t="s">
        <v>10822</v>
      </c>
      <c r="E2094" s="3" t="s">
        <v>10822</v>
      </c>
      <c r="F2094" s="3" t="s">
        <v>10823</v>
      </c>
      <c r="G2094" s="3" t="s">
        <v>10824</v>
      </c>
      <c r="H2094" s="3"/>
      <c r="I2094" s="3" t="s">
        <v>4419</v>
      </c>
      <c r="J2094" s="3"/>
      <c r="K2094" s="26" t="str">
        <f t="shared" si="220"/>
        <v>quino-g2282_qnrB44</v>
      </c>
      <c r="L2094" s="5" t="s">
        <v>10768</v>
      </c>
      <c r="M2094" s="2" t="str">
        <f t="shared" si="230"/>
        <v>&gt;quino-g2282_qnrB44%ATGACGCCATTACTGTATAAAAAAACAGGTACAAATATGGCTCTGGCACTCGTTGGCGAAAAAATTGACAGAAACCGTTTCACCGGTGAGAAAATTGAAAATAGTACATTTTTTAACTGTGATTTTTCAGGTGCCGACCTAAGTGGTACTGAATTTATCGGCTGTCAGTTCTATGATCGTGAAAGCCAGAAAGGGTGCAATTTTAGTCGTGCAATGCTGAAAGATGCCATTTTTAAAAGCTGTGATTTATCCATGGCGGATTTTCGCAATGCCAGTGCGCTGGGCATTGAAATTCGCCACTGCCGCGCACAAGGT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GTCATTGGTTA</v>
      </c>
      <c r="N2094" s="26"/>
      <c r="O2094" s="26">
        <f t="shared" si="229"/>
        <v>680</v>
      </c>
      <c r="P2094" t="s">
        <v>10996</v>
      </c>
      <c r="Q2094" s="26">
        <f t="shared" si="227"/>
        <v>1</v>
      </c>
      <c r="R2094" s="26" t="str">
        <f t="shared" si="222"/>
        <v>bad</v>
      </c>
      <c r="S2094" s="26">
        <f t="shared" si="225"/>
        <v>2</v>
      </c>
    </row>
    <row r="2095" spans="2:19" x14ac:dyDescent="0.25">
      <c r="B2095" s="26" t="s">
        <v>10825</v>
      </c>
      <c r="C2095" s="3" t="s">
        <v>4598</v>
      </c>
      <c r="D2095" s="3" t="s">
        <v>10826</v>
      </c>
      <c r="E2095" s="3" t="s">
        <v>10826</v>
      </c>
      <c r="F2095" s="3" t="s">
        <v>10827</v>
      </c>
      <c r="G2095" s="3" t="s">
        <v>10828</v>
      </c>
      <c r="H2095" s="3"/>
      <c r="I2095" s="3" t="s">
        <v>4419</v>
      </c>
      <c r="J2095" s="3"/>
      <c r="K2095" s="26" t="str">
        <f t="shared" si="220"/>
        <v>quino-g2283_qnrB45</v>
      </c>
      <c r="L2095" s="5" t="s">
        <v>10768</v>
      </c>
      <c r="M2095" s="2" t="str">
        <f t="shared" si="230"/>
        <v>&gt;quino-g2283_qnrB45%ATGACGCCATTACTGTATAAAAAAACAGGTACAAATATGGCTCTGGCACTCGTTGGCGAAAAAATTGACAGAAACCGCTTCACCGGTGAGAAAATTGAAAATAGTACATTTTTTAACTGTGATTTTTCAGGTGCCGACCTGAGCGGCACTGAATTTATCGGCTGTCAGTTCTATGATCGTGAAAGCCAGAAAGGGTGCAATTTTAGTCGTACGATGCTGAAAGATGCCATTTTTAAAAGCTGTGATTTATCCATGGCGGATTTTCGCAATGCCAGTGCGCTTGGCATTGAAATTCGCCACTGTCGTGCGCAAGGCGCAGATTTCCGCGGCGCAAGCTTTATGAATATGATCACTACTCGCACCTGGTTTTGTAGT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GTGATTGGTTA</v>
      </c>
      <c r="N2095" s="26"/>
      <c r="O2095" s="26">
        <f t="shared" si="229"/>
        <v>680</v>
      </c>
      <c r="P2095" t="s">
        <v>10996</v>
      </c>
      <c r="Q2095" s="26">
        <f t="shared" si="227"/>
        <v>1</v>
      </c>
      <c r="R2095" s="26" t="str">
        <f t="shared" si="222"/>
        <v>bad</v>
      </c>
      <c r="S2095" s="26">
        <f t="shared" si="225"/>
        <v>2</v>
      </c>
    </row>
    <row r="2096" spans="2:19" x14ac:dyDescent="0.25">
      <c r="B2096" s="26" t="s">
        <v>10829</v>
      </c>
      <c r="C2096" s="3" t="s">
        <v>4598</v>
      </c>
      <c r="D2096" s="3" t="s">
        <v>10830</v>
      </c>
      <c r="E2096" s="3" t="s">
        <v>10830</v>
      </c>
      <c r="F2096" s="3" t="s">
        <v>10831</v>
      </c>
      <c r="G2096" s="3" t="s">
        <v>11036</v>
      </c>
      <c r="H2096" s="3"/>
      <c r="I2096" s="3" t="s">
        <v>4419</v>
      </c>
      <c r="J2096" s="3"/>
      <c r="K2096" s="26" t="str">
        <f t="shared" si="220"/>
        <v>quino-g2284_qnrB54</v>
      </c>
      <c r="L2096" s="5" t="s">
        <v>10768</v>
      </c>
      <c r="M2096" s="2" t="str">
        <f t="shared" si="230"/>
        <v>&gt;quino-g2284_qnrB54%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</v>
      </c>
      <c r="N2096" s="26"/>
      <c r="O2096" s="26">
        <f t="shared" si="229"/>
        <v>645</v>
      </c>
      <c r="P2096" s="26" t="s">
        <v>11043</v>
      </c>
      <c r="Q2096" s="26">
        <f t="shared" si="227"/>
        <v>1</v>
      </c>
      <c r="R2096" s="26">
        <f t="shared" si="222"/>
        <v>1</v>
      </c>
      <c r="S2096" s="26">
        <f t="shared" si="225"/>
        <v>2</v>
      </c>
    </row>
    <row r="2097" spans="2:19" x14ac:dyDescent="0.25">
      <c r="B2097" s="26" t="s">
        <v>10833</v>
      </c>
      <c r="C2097" s="3" t="s">
        <v>4598</v>
      </c>
      <c r="D2097" s="3" t="s">
        <v>10834</v>
      </c>
      <c r="E2097" s="3" t="s">
        <v>10834</v>
      </c>
      <c r="F2097" s="3" t="s">
        <v>10835</v>
      </c>
      <c r="G2097" s="3" t="s">
        <v>10836</v>
      </c>
      <c r="H2097" s="3"/>
      <c r="I2097" s="3" t="s">
        <v>4419</v>
      </c>
      <c r="J2097" s="3"/>
      <c r="K2097" s="26" t="str">
        <f t="shared" si="220"/>
        <v>quino-g2285_qnrB55</v>
      </c>
      <c r="L2097" s="5" t="s">
        <v>10768</v>
      </c>
      <c r="M2097" s="2" t="str">
        <f t="shared" si="230"/>
        <v>&gt;quino-g2285_qnrB55%ATGACTCTGGCGTTAGTTGGCGAAAAAATTGACAGAAACAGGTTCACCGGTGAAAAAGTTGAAAATAGCACATTTTTCAACTGTGATTTTTCGGGTGCCGACCTGAGCGGCACTGAATTTATTGGCTGCCAGTTA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v>
      </c>
      <c r="N2097" s="26"/>
      <c r="O2097" s="26">
        <f t="shared" si="229"/>
        <v>645</v>
      </c>
      <c r="Q2097" s="26">
        <f t="shared" ref="Q2097:Q2098" si="232">IF(OR(LEFT(G2097,3)="ATG",LEFT(G2097,3)="GTG",LEFT(G2097,3)="TTG"),1,"bad")</f>
        <v>1</v>
      </c>
      <c r="R2097" s="26">
        <f t="shared" si="222"/>
        <v>1</v>
      </c>
      <c r="S2097" s="26">
        <f t="shared" si="225"/>
        <v>2</v>
      </c>
    </row>
    <row r="2098" spans="2:19" x14ac:dyDescent="0.25">
      <c r="B2098" s="26" t="s">
        <v>10837</v>
      </c>
      <c r="C2098" s="3" t="s">
        <v>4598</v>
      </c>
      <c r="D2098" s="3" t="s">
        <v>10838</v>
      </c>
      <c r="E2098" s="3" t="s">
        <v>10838</v>
      </c>
      <c r="F2098" s="3" t="s">
        <v>10839</v>
      </c>
      <c r="G2098" s="3" t="s">
        <v>10840</v>
      </c>
      <c r="H2098" s="3"/>
      <c r="I2098" s="3" t="s">
        <v>4419</v>
      </c>
      <c r="J2098" s="3"/>
      <c r="K2098" s="26" t="str">
        <f t="shared" si="220"/>
        <v>quino-g2286_qnrB60</v>
      </c>
      <c r="L2098" s="5" t="s">
        <v>10768</v>
      </c>
      <c r="M2098" s="2" t="str">
        <f t="shared" si="230"/>
        <v>&gt;quino-g2286_qnrB60%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GCTGGGTGCGACGTTGAGTGGTTCCGATCTCTCCGGTGGCGAGTTTTCGTCGTTCGACTGGCGGACGGCAAATTTCACGCACTGTGATTTGACCAATTCAGAACTGGGTGATTTAGATATTCGGGGCGTCGATTTACAAGGTGTCAAATTGGACAGCTATCAGGCCGTATTGCTCATGGAACGTCTTGGCATCGCTGTCATTGGCTAA</v>
      </c>
      <c r="N2098" s="26"/>
      <c r="O2098" s="26">
        <f t="shared" si="229"/>
        <v>645</v>
      </c>
      <c r="Q2098" s="26">
        <f t="shared" si="232"/>
        <v>1</v>
      </c>
      <c r="R2098" s="26">
        <f t="shared" si="222"/>
        <v>1</v>
      </c>
      <c r="S2098" s="26">
        <f t="shared" si="225"/>
        <v>2</v>
      </c>
    </row>
    <row r="2099" spans="2:19" x14ac:dyDescent="0.25">
      <c r="B2099" s="26" t="s">
        <v>10841</v>
      </c>
      <c r="C2099" s="3" t="s">
        <v>4598</v>
      </c>
      <c r="D2099" s="3" t="s">
        <v>10842</v>
      </c>
      <c r="E2099" s="3" t="s">
        <v>10842</v>
      </c>
      <c r="F2099" s="3" t="s">
        <v>10843</v>
      </c>
      <c r="G2099" s="3" t="s">
        <v>11037</v>
      </c>
      <c r="H2099" s="3" t="s">
        <v>11038</v>
      </c>
      <c r="I2099" s="3" t="s">
        <v>4419</v>
      </c>
      <c r="J2099" s="3"/>
      <c r="K2099" s="26" t="str">
        <f t="shared" si="220"/>
        <v>quino-g2287_qnrB61</v>
      </c>
      <c r="L2099" s="5" t="s">
        <v>10768</v>
      </c>
      <c r="M2099" s="2" t="str">
        <f t="shared" si="230"/>
        <v>&gt;quino-g2287_qnrB61%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N2099" s="26"/>
      <c r="O2099" s="26">
        <f t="shared" si="229"/>
        <v>645</v>
      </c>
      <c r="P2099" s="26" t="s">
        <v>11043</v>
      </c>
      <c r="Q2099" s="26">
        <f t="shared" si="227"/>
        <v>1</v>
      </c>
      <c r="R2099" s="26">
        <f t="shared" si="222"/>
        <v>1</v>
      </c>
      <c r="S2099" s="26">
        <f t="shared" si="225"/>
        <v>2</v>
      </c>
    </row>
    <row r="2100" spans="2:19" x14ac:dyDescent="0.25">
      <c r="B2100" s="26" t="s">
        <v>10845</v>
      </c>
      <c r="C2100" s="3" t="s">
        <v>4598</v>
      </c>
      <c r="D2100" s="3" t="s">
        <v>10846</v>
      </c>
      <c r="E2100" s="3" t="s">
        <v>10846</v>
      </c>
      <c r="F2100" s="3" t="s">
        <v>10847</v>
      </c>
      <c r="G2100" s="3" t="s">
        <v>10848</v>
      </c>
      <c r="H2100" s="3"/>
      <c r="I2100" s="3" t="s">
        <v>4419</v>
      </c>
      <c r="J2100" s="3"/>
      <c r="K2100" s="26" t="str">
        <f t="shared" si="220"/>
        <v>quino-g2288_qnrB64</v>
      </c>
      <c r="L2100" s="5" t="s">
        <v>10768</v>
      </c>
      <c r="M2100" s="2" t="str">
        <f t="shared" si="230"/>
        <v>&gt;quino-g2288_qnrB64%ATGGCTCTGGCACTCGTTGGCGATAAAATTGACAGAAACCGTTTCACCGGTGAGAAAATTGAAAATAGTACATTTTTTAACTGTGATTTTTCAGGTGCCGACCTGAGCGGCACTGAATTTATCGGCTGTCAGTTCTATGATCGTGAAAGCCAGAAAGGGTGCAATTTTAGTCGTGCGATGCTGAAAGATGCCATTTTTAAAAGCTGTGATTTATCCATGGCGGATTTTCGCAATGCCAGTGCGCTGGGCATTGAAATTCGTCACTGCCGCGCACAAGGCGCAGATTTCCGCGGCGCAAGCTTTATGAATATGATCACTACTCGCACCTGGTTTTGCAGCGCATATATCACTAACACAAATCTAAGCTATGCCAATTTTTCGAAAGTCGTGCTGGAAAAATGTGAGCTGTGGGAAAACCGTTGGATGGGTGCCCAGGTACTGGGCGCGACGTTCAGTGGTTCAGATCTCTCCGGCGGCGAGTTTTCGACTTTCGACTGGCGAGCAGCAAACTTCACACATTGCGATCTGACCAATTCGGAGTTGGGTGACTTAGATATTCGGCGCGTTGATTTACAAGGCGTTAAGTTGGACAACTACCAGGCATCGTTGCTCATGGAACGTCTTGGCATCGCGATTATTGGCTAG</v>
      </c>
      <c r="N2100" s="26"/>
      <c r="O2100" s="26">
        <f t="shared" si="229"/>
        <v>645</v>
      </c>
      <c r="Q2100" s="26">
        <f t="shared" ref="Q2100:Q2110" si="233">IF(OR(LEFT(G2100,3)="ATG",LEFT(G2100,3)="GTG",LEFT(G2100,3)="TTG"),1,"bad")</f>
        <v>1</v>
      </c>
      <c r="R2100" s="26">
        <f t="shared" si="222"/>
        <v>1</v>
      </c>
      <c r="S2100" s="26">
        <f t="shared" si="225"/>
        <v>2</v>
      </c>
    </row>
    <row r="2101" spans="2:19" x14ac:dyDescent="0.25">
      <c r="B2101" s="26" t="s">
        <v>10849</v>
      </c>
      <c r="C2101" s="3" t="s">
        <v>4598</v>
      </c>
      <c r="D2101" s="3" t="s">
        <v>10850</v>
      </c>
      <c r="E2101" s="3" t="s">
        <v>10850</v>
      </c>
      <c r="F2101" s="3" t="s">
        <v>10851</v>
      </c>
      <c r="G2101" s="3" t="s">
        <v>10852</v>
      </c>
      <c r="H2101" s="3"/>
      <c r="I2101" s="3" t="s">
        <v>4419</v>
      </c>
      <c r="J2101" s="3"/>
      <c r="K2101" s="26" t="str">
        <f t="shared" si="220"/>
        <v>quino-g2289_qnrB65</v>
      </c>
      <c r="L2101" s="5" t="s">
        <v>10768</v>
      </c>
      <c r="M2101" s="2" t="str">
        <f t="shared" si="230"/>
        <v>&gt;quino-g2289_qnrB65%ATGACTCTGGCGTTAGTTGGCGAAAAAATTGACAGAAACAGGTTCACCGGTGAGAAAGTCGAAAATAGCACATTTTTCAACTGTGATTTTTCGGGTGCCGACCTTAGCGGTACTGAATTTATTGGCTGCCAGTTTTATGATCGAGAAAGCCAGAAAGGGTGTAATTTTAGTCGCGCTAACCTGAAGGATGCCATTTTCAAAAGTTGTGATCTCTCCATGGCGGATTTCAGAAATATCAATGCGCTGGGAATCGAAATTCGCCACTGCCGGGCACAAGGGGCAGATTTTCGCGGCGCAAGCTTTATGAATATGATCACCACCCGCACCTGGTTTTGTAGCGCCTATATCACCAATACCAACTTAAGCTACGCCAACTTTTCTAAAGTCGTACTGGAAAAGTGCGAGCTGTGGGAAAACCGCTGGATGGGTACTCAGGTGCTGGGCGCAACGTTCAGTGGATCAGACCTCTCTGGCGGCGAGTTTTCATCCTTCGACTGGCGAGCAGCAAACGTTACGCACTGTGATTTGACCAATTCGGAACTGGGCGATTTAGATATCCGTGGGGTTGATTTGCAAGGCGTCAAACTGGACAGCTACCAGGCATCGTTGCTCCTGGAACGTCTTGGCATCGCTGTCATGGGTTAA</v>
      </c>
      <c r="N2101" s="26"/>
      <c r="O2101" s="26">
        <f t="shared" si="229"/>
        <v>645</v>
      </c>
      <c r="Q2101" s="26">
        <f t="shared" si="233"/>
        <v>1</v>
      </c>
      <c r="R2101" s="26">
        <f t="shared" si="222"/>
        <v>1</v>
      </c>
      <c r="S2101" s="26">
        <f t="shared" si="225"/>
        <v>2</v>
      </c>
    </row>
    <row r="2102" spans="2:19" x14ac:dyDescent="0.25">
      <c r="B2102" s="26" t="s">
        <v>10853</v>
      </c>
      <c r="C2102" s="3" t="s">
        <v>4598</v>
      </c>
      <c r="D2102" s="3" t="s">
        <v>10854</v>
      </c>
      <c r="E2102" s="3" t="s">
        <v>10854</v>
      </c>
      <c r="F2102" s="3" t="s">
        <v>10855</v>
      </c>
      <c r="G2102" s="3" t="s">
        <v>10856</v>
      </c>
      <c r="H2102" s="26"/>
      <c r="I2102" s="3" t="s">
        <v>4419</v>
      </c>
      <c r="J2102" s="3"/>
      <c r="K2102" s="26" t="str">
        <f t="shared" si="220"/>
        <v>quino-g2290_qnrB66</v>
      </c>
      <c r="L2102" s="5" t="s">
        <v>10768</v>
      </c>
      <c r="M2102" s="2" t="str">
        <f t="shared" si="230"/>
        <v>&gt;quino-g2290_qnrB66%ATGGCTCTGGCACTCGTTGGCGAAAAAATTA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v>
      </c>
      <c r="N2102" s="26"/>
      <c r="O2102" s="26">
        <f t="shared" si="229"/>
        <v>645</v>
      </c>
      <c r="Q2102" s="26">
        <f t="shared" si="233"/>
        <v>1</v>
      </c>
      <c r="R2102" s="26">
        <f t="shared" si="222"/>
        <v>1</v>
      </c>
      <c r="S2102" s="26">
        <f t="shared" si="225"/>
        <v>2</v>
      </c>
    </row>
    <row r="2103" spans="2:19" x14ac:dyDescent="0.25">
      <c r="B2103" s="26" t="s">
        <v>10857</v>
      </c>
      <c r="C2103" s="3" t="s">
        <v>4598</v>
      </c>
      <c r="D2103" s="3" t="s">
        <v>10858</v>
      </c>
      <c r="E2103" s="3" t="s">
        <v>10858</v>
      </c>
      <c r="F2103" s="3" t="s">
        <v>10859</v>
      </c>
      <c r="G2103" s="3" t="s">
        <v>10860</v>
      </c>
      <c r="H2103" s="26"/>
      <c r="I2103" s="3" t="s">
        <v>4419</v>
      </c>
      <c r="J2103" s="3"/>
      <c r="K2103" s="26" t="str">
        <f t="shared" si="220"/>
        <v>quino-g2291_qnrB67</v>
      </c>
      <c r="L2103" s="5" t="s">
        <v>10768</v>
      </c>
      <c r="M2103" s="2" t="str">
        <f t="shared" si="230"/>
        <v>&gt;quino-g2291_qnrB67%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ACTATGGGAAAACCGCTGGATGGGGACTCAGGTACTGGGTGCGACGTTCAGTGGTTCAGATCTCTCCGGCGGCGAGTTTTCGACTTTCGACTGGCGAGCAGCAAACTTCACACATTGCGATCTGACTAATTCGGAGTTAGGTGACTTAGATATTCGGGGTGTTGATTTACAAGGCGTTAAGTTAGACAACTACCAGGCATCGTTGCTCATGGAGCGGCTTGGCATCGCTGTGATTGGTTAG</v>
      </c>
      <c r="N2103" s="26"/>
      <c r="O2103" s="26">
        <f t="shared" si="229"/>
        <v>645</v>
      </c>
      <c r="Q2103" s="26">
        <f t="shared" si="233"/>
        <v>1</v>
      </c>
      <c r="R2103" s="26">
        <f t="shared" si="222"/>
        <v>1</v>
      </c>
      <c r="S2103" s="26">
        <f t="shared" si="225"/>
        <v>2</v>
      </c>
    </row>
    <row r="2104" spans="2:19" x14ac:dyDescent="0.25">
      <c r="B2104" s="26" t="s">
        <v>10861</v>
      </c>
      <c r="C2104" s="3" t="s">
        <v>4598</v>
      </c>
      <c r="D2104" s="3" t="s">
        <v>10862</v>
      </c>
      <c r="E2104" s="3" t="s">
        <v>10862</v>
      </c>
      <c r="F2104" s="3" t="s">
        <v>10863</v>
      </c>
      <c r="G2104" s="3" t="s">
        <v>10864</v>
      </c>
      <c r="H2104" s="26"/>
      <c r="I2104" s="3" t="s">
        <v>4419</v>
      </c>
      <c r="J2104" s="3"/>
      <c r="K2104" s="26" t="str">
        <f t="shared" si="220"/>
        <v>quino-g2292_qnrB68</v>
      </c>
      <c r="L2104" s="5" t="s">
        <v>10768</v>
      </c>
      <c r="M2104" s="2" t="str">
        <f t="shared" si="230"/>
        <v>&gt;quino-g2292_qnrB68%ATGACTCTGGCATTAGTT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ATGGGTGCGACGTTTAGTGGTTCAGATCTCTCCGGTGGCGAGTTTTCGACTTTCGACTGGCGAGCAGCAAACTTCACACATTGCGATCTGACCAATTCGGAGTTAGGTGACTTAGATATTCGGGGTGTTGATTTACAAGGCGTTAAGTTAGACAACTACCAGGCATCGTTGCTCATGGAGCGGCTTGGCATCGCTGTGATTGGTTAG</v>
      </c>
      <c r="N2104" s="26"/>
      <c r="O2104" s="26">
        <f t="shared" si="229"/>
        <v>645</v>
      </c>
      <c r="Q2104" s="26">
        <f t="shared" si="233"/>
        <v>1</v>
      </c>
      <c r="R2104" s="26">
        <f t="shared" si="222"/>
        <v>1</v>
      </c>
      <c r="S2104" s="26">
        <f t="shared" si="225"/>
        <v>2</v>
      </c>
    </row>
    <row r="2105" spans="2:19" x14ac:dyDescent="0.25">
      <c r="B2105" s="26" t="s">
        <v>10865</v>
      </c>
      <c r="C2105" s="3" t="s">
        <v>4598</v>
      </c>
      <c r="D2105" s="3" t="s">
        <v>10866</v>
      </c>
      <c r="E2105" s="3" t="s">
        <v>10866</v>
      </c>
      <c r="F2105" s="3" t="s">
        <v>10867</v>
      </c>
      <c r="G2105" s="3" t="s">
        <v>10868</v>
      </c>
      <c r="H2105" s="26"/>
      <c r="I2105" s="3" t="s">
        <v>4419</v>
      </c>
      <c r="J2105" s="3"/>
      <c r="K2105" s="26" t="str">
        <f t="shared" si="220"/>
        <v>quino-g2293_qnrB69</v>
      </c>
      <c r="L2105" s="5" t="s">
        <v>10768</v>
      </c>
      <c r="M2105" s="2" t="str">
        <f t="shared" si="230"/>
        <v>&gt;quino-g2293_qnrB69%ATGACTCTGGCGTTAGTTGGCGAAAAAATTGACAGAAACAGGTTCACCGGTGAGAAAGTCGAAAATAGCACATTTTTCAACTGTGATTTTTCGGGTGCCGACCTTAGCGGTACTGAGTTTATTGGCTGCCAATTTTATGATCGAGAGAGCCAGAAAGGGTGTAATTTTAGCCGCGCTATCCTGAAAGATGCCATTTTCAAAAGTTGCGATCTCTCCATGGCGGATTTCAGAAATGTGAGTGCGCTGGGAATCGAAATTCGCCACTGCCGCGCACAAGGTTCAGATTTTCGCGGCGCAAGCTTTATGAATATGATTACCACACGCACCTGGTTTTGTAGCGCCTATATCACCAATACCAACTTAAGCTACGCCAACTTTTCAAAAGTCGTACTGGAAAAGTGCGAGCTGTGGGAAAACCGCTGGATGGGTACTCAGGTACTTGGCGCAACGTTCAGTGGATCGGACCTCTCTGGCGGCGAGTTTTCATCGTTCGACTGGCGGGCAGCAAACTTTACGCACTGTGATTTGACCAATTCAGAACTGGGCGATCTCGATGTCCGGGGTGTTGATTTGCAAGGCGTTAAACTGGACAGCTACCAGGCATCGTTGATCCTGGAACGTCTTGGCATCGCTGTCATTGGTTAA</v>
      </c>
      <c r="N2105" s="26"/>
      <c r="O2105" s="26">
        <f t="shared" si="229"/>
        <v>645</v>
      </c>
      <c r="Q2105" s="26">
        <f t="shared" si="233"/>
        <v>1</v>
      </c>
      <c r="R2105" s="26">
        <f t="shared" si="222"/>
        <v>1</v>
      </c>
      <c r="S2105" s="26">
        <f t="shared" si="225"/>
        <v>2</v>
      </c>
    </row>
    <row r="2106" spans="2:19" x14ac:dyDescent="0.25">
      <c r="B2106" s="26" t="s">
        <v>10869</v>
      </c>
      <c r="C2106" s="3" t="s">
        <v>4598</v>
      </c>
      <c r="D2106" s="3" t="s">
        <v>10870</v>
      </c>
      <c r="E2106" s="3" t="s">
        <v>10870</v>
      </c>
      <c r="F2106" s="3" t="s">
        <v>10871</v>
      </c>
      <c r="G2106" s="3" t="s">
        <v>10908</v>
      </c>
      <c r="H2106" s="26"/>
      <c r="I2106" s="3" t="s">
        <v>4419</v>
      </c>
      <c r="J2106" s="3"/>
      <c r="K2106" s="26" t="str">
        <f t="shared" si="220"/>
        <v>quino-g2294_qnrB70</v>
      </c>
      <c r="L2106" s="5" t="s">
        <v>10768</v>
      </c>
      <c r="M2106" s="2" t="str">
        <f t="shared" si="230"/>
        <v>&gt;quino-g2294_qnrB70%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</v>
      </c>
      <c r="N2106" s="26"/>
      <c r="O2106" s="26">
        <f t="shared" si="229"/>
        <v>645</v>
      </c>
      <c r="Q2106" s="26">
        <f t="shared" si="233"/>
        <v>1</v>
      </c>
      <c r="R2106" s="26">
        <f t="shared" si="222"/>
        <v>1</v>
      </c>
      <c r="S2106" s="26">
        <f t="shared" si="225"/>
        <v>2</v>
      </c>
    </row>
    <row r="2107" spans="2:19" x14ac:dyDescent="0.25">
      <c r="B2107" s="26" t="s">
        <v>10873</v>
      </c>
      <c r="C2107" s="3" t="s">
        <v>4598</v>
      </c>
      <c r="D2107" s="3" t="s">
        <v>10874</v>
      </c>
      <c r="E2107" s="3" t="s">
        <v>10874</v>
      </c>
      <c r="F2107" s="3" t="s">
        <v>10875</v>
      </c>
      <c r="G2107" s="3" t="s">
        <v>10876</v>
      </c>
      <c r="H2107" s="26"/>
      <c r="I2107" s="3" t="s">
        <v>4419</v>
      </c>
      <c r="J2107" s="3"/>
      <c r="K2107" s="26" t="str">
        <f t="shared" si="220"/>
        <v>quino-g2295_qnrB71</v>
      </c>
      <c r="L2107" s="5" t="s">
        <v>10768</v>
      </c>
      <c r="M2107" s="2" t="str">
        <f t="shared" si="230"/>
        <v>&gt;quino-g2295_qnrB71%ATGACTCTGGCATTAGTTGGCGAAAAAATTGG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N2107" s="26"/>
      <c r="O2107" s="26">
        <f t="shared" si="229"/>
        <v>645</v>
      </c>
      <c r="Q2107" s="26">
        <f t="shared" si="233"/>
        <v>1</v>
      </c>
      <c r="R2107" s="26">
        <f t="shared" si="222"/>
        <v>1</v>
      </c>
      <c r="S2107" s="26">
        <f t="shared" si="225"/>
        <v>2</v>
      </c>
    </row>
    <row r="2108" spans="2:19" x14ac:dyDescent="0.25">
      <c r="B2108" s="26" t="s">
        <v>10877</v>
      </c>
      <c r="C2108" s="3" t="s">
        <v>4598</v>
      </c>
      <c r="D2108" s="3" t="s">
        <v>10878</v>
      </c>
      <c r="E2108" s="3" t="s">
        <v>10878</v>
      </c>
      <c r="F2108" s="3" t="s">
        <v>10879</v>
      </c>
      <c r="G2108" s="3" t="s">
        <v>10909</v>
      </c>
      <c r="H2108" s="26"/>
      <c r="I2108" s="3" t="s">
        <v>4419</v>
      </c>
      <c r="J2108" s="3"/>
      <c r="K2108" s="26" t="str">
        <f t="shared" si="220"/>
        <v>quino-g2296_qnrB72</v>
      </c>
      <c r="L2108" s="5" t="s">
        <v>10768</v>
      </c>
      <c r="M2108" s="2" t="str">
        <f t="shared" si="230"/>
        <v>&gt;quino-g2296_qnrB72%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</v>
      </c>
      <c r="N2108" s="26"/>
      <c r="O2108" s="26">
        <f t="shared" si="229"/>
        <v>645</v>
      </c>
      <c r="Q2108" s="26">
        <f t="shared" si="233"/>
        <v>1</v>
      </c>
      <c r="R2108" s="26">
        <f t="shared" si="222"/>
        <v>1</v>
      </c>
      <c r="S2108" s="26">
        <f t="shared" si="225"/>
        <v>2</v>
      </c>
    </row>
    <row r="2109" spans="2:19" x14ac:dyDescent="0.25">
      <c r="B2109" s="26" t="s">
        <v>10881</v>
      </c>
      <c r="C2109" s="3" t="s">
        <v>4598</v>
      </c>
      <c r="D2109" s="3" t="s">
        <v>10882</v>
      </c>
      <c r="E2109" s="3" t="s">
        <v>10882</v>
      </c>
      <c r="F2109" s="3" t="s">
        <v>10883</v>
      </c>
      <c r="G2109" s="3" t="s">
        <v>10884</v>
      </c>
      <c r="H2109" s="26"/>
      <c r="I2109" s="3" t="s">
        <v>4419</v>
      </c>
      <c r="J2109" s="3"/>
      <c r="K2109" s="26" t="str">
        <f t="shared" ref="K2109:K2123" si="234">LEFT(I2109,5)&amp;"-"&amp;B2109&amp;"_"&amp;E2109</f>
        <v>quino-g2297_qnrB73</v>
      </c>
      <c r="L2109" s="5" t="s">
        <v>10768</v>
      </c>
      <c r="M2109" s="2" t="str">
        <f t="shared" si="230"/>
        <v>&gt;quino-g2297_qnrB73%ATGAGTCTGGCACTAGTTAGCGAAAAAATTGACAGAAACCGCTTCACCGGGGAAAAAGTTGAAAACAGTACTTTTTTTAACTGTGATTTTTCAGGGGCCGATCTTAGCGGCACTGAATTTATCGGCTGTCAGTTTTATGATCGCGAAAGCCAGAAAGGGTGTAATTTTAGTCGCGCAATGCTGAAAGATGCCATTTTTAAAAGTTGCGATTTATCCATGGCGGATTTTCGCAACGTCAGTGCTCTGGGAATTGAAATTCGCCACTGCCGCGCGCAGGGTTCAGATTTTCGCGGCGCGAGTTTTATGAACATGATCACCACGCGGACCTGGTTTTGCAGCGCATACATCACGAATACCAATCTAAGCTACGCCAACTTTTCGAAGGTTGTCCTGGAAAAGTGCGAGCTGTGGGAAAATCGCTGGATGGGAACTCAGGTAGCGGGTGCAACGTTCAGTGGATCAGATCTCTCGGGCGGTGAATTTTCAGCGTTCGACTGGCGGGCCGCAAACTTCACGCACTGTGATTTGACCAATTCAGAACTGGGTGATTTAGATATTCGGGGTGTAGATTTACAAGGCGTCAAATTGGATAGCTATCAGGCAGCGTTGCTGATGGAGCGGCTTGGCATCGCGATTATTGGCTAG</v>
      </c>
      <c r="N2109" s="26"/>
      <c r="O2109" s="26">
        <f t="shared" si="229"/>
        <v>645</v>
      </c>
      <c r="Q2109" s="26">
        <f t="shared" si="233"/>
        <v>1</v>
      </c>
      <c r="R2109" s="26">
        <f t="shared" si="222"/>
        <v>1</v>
      </c>
      <c r="S2109" s="26">
        <f t="shared" si="225"/>
        <v>2</v>
      </c>
    </row>
    <row r="2110" spans="2:19" x14ac:dyDescent="0.25">
      <c r="B2110" s="26" t="s">
        <v>10885</v>
      </c>
      <c r="C2110" s="3" t="s">
        <v>4598</v>
      </c>
      <c r="D2110" s="3" t="s">
        <v>10886</v>
      </c>
      <c r="E2110" s="3" t="s">
        <v>10886</v>
      </c>
      <c r="F2110" s="3" t="s">
        <v>10887</v>
      </c>
      <c r="G2110" s="3" t="s">
        <v>10888</v>
      </c>
      <c r="H2110" s="26"/>
      <c r="I2110" s="3" t="s">
        <v>4419</v>
      </c>
      <c r="J2110" s="3"/>
      <c r="K2110" s="26" t="str">
        <f t="shared" si="234"/>
        <v>quino-g2298_qnrB74</v>
      </c>
      <c r="L2110" s="5" t="s">
        <v>10768</v>
      </c>
      <c r="M2110" s="2" t="str">
        <f t="shared" si="230"/>
        <v>&gt;quino-g2298_qnrB74%ATGGCTCTGGCACTCGTTGGCGAAAAAATTGACAGAAACCGTTTCACCGGTGAGAAAATTGAAAATAGTACATTTTTTAACTGTGATTTTTCAGGTGCCGACTTGAGCGGCACTGAATTTATCGGCTGTCAGTTCTATGATCGTGAAAGCCAGAAAGGGTGCAATTTTAGTCGTGCGATGCTGAAAGATGCCATTTTTAAAAGTTGTGATTTATCCATGGCGGATTTTCGCAATTCCAGTGCGCTGGGTATTGAAATTCGCCACTGCCGCGCACAAGGCGCAGATTTCCGCGGCGCAAGCTTTATGAATATGATTATCACGCGCACCTGGTTTTGTAGCGCATATATCACGAATACCAATCTAAGCTACGCCAATTTTTCGAAAGTCGTGTTGGAAAAGTGTGAGCTGTGGGAAAACCGTTGGATAGGTGCCCAGGTACTGGGCGCGACGTTCAGTGGTTCAGATTTCTTCGGCGGCGAGTTTTCGACTTTCGACTGGCGAGCAGCAAACTTCACACATTGCGATCTGACTAATTCGGAGTTGGGTGACTTAGATATTCGGGGCGTTGATTTACAAGGCGTTAAGTTGGACAACTACCAGGCGTCGTTGCTCATGGAGCGGCTTGGCATCGCGGTGATTGGTTAG</v>
      </c>
      <c r="N2110" s="26"/>
      <c r="O2110" s="26">
        <f t="shared" si="229"/>
        <v>645</v>
      </c>
      <c r="Q2110" s="26">
        <f t="shared" si="233"/>
        <v>1</v>
      </c>
      <c r="R2110" s="26">
        <f t="shared" si="222"/>
        <v>1</v>
      </c>
      <c r="S2110" s="26">
        <f t="shared" si="225"/>
        <v>2</v>
      </c>
    </row>
    <row r="2111" spans="2:19" x14ac:dyDescent="0.25">
      <c r="B2111" s="26" t="s">
        <v>10889</v>
      </c>
      <c r="C2111" s="3" t="s">
        <v>4598</v>
      </c>
      <c r="D2111" s="3" t="s">
        <v>10890</v>
      </c>
      <c r="E2111" s="3" t="s">
        <v>10890</v>
      </c>
      <c r="F2111" s="3" t="s">
        <v>10891</v>
      </c>
      <c r="G2111" s="3" t="s">
        <v>11040</v>
      </c>
      <c r="H2111" s="3" t="s">
        <v>11039</v>
      </c>
      <c r="I2111" s="3" t="s">
        <v>4419</v>
      </c>
      <c r="J2111" s="3"/>
      <c r="K2111" s="26" t="str">
        <f t="shared" si="234"/>
        <v>quino-g2299_qnrB75</v>
      </c>
      <c r="L2111" s="5" t="s">
        <v>10768</v>
      </c>
      <c r="M2111" s="2" t="str">
        <f t="shared" si="230"/>
        <v>&gt;quino-g2299_qnrB75%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</v>
      </c>
      <c r="N2111" s="26"/>
      <c r="O2111" s="26">
        <f t="shared" si="229"/>
        <v>645</v>
      </c>
      <c r="P2111" s="26" t="s">
        <v>11043</v>
      </c>
      <c r="Q2111" s="26">
        <f t="shared" si="227"/>
        <v>1</v>
      </c>
      <c r="R2111" s="26">
        <f t="shared" si="222"/>
        <v>1</v>
      </c>
      <c r="S2111" s="26">
        <f t="shared" si="225"/>
        <v>2</v>
      </c>
    </row>
    <row r="2112" spans="2:19" x14ac:dyDescent="0.25">
      <c r="B2112" s="26" t="s">
        <v>10893</v>
      </c>
      <c r="C2112" s="3" t="s">
        <v>4598</v>
      </c>
      <c r="D2112" s="3" t="s">
        <v>10894</v>
      </c>
      <c r="E2112" s="3" t="s">
        <v>10894</v>
      </c>
      <c r="F2112" s="3" t="s">
        <v>10895</v>
      </c>
      <c r="G2112" s="3" t="s">
        <v>10896</v>
      </c>
      <c r="H2112" s="26"/>
      <c r="I2112" s="3" t="s">
        <v>4419</v>
      </c>
      <c r="J2112" s="3"/>
      <c r="K2112" s="26" t="str">
        <f t="shared" si="234"/>
        <v>quino-g2300_qnrB78</v>
      </c>
      <c r="L2112" s="5" t="s">
        <v>10768</v>
      </c>
      <c r="M2112" s="2" t="str">
        <f t="shared" si="230"/>
        <v>&gt;quino-g2300_qnrB78%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AGCGTTGATTTACAAGGCGTTAAGTTGGACAACTACCAGGCATCGTTGCTCATGGAACGTCTTGGCATCGCGATTATTGGCTAG</v>
      </c>
      <c r="N2112" s="26"/>
      <c r="O2112" s="26">
        <f t="shared" si="229"/>
        <v>645</v>
      </c>
      <c r="Q2112" s="26">
        <f t="shared" ref="Q2112:Q2113" si="235">IF(OR(LEFT(G2112,3)="ATG",LEFT(G2112,3)="GTG",LEFT(G2112,3)="TTG"),1,"bad")</f>
        <v>1</v>
      </c>
      <c r="R2112" s="26">
        <f t="shared" si="222"/>
        <v>1</v>
      </c>
      <c r="S2112" s="26">
        <f t="shared" si="225"/>
        <v>2</v>
      </c>
    </row>
    <row r="2113" spans="1:21" x14ac:dyDescent="0.25">
      <c r="B2113" s="26" t="s">
        <v>10897</v>
      </c>
      <c r="C2113" s="3" t="s">
        <v>4598</v>
      </c>
      <c r="D2113" s="3" t="s">
        <v>10898</v>
      </c>
      <c r="E2113" s="3" t="s">
        <v>10898</v>
      </c>
      <c r="F2113" s="3" t="s">
        <v>10899</v>
      </c>
      <c r="G2113" s="3" t="s">
        <v>10900</v>
      </c>
      <c r="H2113" s="26"/>
      <c r="I2113" s="3" t="s">
        <v>4419</v>
      </c>
      <c r="J2113" s="3"/>
      <c r="K2113" s="26" t="str">
        <f t="shared" si="234"/>
        <v>quino-g2301_qnrB81</v>
      </c>
      <c r="L2113" s="5" t="s">
        <v>10768</v>
      </c>
      <c r="M2113" s="2" t="str">
        <f t="shared" si="230"/>
        <v>&gt;quino-g2301_qnrB81%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TATCGCTGTGATTGGTTAG</v>
      </c>
      <c r="N2113" s="26"/>
      <c r="O2113" s="26">
        <f t="shared" si="229"/>
        <v>645</v>
      </c>
      <c r="Q2113" s="26">
        <f t="shared" si="235"/>
        <v>1</v>
      </c>
      <c r="R2113" s="26">
        <f t="shared" ref="R2113:R2123" si="236">IF(OR(RIGHT(G2113,3)="TAG",RIGHT(G2113,3)="TAA",RIGHT(G2113,3)="TGA"),1,"bad")</f>
        <v>1</v>
      </c>
      <c r="S2113" s="26">
        <f t="shared" si="225"/>
        <v>2</v>
      </c>
    </row>
    <row r="2114" spans="1:21" x14ac:dyDescent="0.25">
      <c r="B2114" s="26" t="s">
        <v>10901</v>
      </c>
      <c r="C2114" s="3" t="s">
        <v>4598</v>
      </c>
      <c r="D2114" s="3" t="s">
        <v>10902</v>
      </c>
      <c r="E2114" s="3" t="s">
        <v>10902</v>
      </c>
      <c r="F2114" s="3" t="s">
        <v>10903</v>
      </c>
      <c r="G2114" s="3" t="s">
        <v>11042</v>
      </c>
      <c r="H2114" s="3" t="s">
        <v>11041</v>
      </c>
      <c r="I2114" s="3" t="s">
        <v>4419</v>
      </c>
      <c r="J2114" s="3"/>
      <c r="K2114" s="26" t="str">
        <f t="shared" si="234"/>
        <v>quino-g2302_qnrB82</v>
      </c>
      <c r="L2114" s="5" t="s">
        <v>10768</v>
      </c>
      <c r="M2114" s="2" t="str">
        <f t="shared" si="230"/>
        <v>&gt;quino-g2302_qnrB82%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</v>
      </c>
      <c r="N2114" s="26"/>
      <c r="O2114" s="26">
        <f t="shared" si="229"/>
        <v>645</v>
      </c>
      <c r="P2114" s="26" t="s">
        <v>11043</v>
      </c>
      <c r="Q2114" s="26">
        <f t="shared" ref="Q2114" si="237">IF(OR(LEFT(G2114,3)="ATG",LEFT(G2114,3)="GTG"),1,"bad")</f>
        <v>1</v>
      </c>
      <c r="R2114" s="26">
        <f t="shared" si="236"/>
        <v>1</v>
      </c>
      <c r="S2114" s="26">
        <f t="shared" ref="S2114:S2123" si="238">IF(MID(G2114,10,3)="ATG",1,2)</f>
        <v>2</v>
      </c>
    </row>
    <row r="2115" spans="1:21" s="26" customFormat="1" x14ac:dyDescent="0.25">
      <c r="B2115" s="26" t="s">
        <v>10905</v>
      </c>
      <c r="C2115" s="3" t="s">
        <v>10911</v>
      </c>
      <c r="D2115" s="3" t="s">
        <v>10911</v>
      </c>
      <c r="E2115" s="3" t="s">
        <v>10911</v>
      </c>
      <c r="F2115" s="3" t="s">
        <v>10912</v>
      </c>
      <c r="G2115" s="3" t="s">
        <v>10913</v>
      </c>
      <c r="H2115" s="26" t="s">
        <v>10914</v>
      </c>
      <c r="I2115" s="3" t="s">
        <v>4408</v>
      </c>
      <c r="K2115" s="26" t="str">
        <f t="shared" si="234"/>
        <v>chlor-g2303_optrA</v>
      </c>
      <c r="L2115" s="5" t="s">
        <v>10916</v>
      </c>
      <c r="M2115" s="2" t="str">
        <f>"&gt;"&amp;K2115&amp;IF(J2115="yes","_Chr","")&amp;"%"&amp;G2115</f>
        <v>&gt;chlor-g2303_optrA%TTGTCCAAAGCCACCTTTGCAATTGCTAGTACTAACGCAAAGGAGGATATGAAAATGCAATACAAAATAATTAATGGTGCCGTTTACTATGATGGTAATATGGTGTTGGAAAACATCGGTATTGAAATCAATGATAATGAAAAGATTGCTATTGTTGGTAGAAATGGATGTGGAAAAACAACCTTGCTAAAAGCTATTATAGGCGAAATTGAATTAGAAGAAGGAACTGGTGAAAGTGAGTTTCAAGTAATAAAGACCGGTAACCCTTATATTAGCTATTTAAGACAGATGCCTTTTGAAGATGAAAGTATATCAATGGTGGATGAAGTCCGTACGGTATTTAAGACGCTTATTGATATGGAAAACAAGATGAAACAGCTGATAGATAAAATGGAGAATCAATATGATGATAAAATCATCAATGAATACTCTGATATCAGTGAAAGGTATATGGCTCTTGGAGGTCTAACCTACCAAAAAGAATATGAAACGATGATTCGTAGTATGGGTTTTACTGAAGCAGATTATAAAAAACCCATTTCTGAATTTTCAGGTGGTCAGCGAACTAAGATAGCTTTTATAAAAATACTTTTAACAAAGCCAGACATTCTATTACTTGATGAACCTACTAACCACCTTGATATAGAAACAATACAATGGTTGGAGAGTTATTTGAGAAGTTATAAATCTACATTGGTTATTATTTCCCATGATAGAATGTTTCTTAATCGAATTGTGGATAAGGTTTATGAAATCGAATGGGGAGAGACCAAATGTTATAAAGGTAATTATTCAGCCTTTGAGGAGCAAAAACGAGAAAATCATATCAAACAGCAAAAAGATTACGACTTGCAACAGATAGAAATTGAAAGGATTACACGCTTGATTGAACGTTTTCGTTATAAACCTACGAAAGCTAAAATGGTGCAATCTAAAATTAAATTATTACAGCGTATGCAAATATTAAATGCACCAGACCAATACGATACAAAAACTTATATGTCTAAATTTCAACCGAGAATCAGTAGTTCAAGGCAAGTATTAAGTGCTTCAGAACTTGTGATAGGCTATGATACTCCTCTTGCAAAGGTTAATTTCAACCTTGAAAGGGGACAGAAGCTTGGAATTGTTGGGAGTAATGGTATTGGTAAATCCACGTTGCTTAAAACACTTATGGGTGGTGTGGCAGCATTGTCTGGAGATTTTAAATTCGGATACAATGTTGAAATTAGCTATTTTGACCAACAGCTTGCTCAAATCAGTGGAGATGATACACTATTCGAAATTTTTCAAAGCGAATACCCTGAGCTAAATGACACAGAGGTCAGAACTGCTCTTGGCTCATTTCAGTTTAGTGGAGATGATGTTTTTAGACCGGTGTCCTCTTTGTCAGGTGGAGAAAAGGTTAGATTGACATTATGTAAATTATTATATAAACGTACTAATGTTTTAATCTTAGATGAACCGACAAACCACATGGATATTATTGGAAAAGAGAATTTAGAGAATATCTTATGCAGTTATCAAGGTACAATTATTTTTGTGTCACATGATAGATATTTTACTAATAAGATTGCTGACAGATTACTTGTTTTTGATAAGGATGGTGTAGAGTTTGTACAATCTACTTATGGTGAGTACGAGAAAAAAAGGATGAATTCTGAAAAGCCATTTAATAACATTAAAGTTGAGCAGAAAGTAGAGAAAAATAACACAGTAAAAGGCGATCGTAACTCCATTGAGAAGGAGAAGGTTAAGAAGGAGAAACGAATTGAAAAGCTTGAAGTGTTAATAAATCAATATGATGAAGAATTAGAAAGATTGAATAAAATCATTTCTGAACCAAACAATTCTTCTGATTATATAGTACTGACGGAAATACAAAAATCAATTGATGATGTTAAAAGGTGTCAGGGTAATTATTTTAATGAATGGGAACAGTTGATGAGAGAATTGGAAGTTATGTAA</v>
      </c>
      <c r="O2115" s="26">
        <f t="shared" si="229"/>
        <v>1968</v>
      </c>
      <c r="P2115" s="26" t="s">
        <v>10915</v>
      </c>
      <c r="Q2115" s="26">
        <f t="shared" ref="Q2115:Q2123" si="239">IF(OR(LEFT(G2115,3)="ATG",LEFT(G2115,3)="GTG",LEFT(G2115,3)="TTG"),1,"bad")</f>
        <v>1</v>
      </c>
      <c r="R2115" s="26">
        <f t="shared" si="236"/>
        <v>1</v>
      </c>
      <c r="S2115" s="26">
        <f t="shared" si="238"/>
        <v>2</v>
      </c>
    </row>
    <row r="2116" spans="1:21" x14ac:dyDescent="0.25">
      <c r="B2116" s="26" t="s">
        <v>10906</v>
      </c>
      <c r="C2116" s="3" t="s">
        <v>10917</v>
      </c>
      <c r="D2116" s="3" t="s">
        <v>10917</v>
      </c>
      <c r="E2116" s="3" t="s">
        <v>10917</v>
      </c>
      <c r="F2116" s="3" t="s">
        <v>3875</v>
      </c>
      <c r="G2116" s="3" t="s">
        <v>10918</v>
      </c>
      <c r="H2116" s="3" t="s">
        <v>10919</v>
      </c>
      <c r="I2116" s="3" t="s">
        <v>4314</v>
      </c>
      <c r="J2116" s="26"/>
      <c r="K2116" s="26" t="str">
        <f t="shared" si="234"/>
        <v>chlor-g2304_catB4</v>
      </c>
      <c r="L2116" s="5" t="s">
        <v>10920</v>
      </c>
      <c r="M2116" s="2" t="str">
        <f t="shared" ref="M2116:M2130" si="240">"&gt;"&amp;K2116&amp;IF(J2116="yes","_Chr","")&amp;"%"&amp;G2116</f>
        <v>&gt;chlor-g2304_catB4%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GGCACTGTTGCAAAGTTAGCGATGAGGCAGCCTTTTGTCTTATTCAAAGGCCTTACATTTCAAAAACTCTGCTTACCAGGCGCATTTCGCCCAGGGGATCACCATAA</v>
      </c>
      <c r="N2116" s="26"/>
      <c r="O2116" s="26">
        <f t="shared" si="229"/>
        <v>549</v>
      </c>
      <c r="Q2116" s="26">
        <f t="shared" si="239"/>
        <v>1</v>
      </c>
      <c r="R2116" s="26">
        <f t="shared" si="236"/>
        <v>1</v>
      </c>
      <c r="S2116" s="26">
        <f t="shared" si="238"/>
        <v>2</v>
      </c>
    </row>
    <row r="2117" spans="1:21" x14ac:dyDescent="0.25">
      <c r="B2117" s="26" t="s">
        <v>10921</v>
      </c>
      <c r="C2117" s="3" t="s">
        <v>10922</v>
      </c>
      <c r="D2117" s="3" t="s">
        <v>10922</v>
      </c>
      <c r="E2117" s="3" t="s">
        <v>10922</v>
      </c>
      <c r="F2117" s="3" t="s">
        <v>10923</v>
      </c>
      <c r="G2117" s="3" t="s">
        <v>10924</v>
      </c>
      <c r="H2117" s="3" t="s">
        <v>10925</v>
      </c>
      <c r="I2117" s="3" t="s">
        <v>4314</v>
      </c>
      <c r="J2117" s="26"/>
      <c r="K2117" s="26" t="str">
        <f t="shared" si="234"/>
        <v>chlor-g2305_catB5</v>
      </c>
      <c r="L2117" s="5" t="s">
        <v>10920</v>
      </c>
      <c r="M2117" s="2" t="str">
        <f t="shared" si="240"/>
        <v>&gt;chlor-g2305_catB5%ATGAAAAACTACTTTGACAGCCCTTTCAAAGGGGAGCTTCTTTCTGAGCAAGTGAAAAATCCAAACATCAAAGTAGGCCGTTATAGCTATTACTCTGGCTACTATCACGGCCACTCATTTGATGAATGCGCGCGATACTTGCATCCAGATCGTGATGACGTTGATAAATTGATCATTGGCAGCTTTTGTTCTATAGGAAGCGGGGCTTCCTTCATCATGGCTGGCAATCAGGGGCATCGGCATGACTGGGCATCATCCTTCCCCTTCTTCTATATGCAAGAGGAACCTGCTTTCTCAAGCGCACTCGATGCCTTCCAAAGAGCAGGTGATACCGCCATTGGCAATGATGTCTGGATAGGCTCGGAGGCAATGATTATGCCCGGAATCAAAATTGGAGACGGTGCCGTGATAGGTAGTCGCTCGTTGGTGACAAAAGATGTAGTGCCTTATGCCATCATCGGAGGAAGTCCCGCAAAGCAAATTAAGAAGCGCTTCTCCGATGAGGAAATCTCATTGCTCATGGAGATGGAGTGGTGGAACTGGCCACTGGATAAAATTAAGACAGCAATGCCTCTGCTGTGCTCGTCAAATATTTTTGGTCTGCATAAGTATTGGCGCGAGTTTGTCGTCTAA</v>
      </c>
      <c r="N2117" s="26"/>
      <c r="O2117" s="26">
        <f t="shared" si="229"/>
        <v>633</v>
      </c>
      <c r="Q2117" s="26">
        <f t="shared" si="239"/>
        <v>1</v>
      </c>
      <c r="R2117" s="26">
        <f t="shared" si="236"/>
        <v>1</v>
      </c>
      <c r="S2117" s="26">
        <f t="shared" si="238"/>
        <v>2</v>
      </c>
    </row>
    <row r="2118" spans="1:21" x14ac:dyDescent="0.25">
      <c r="B2118" s="26" t="s">
        <v>10926</v>
      </c>
      <c r="C2118" s="3" t="s">
        <v>10927</v>
      </c>
      <c r="D2118" s="3" t="s">
        <v>10927</v>
      </c>
      <c r="E2118" s="3" t="s">
        <v>10927</v>
      </c>
      <c r="F2118" s="3" t="s">
        <v>10928</v>
      </c>
      <c r="G2118" s="3" t="s">
        <v>10929</v>
      </c>
      <c r="H2118" s="3" t="s">
        <v>10930</v>
      </c>
      <c r="I2118" s="3" t="s">
        <v>4314</v>
      </c>
      <c r="J2118" s="26"/>
      <c r="K2118" s="26" t="str">
        <f t="shared" si="234"/>
        <v>chlor-g2306_catB6</v>
      </c>
      <c r="L2118" s="5" t="s">
        <v>10920</v>
      </c>
      <c r="M2118" s="2" t="str">
        <f t="shared" si="240"/>
        <v>&gt;chlor-g2306_catB6%ATGGAAAATTACTTTGACAGTCCCTTCAAAGGGAAACTACTTTCAGAGCAAGTGACTAACCGCAACATCAAAGTTGGTCGGTACAGCTACTACTCTGGTTACTATCACGGGCATTCATTTGATGACTGCGCACGATACTTGCTCCCAGACCGTGATGACGTTGACAAACTAATCATCGGCAGCTTTTGCTCCATCGGAAGCGGGGCTTCTTTCATCATGGCGGGCAATCAGGGTCACCGGCATGACTGGGTAACATCTTTCCCTTTCTTCTACATGCAAGAAGAGCCAGCTTTTTCAAGTTCAACGGACGCCTTTCAAAAGGCCGGTGACACCATCGTCGGCAATGATGTCTGGATAGGATCAGAGGCAATGATTATGCCCGGCATCAAGATTGGAGATGGCGCGGTAATAGGCAGCCGATCGTTGGTGACGAGAGATGTAGAACCCTATACCATCATTGGCGGAAACCCTGCAAAGCAAATTAAAAAGCGATTCTCTGACGAGGAGATTTCATTACTCATGGAAATGGAGTGGTGGAACTGGCCGTTAGATAAAATCAAAACAGCTATGCCCCTTCTCTGCTCTTCAGACATTTTTGGTCTGCACAGGCATTGGCGTGGGATTGCCGTCTAA</v>
      </c>
      <c r="N2118" s="26"/>
      <c r="O2118" s="26">
        <f t="shared" si="229"/>
        <v>633</v>
      </c>
      <c r="Q2118" s="26">
        <f t="shared" si="239"/>
        <v>1</v>
      </c>
      <c r="R2118" s="26">
        <f t="shared" si="236"/>
        <v>1</v>
      </c>
      <c r="S2118" s="26">
        <f t="shared" si="238"/>
        <v>2</v>
      </c>
    </row>
    <row r="2119" spans="1:21" x14ac:dyDescent="0.25">
      <c r="B2119" s="26" t="s">
        <v>10931</v>
      </c>
      <c r="C2119" s="3" t="s">
        <v>10932</v>
      </c>
      <c r="D2119" s="3" t="s">
        <v>10932</v>
      </c>
      <c r="E2119" s="3" t="s">
        <v>10932</v>
      </c>
      <c r="F2119" s="3" t="s">
        <v>10933</v>
      </c>
      <c r="G2119" s="3" t="s">
        <v>10934</v>
      </c>
      <c r="H2119" s="3" t="s">
        <v>10935</v>
      </c>
      <c r="I2119" s="4" t="s">
        <v>10936</v>
      </c>
      <c r="J2119" s="26"/>
      <c r="K2119" s="26" t="str">
        <f t="shared" si="234"/>
        <v>betaL-g2307_PNGM-1</v>
      </c>
      <c r="L2119" s="5" t="s">
        <v>10920</v>
      </c>
      <c r="M2119" s="2" t="str">
        <f t="shared" si="240"/>
        <v>&gt;betaL-g2307_PNGM-1%ATGGCAGGTGGAAAAGTAACCTCATCAACAGGTATCGCACCCAAACGGTACGTCTATTATCCAGGCAGTGAAGAATTGGGGCCCGATGAGATTCGGGTTATTGCTTGTGGCACAGGCATGCCTACGGCGCGTCGTGCTCAAGCAGCGGCCGCCTGGGTGGTAGAGCTAGGCAACGGTGACAAATTCATCGTCGACATTGGCAGCGGCTCAATGGCCAACATCCAATCGTTGATGATCCCGGCTAATTATTTGACCAAGATTTTTCTGACGCATTTGCACACCGACCACTGGGGCGACCTGGTGTCTATGTGGGCAGGCGGTTGGACAGCCGGGCGCACGGATCCGTTAGAGGTATGGGGACCAAGCGGTTCACGCGAAGATATGGGCACAAAGTACGCCGTCGAGCACATGCTCAAGGCGTACAATTGGGACTATATGACACGAGCCGTGACGATTAATCCCCGCCCCGGAGATATCAATGTTCACGAGTTCGACTATCGTGCCCTCAACGAGGTTGTCTATCAAGAGAACGGCGTCACTTTCCGCTCCTGGCCCTGTATTCACGCGGGAGACGGACCGGTCAGCTTTGCCCTAGAGTGGAATGGCTACAAGGTGGTTTTTGGCGGAGACACCGCCCCCAATATTTGGTACCCAGAATACGCCAAGGGTGCTGACCTGGCGATCCATGAGTGCTGGATGACCTCCGATCAAATGATGACAAAATATAACCAGCCGGCACAGCTTGCACTGCGCATCAATCTGGACTTTCACACCTCAGCGCAATCCTTTGGCCAGATTATGAATATGGTGCAGCCACGCCATGCCGTAGCCTATCACTTTTTCAACGATGATGACACGCGGTACGATATCTATACTGGCGTAAGAGAGAACTATGCCGGTCCCCTTTCAATGGCTACCGACATGATGGTGTGGAATATCACTCGAGACGCAGTCACCGAGCGTATGGCTGTCTCGCCGGATCATGCGTGGGATGTGGCAGGTCCTTCCGAAGATCTGGCGCCAGATCGGAATAGAGCCTCGGAGTACACGCAGTATATCCTCGACGGCCGTCTCAATGTCGACGAGGCCAATGCCCATTGGAAGCAGGAGTTCATGGGTCGTACTGGATTAACGACCGAGGATTTGGGAGTGGGAAGCTAA</v>
      </c>
      <c r="N2119" s="26"/>
      <c r="O2119" s="26">
        <f t="shared" si="229"/>
        <v>1161</v>
      </c>
      <c r="Q2119" s="26">
        <f t="shared" si="239"/>
        <v>1</v>
      </c>
      <c r="R2119" s="26">
        <f t="shared" si="236"/>
        <v>1</v>
      </c>
      <c r="S2119" s="26">
        <f t="shared" si="238"/>
        <v>2</v>
      </c>
    </row>
    <row r="2120" spans="1:21" x14ac:dyDescent="0.25">
      <c r="B2120" s="26" t="s">
        <v>10937</v>
      </c>
      <c r="C2120" s="3" t="s">
        <v>10938</v>
      </c>
      <c r="D2120" s="3" t="s">
        <v>10938</v>
      </c>
      <c r="E2120" s="3" t="s">
        <v>10938</v>
      </c>
      <c r="F2120" s="3" t="s">
        <v>10939</v>
      </c>
      <c r="G2120" s="3" t="s">
        <v>10940</v>
      </c>
      <c r="H2120" s="3" t="s">
        <v>10941</v>
      </c>
      <c r="I2120" s="4" t="s">
        <v>10936</v>
      </c>
      <c r="J2120" s="26"/>
      <c r="K2120" s="26" t="str">
        <f t="shared" si="234"/>
        <v>betaL-g2308_CAM-1</v>
      </c>
      <c r="L2120" s="5" t="s">
        <v>10920</v>
      </c>
      <c r="M2120" s="2" t="str">
        <f t="shared" si="240"/>
        <v>&gt;betaL-g2308_CAM-1%ATGAAATCAACTGCAATTATTTTATTTTTACTCGTTTTTTCGCTCGGCGTTTTCGGGCAAACGGGCGATGCGCTGAAAATCTCTCAACTGTCGGGCGATTTTTATATTTTTACGACTTATCAAACCTATAAAGACGCAAAAGTTTCCGCCAACGGAATGTATGTCGTGACCGACGAAGGCGTTGTTTTGATCGACACGCCGTGGGATGAAACTCAGCTTCAGCCGCTTCTCAATTACATCAAGGAAAAGCACAACAAGGATGTCGTGATGAGCGTTTCGACGCATTTTCACGAAGACCGCACGAACGGCATCGAATTTTTGAGGACAAAAGGCGTGAAAACCTACACGACCAAGAAAACCGACGAGCTTTCGCAGAAAAAAGGTTACGAACGCGCCGAATTTTTGCTCGAAAAAGACACGGAATTCAAGATCGGGCAATACAAATTTCAAACCTACTATCCCGGCGAAGGTCACGCGCCCGACAATATCGTGGTCTGGTTTCCGAACGAAAGAATTCTTTACGGCGGTTGTTTCATAAAAAGCACCGAAGCCGAAGACATCGGGAATTTGTCCGATGCAAATATCGATGAATGGTCAAACTCGATCAAAAACGTGCAGAAAAAATTCAAGAACCCGAAATTCGTAATTCCCGGTCACGACGGATGGGCAAGCACGAAATCACTCAAACACACATTAAAACTTATCAAGAAAACCCGTAAAAAATAA</v>
      </c>
      <c r="N2120" s="26"/>
      <c r="O2120" s="26">
        <f t="shared" si="229"/>
        <v>726</v>
      </c>
      <c r="Q2120" s="26">
        <f t="shared" si="239"/>
        <v>1</v>
      </c>
      <c r="R2120" s="26">
        <f t="shared" si="236"/>
        <v>1</v>
      </c>
      <c r="S2120" s="26">
        <f t="shared" si="238"/>
        <v>2</v>
      </c>
    </row>
    <row r="2121" spans="1:21" x14ac:dyDescent="0.25">
      <c r="B2121" s="26" t="s">
        <v>10942</v>
      </c>
      <c r="C2121" s="3" t="s">
        <v>10943</v>
      </c>
      <c r="D2121" s="3" t="s">
        <v>10943</v>
      </c>
      <c r="E2121" s="3" t="s">
        <v>10943</v>
      </c>
      <c r="F2121" s="3" t="s">
        <v>10944</v>
      </c>
      <c r="G2121" s="3" t="s">
        <v>10945</v>
      </c>
      <c r="H2121" s="3" t="s">
        <v>10946</v>
      </c>
      <c r="I2121" s="4" t="s">
        <v>10936</v>
      </c>
      <c r="J2121" s="26"/>
      <c r="K2121" s="26" t="str">
        <f t="shared" si="234"/>
        <v>betaL-g2309_ACI-1</v>
      </c>
      <c r="L2121" s="5" t="s">
        <v>10920</v>
      </c>
      <c r="M2121" s="2" t="str">
        <f t="shared" si="240"/>
        <v>&gt;betaL-g2309_ACI-1%ATGAAGAAATTTTGTTTTTTGTTTTTGATAATCTGTGGCTTGATGGTTTTCTGCCTTCAGGATTGTCAAGCGCGGCAGAAATTAAATCTTGCTGATCTGGAAAATAAATATAACGCCGTGATTGGTGTTTACGCCGTTGACATGGAGAATGGAAAAAAAATTTGCTACAAACCTGATACGCGTTTTTCCTACTGCTCGACACACAAAGTTTTTACGGCTGCAGAATTGCTAAGACAAAAAAATACCTCCGATTTGAATGAAATTCGTAAGTTTTCGGCGGAAGATATTTTGTCCTACGCGCCAATCACCAAAGACCATGTTGCTGATGGCATGACGCTGGCGGAAATTTGTTCGGCATCGCTCAGGTGGAGTGACAACACGGCGGCAAATTTAATTTTGCAGGAGATCGGCGGCGTGGAAAATTTCAAGGTGGCACTTAAAAATATTGGCGACAAAACTACCAAACCTGCGCGAAATGAACCTGAACTTAATCTTTTCAATCCAAAAGATAATCGTGATACTAGCACGCCGAGACAGATGGTAAAAAATTTGCAAGTCTATATATTCGGCGATATTTTGAGCGACGACAAGAAAAAACTGCTGATTGATTGGATGAGCGACAATTCCATAACCGACACGCTTATCAAGGCAGAAACTCCGCAAGGTTGGAAAGTTATCGACAAGAGCGGTTCAGGCGATTATGGGGCGCGGAATGATATTGCCGTGATTTATCCGCCCAATCGCAAACCCATTGTCATGGCGATAATGTCGCGCCGCACGGAAAAAAATGCAAAATCTGACGACGCTATGATTGCGGAGGCGGCAAAACGAATTTTTGATAATTTAGTATTTTAA</v>
      </c>
      <c r="N2121" s="26"/>
      <c r="O2121" s="26">
        <f t="shared" si="229"/>
        <v>855</v>
      </c>
      <c r="Q2121" s="26">
        <f t="shared" si="239"/>
        <v>1</v>
      </c>
      <c r="R2121" s="26">
        <f t="shared" si="236"/>
        <v>1</v>
      </c>
      <c r="S2121" s="26">
        <f t="shared" si="238"/>
        <v>2</v>
      </c>
    </row>
    <row r="2122" spans="1:21" s="26" customFormat="1" x14ac:dyDescent="0.25">
      <c r="B2122" s="26" t="s">
        <v>10947</v>
      </c>
      <c r="C2122" s="3" t="s">
        <v>3621</v>
      </c>
      <c r="D2122" s="3" t="s">
        <v>10948</v>
      </c>
      <c r="E2122" s="3" t="s">
        <v>11462</v>
      </c>
      <c r="F2122" s="26" t="s">
        <v>10949</v>
      </c>
      <c r="G2122" s="26" t="s">
        <v>11166</v>
      </c>
      <c r="H2122" s="3" t="s">
        <v>10950</v>
      </c>
      <c r="I2122" s="3" t="s">
        <v>3612</v>
      </c>
      <c r="K2122" s="26" t="str">
        <f t="shared" si="234"/>
        <v>tetra-g2310_tet-A-v6</v>
      </c>
      <c r="L2122" s="5" t="s">
        <v>10920</v>
      </c>
      <c r="M2122" s="2" t="str">
        <f t="shared" si="240"/>
        <v>&gt;tetra-g2310_tet-A-v6%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v>
      </c>
      <c r="O2122" s="52">
        <f t="shared" si="229"/>
        <v>1200</v>
      </c>
      <c r="P2122" s="26" t="s">
        <v>11176</v>
      </c>
      <c r="Q2122" s="26">
        <f t="shared" si="239"/>
        <v>1</v>
      </c>
      <c r="R2122" s="26">
        <f t="shared" si="236"/>
        <v>1</v>
      </c>
      <c r="S2122" s="26">
        <f t="shared" si="238"/>
        <v>2</v>
      </c>
      <c r="T2122" s="37" t="s">
        <v>11175</v>
      </c>
      <c r="U2122" s="26" t="s">
        <v>11167</v>
      </c>
    </row>
    <row r="2123" spans="1:21" s="26" customFormat="1" x14ac:dyDescent="0.25">
      <c r="A2123" s="26">
        <v>1934</v>
      </c>
      <c r="B2123" s="2" t="s">
        <v>10951</v>
      </c>
      <c r="C2123" s="3" t="s">
        <v>10992</v>
      </c>
      <c r="D2123" s="3" t="s">
        <v>10993</v>
      </c>
      <c r="E2123" s="3" t="s">
        <v>10993</v>
      </c>
      <c r="F2123" s="3" t="s">
        <v>4975</v>
      </c>
      <c r="G2123" s="3" t="s">
        <v>4976</v>
      </c>
      <c r="H2123" s="3"/>
      <c r="I2123" s="3" t="s">
        <v>4951</v>
      </c>
      <c r="J2123" s="3"/>
      <c r="K2123" s="26" t="str">
        <f t="shared" si="234"/>
        <v>glyco-g2311_VanF</v>
      </c>
      <c r="L2123" s="5" t="s">
        <v>11182</v>
      </c>
      <c r="M2123" s="2" t="str">
        <f t="shared" si="240"/>
        <v>&gt;glyco-g2311_VanF%TTGAATAGATTAAAAATAGCCATCCTGTTTGGGGGCTGTTCAGAGGAACACGATGTGTCGGTAAAATCGGCGAAAGAGATTGCCAATAACATTGACACGGAAAAATATGAGCCGATATACATCGGAATCACCCGATCCGGCGTCTGGAAAATGTGCGAAAAGCCATGCATGGATTGGGACAACGAAAACTGCCGTTCGGCAGTGCTTTCTCCGGACAAAAAAATGCACGGGCTGCTTGTTATGCGGAATAAAGGATATCAAATCCAACGTATAGACGCGGTATTTTCGGTTTTGCACGGCAAATCGGGTGAAGACGGCGCCATACAAGGTTTATTTGAATTGTCCAGCATCCCCTATGTAGGCTGTGATGTTCAAAGTTCGGCGGTGTGTATGGACAAATCCCTGACATACATTGTGGCCCAAAATGCTGGTTTTGGCACTCCTGAATTTTTGATTTTGAATCATGGCGATATACCGGATTCAAATACCTTAACATATCCTGTTTTTGTTAAACCGGCGCGTTCCGGCTCATCTTTCGGCGTGAATAAAGTCAATAACGAGGACGAATTAGACGCCGCCATTGAAACAGCAAGGCAGTATGACAGTAAAGTCCTGATTGAACAAGCTGTTCCAGGCCTTGAAGTTGGCTGTGCCGTGTTGGGAAACGGTACCGACTTAATCGTTGGCGAAGTGGACCAAATTTCACTTTCGCATGGTATCTTTCGTATTCATCAAGAAGATCAACCAGAAAAAGGCTCCGAAAACGCAGTTGTTTTGGTTCCCGCAAACCTGTCGGCAGAGAAACGCATAAAGATACAAGAGACGGCGAAAGCAATTTATAAGGCGCTCGGCTGTAAAGGTCTTTCTCGTGTTGATATGTTTTTGCAGGAAAACGGACGTATTATACTGAATGAAGTCAATACGTTGCCGGGATTCACGGCATACAGCCGTTATCCCCGTATGATGGCTGCCGCGGGGATGACACTGTCCGGGTTAATTGATCATTGCATCACACTGGCACTCAAAGGATGA</v>
      </c>
      <c r="O2123" s="26">
        <f t="shared" si="229"/>
        <v>1032</v>
      </c>
      <c r="P2123" s="26" t="s">
        <v>10994</v>
      </c>
      <c r="Q2123" s="26">
        <f t="shared" si="239"/>
        <v>1</v>
      </c>
      <c r="R2123" s="26">
        <f t="shared" si="236"/>
        <v>1</v>
      </c>
      <c r="S2123" s="26">
        <f t="shared" si="238"/>
        <v>2</v>
      </c>
    </row>
    <row r="2124" spans="1:21" x14ac:dyDescent="0.25">
      <c r="B2124" s="26" t="s">
        <v>10952</v>
      </c>
      <c r="C2124" t="s">
        <v>3735</v>
      </c>
      <c r="D2124" t="s">
        <v>3945</v>
      </c>
      <c r="E2124" t="s">
        <v>3946</v>
      </c>
      <c r="F2124" s="3" t="s">
        <v>11021</v>
      </c>
      <c r="G2124" s="25" t="s">
        <v>11020</v>
      </c>
      <c r="H2124" s="25" t="s">
        <v>11022</v>
      </c>
      <c r="I2124" t="s">
        <v>3740</v>
      </c>
      <c r="K2124" s="26" t="str">
        <f>LEFT(I2124,5)&amp;"-"&amp;B2124&amp;"_"&amp;E2124</f>
        <v>amino-g2312_aac6_prime-Ib8</v>
      </c>
      <c r="L2124" s="58" t="s">
        <v>11181</v>
      </c>
      <c r="M2124" s="2" t="str">
        <f t="shared" si="240"/>
        <v>&gt;amino-g2312_aac6_prime-Ib8%ATGAGCCTTAAACCCGGACCAAAAAGAATTGCCGAATCGACGGGGCAACCTGATCAACGCCAACGCGACAATAAAAAGACGCCTGGAAATACTGACAAGTTAGGCATCACAAAGTACAGCATCGTGACCAACAGCAC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AGCTGGTTCGAGCTCTGGTTGAGTTGCTGTTCAATGATCCCGAGGTCACCAAGATCCAAACGGACCCGTCGCCGAGCAACTTGCGAGCGATCCGATGCTACGAGAAAGCGGGGTTTGAGAGGCAAGGTACCGTAACCACCCCAGATGGTCCAGCCGTGTACATGGTTCAAACACGCCAGGCATTCGAGCGAACACGCAGTGATGCCTAA</v>
      </c>
      <c r="O2124" s="26">
        <f t="shared" ref="O2124:O2129" si="241">LEN(G2124)</f>
        <v>678</v>
      </c>
      <c r="P2124" t="s">
        <v>11033</v>
      </c>
      <c r="Q2124" s="26">
        <f t="shared" ref="Q2124" si="242">IF(OR(LEFT(G2124,3)="ATG",LEFT(G2124,3)="GTG"),1,"bad")</f>
        <v>1</v>
      </c>
      <c r="R2124" s="26">
        <f t="shared" ref="R2124:R2129" si="243">IF(OR(RIGHT(G2124,3)="TAG",RIGHT(G2124,3)="TAA",RIGHT(G2124,3)="TGA"),1,"bad")</f>
        <v>1</v>
      </c>
      <c r="S2124" s="26">
        <f t="shared" ref="S2124:S2129" si="244">IF(MID(G2124,10,3)="ATG",1,2)</f>
        <v>2</v>
      </c>
    </row>
    <row r="2125" spans="1:21" x14ac:dyDescent="0.25">
      <c r="B2125" s="26" t="s">
        <v>11048</v>
      </c>
      <c r="C2125" s="3" t="s">
        <v>3621</v>
      </c>
      <c r="D2125" t="s">
        <v>11064</v>
      </c>
      <c r="E2125" s="3" t="s">
        <v>11463</v>
      </c>
      <c r="F2125" s="3" t="s">
        <v>11067</v>
      </c>
      <c r="G2125" s="25" t="s">
        <v>11066</v>
      </c>
      <c r="H2125" s="3" t="s">
        <v>11065</v>
      </c>
      <c r="I2125" s="3" t="s">
        <v>3612</v>
      </c>
      <c r="K2125" s="53" t="str">
        <f>"tetra-"&amp;B2125&amp;"_"&amp;E2125</f>
        <v>tetra-g2313_tet-X2</v>
      </c>
      <c r="L2125" t="s">
        <v>11177</v>
      </c>
      <c r="M2125" s="2" t="str">
        <f>"&gt;"&amp;K2125&amp;IF(J2125="yes","_Chr","")&amp;"%"&amp;G2125</f>
        <v>&gt;tetra-g2313_tet-X2%ATGACAATGCGAATAA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TTGGTTATTCTTGCCAATGGCGGGATGTCCAAGGTAAGAAAATTTGTTACCGACACGGAAGTTGAAGAAACAGGTACTTTCAATATACAAGCCGATATTCATCAACCAGAGATAAACTGTCCTGGATTTTTTCAGCTATGCAATGGAAACCGGCTAATGGCATCTCACCAAGGTAATTTATTATTTGCTAACCCCAATAATAATGGTGCATTGCATTTTGGAATAAGTTTTAAAACACCTGATGAATGGAAAAACCAAACGCAGGTAGATTTTCAAAACAGAAATAGTGTCGTTGATTTTCTTCTGAAAAAATTTTCCGATTGGGACGAACGCTACAAAGAATTGATTCATGCGACGTTGTCATTTGTAGGATTGGCTACACGGATATTTCCTTTAGAAAAGCCTTGGAAAAGCAAGCGCCCATTACCCATAACAATGATTGGGGATGCCGCACATTTGATGCCGCCTTTTGCAGGGCAGGGAGTAAATAGTGGGTTGGTGGATGCCTTGATATTGTCTGATAATCTAGCCGATGGAAAATTTAATAGCATTGAAGAGGCTGTTAAAAATTATGAACAGCAAATGTTTATCTATGGCAAAGAAGCACAAGAAGAATCAACTCAAAACGAAATTGAAATGTTTAAACCCGACTTTACGTTTCAGCAATTGTTAAATGTATAA</v>
      </c>
      <c r="O2125">
        <f>LEN(G2125)</f>
        <v>1167</v>
      </c>
      <c r="P2125" t="s">
        <v>11173</v>
      </c>
      <c r="Q2125" s="26">
        <f t="shared" ref="Q2125:Q2129" si="245">IF(OR(LEFT(G2125,3)="ATG",LEFT(G2125,3)="GTG",LEFT(G2125,3)="TTG"),1,"bad")</f>
        <v>1</v>
      </c>
      <c r="R2125">
        <f>IF(OR(RIGHT(G2125,3)="TAG",RIGHT(G2125,3)="TAA",RIGHT(G2125,3)="TGA"),1,"bad")</f>
        <v>1</v>
      </c>
      <c r="S2125">
        <f t="shared" si="244"/>
        <v>2</v>
      </c>
    </row>
    <row r="2126" spans="1:21" x14ac:dyDescent="0.25">
      <c r="B2126" s="26" t="s">
        <v>11049</v>
      </c>
      <c r="C2126" s="3" t="s">
        <v>3621</v>
      </c>
      <c r="D2126" s="10" t="s">
        <v>11071</v>
      </c>
      <c r="E2126" s="3" t="s">
        <v>11464</v>
      </c>
      <c r="F2126" s="3" t="s">
        <v>11070</v>
      </c>
      <c r="G2126" s="25" t="s">
        <v>11069</v>
      </c>
      <c r="H2126" s="3" t="s">
        <v>11068</v>
      </c>
      <c r="I2126" s="3" t="s">
        <v>3612</v>
      </c>
      <c r="K2126" s="53" t="str">
        <f>"tetra-"&amp;B2126&amp;"_"&amp;E2126</f>
        <v>tetra-g2314_tet-X3</v>
      </c>
      <c r="L2126" t="s">
        <v>11177</v>
      </c>
      <c r="M2126" s="2" t="str">
        <f>"&gt;"&amp;K2126&amp;IF(J2126="yes","_Chr","")&amp;"%"&amp;G2126</f>
        <v>&gt;tetra-g2314_tet-X3%ATGACTTTACTAAAATATAAAAAAATTACAATAATTGGTGCCGGGCCTGTTGGATTAACAATGGCGAGATTGTTACAGCAAAACGGCGTGGACATTACAGTTTACGAGAGAGACAAAGACCAAGATGCAAGGATTTTTGGTGGGACACTTGATCTGCACAGGGATTCGGGACAGGAAGCAATGAAAAGAGCGGGATTGTTACAAACTTATTATGACTTAGCTTTACCAATGGGTGTAAATATTGTTGATGAAAAGGGCAATATTTTAACCACAAAAAATGTAAGGCCCGAAAATCGTTTTGACAATCCTGAAATAAACAGAAATGACTTAAGGACTATCCTATTAAATAGTTTACAAAATGATACCGTCATTTGGGATAGAAAACTTGTTACCCTTGAACCTGATAAGGAGAAGTGGATACTAACTTTTGGGGATAAATCGAGTGAAACAGCAGATCTGGTTATTATTGCCAATGGTGGAATGTCTAAAGTAAGAAAATTTGTTACCGACACGGAAGTTGAAGAAACAGGTACTTTCAATATACAAGCCGATATTCATCAACCAGAGGTGAACTGTCCTGGATTTTTTCAGCTATGCAATGGAAACCGGCTAATGGCTGCTCATCAAGGTAATTTATTATTTGCGAATCCTAATAATAATGGTGCATTGCATTTTGGAATAAGTTTTAAAACACCTGATGAATGGAAAAGCAAAACGCAGGTAGATTTTCAAGACAGAAATAGTGTCGTTGATTTTCTCCTGAAAAAATTTTCCGATTGGGACGAACGCTACAAAGAACTGATTCGTTTGACATCATCTTTTGTAGGGTTAGCGACACGAATATTTCCCTTAGATAAGTCTTGGAAAAGTAAGCGTCCATTACCCATAACGATGATTGGAGATGCTGCTCATTTGATGCCTCCTTTTGCAGGACAAGGCGTAAACAGCGGGTTGATGGATGCCTTGATATTGTCGGATAATCTGACCAATGGGAAATTTAACAGCATTGAAGAGGCTATTGAAAATTATGAACAGCAAATGTTTGCTTATGGAAGAGAAGCACAGACAGAATCAATAATAAACGAAACGGAAATGTTCAGCCTCGACTTTTCGTTCCAAAAACTAATGAATCTATAA</v>
      </c>
      <c r="O2126">
        <f>LEN(G2126)</f>
        <v>1137</v>
      </c>
      <c r="P2126" t="s">
        <v>11173</v>
      </c>
      <c r="Q2126" s="26">
        <f t="shared" si="245"/>
        <v>1</v>
      </c>
      <c r="R2126">
        <f>IF(OR(RIGHT(G2126,3)="TAG",RIGHT(G2126,3)="TAA",RIGHT(G2126,3)="TGA"),1,"bad")</f>
        <v>1</v>
      </c>
      <c r="S2126">
        <f t="shared" si="244"/>
        <v>2</v>
      </c>
    </row>
    <row r="2127" spans="1:21" x14ac:dyDescent="0.25">
      <c r="B2127" s="26" t="s">
        <v>11050</v>
      </c>
      <c r="C2127" s="3" t="s">
        <v>3621</v>
      </c>
      <c r="D2127" s="10" t="s">
        <v>11061</v>
      </c>
      <c r="E2127" s="3" t="s">
        <v>11464</v>
      </c>
      <c r="F2127" s="3" t="s">
        <v>11056</v>
      </c>
      <c r="G2127" s="25" t="s">
        <v>11055</v>
      </c>
      <c r="H2127" s="3" t="s">
        <v>11057</v>
      </c>
      <c r="I2127" s="3" t="s">
        <v>3612</v>
      </c>
      <c r="K2127" s="53" t="str">
        <f>"tetra-"&amp;B2127&amp;"_"&amp;E2127</f>
        <v>tetra-g2315_tet-X3</v>
      </c>
      <c r="L2127" s="3" t="s">
        <v>11178</v>
      </c>
      <c r="M2127" s="2" t="str">
        <f>"&gt;"&amp;K2127&amp;IF(J2127="yes","_Chr","")&amp;"%"&amp;G2127</f>
        <v>&gt;tetra-g2315_tet-X3%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TTGGTTATTCTTGCCAATGGTGGAATGTCGAAAATAAGGAGCTTTGTTACCGACACGCAAGTTGAAGAAACCGGTACTTTCAACATCCAAGCTGATATTCTTCAACCGGAAATAAACTGTCCCGGATTTTTTCAGCTATGCAACGGCAACCGATTAATGGCGGGACATCAGGGCATTTTATTGTTTGCCAATCCCAATAATAATGGTGCATTGTATTTAGGAATTAGTTTTAAAACGCCCGATGAATGGAAAAATAAAATTCCCTTAGATTTTCAGGACAGAAACAGCGTTGCCGATTTTTTATTGAAAAGATTTTCCAAATGGAGTGAAGTTTACAAACAATTAATACGTTCGGTATCAACATTTCAATGCTTGCCCACAAGGAAATTTCCTTTGAACAATGATTGGAAAAGTAACCGTCCATTACCCATAACAATGATTGGCGATGCTGCTCATTTGATGTCGCCTTTTGCAGGACAGGGTGTAAATACGGGATTATTGGATGCTTTGATATTGTCTGAAAACCTTACAAACGGAGAATTTACAAGTATTGAAAATGCCATCGAAAACTACGAACAACAAATGTTTGTTTATGCAAAAGATACGCAGGACGAATCGACAGAAAACGAAACCGAAATGTTTAGTCCCAATTTTTCGTTTCAAAAATTATTGAATCTATAA</v>
      </c>
      <c r="O2127">
        <f>LEN(G2127)</f>
        <v>1167</v>
      </c>
      <c r="P2127" t="s">
        <v>11174</v>
      </c>
      <c r="Q2127" s="26">
        <f t="shared" si="245"/>
        <v>1</v>
      </c>
      <c r="R2127">
        <f>IF(OR(RIGHT(G2127,3)="TAG",RIGHT(G2127,3)="TAA",RIGHT(G2127,3)="TGA"),1,"bad")</f>
        <v>1</v>
      </c>
      <c r="S2127">
        <f t="shared" si="244"/>
        <v>2</v>
      </c>
    </row>
    <row r="2128" spans="1:21" x14ac:dyDescent="0.25">
      <c r="B2128" s="26" t="s">
        <v>11051</v>
      </c>
      <c r="C2128" s="3" t="s">
        <v>3621</v>
      </c>
      <c r="D2128" s="10" t="s">
        <v>11062</v>
      </c>
      <c r="E2128" s="3" t="s">
        <v>11465</v>
      </c>
      <c r="F2128" s="3" t="s">
        <v>11059</v>
      </c>
      <c r="G2128" s="25" t="s">
        <v>11058</v>
      </c>
      <c r="H2128" s="25" t="s">
        <v>11060</v>
      </c>
      <c r="I2128" s="3" t="s">
        <v>3612</v>
      </c>
      <c r="K2128" s="53" t="str">
        <f t="shared" ref="K2128" si="246">"tetra-"&amp;B2128&amp;"_"&amp;E2128</f>
        <v>tetra-g2316_tet-X4</v>
      </c>
      <c r="L2128" s="3" t="s">
        <v>11178</v>
      </c>
      <c r="M2128" s="2" t="str">
        <f t="shared" si="240"/>
        <v>&gt;tetra-g2316_tet-X4%ATGAGCAATAAAGAA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CTGGTTATTATTGCCAATGGTGGAATGTCTAAAGTAAGAAAATTTGTTACCGACACGGAAGTTGAAGAAACAGGTACTTTCAATATACAAGCCGATATTCATCATCCAGAGGTGAACTGTCCTGGATTTTTTCAGCTATGCAATGGAAACCGGCTAATGGCTGCTCATCAAGGTAATTTATTATTTGCGAATCCTAATAATAATGGTGCATTGCATTTTGGAATAAGTTTTAAAACACCTGATGAATGGAAAAACCAAACGCAGGTAGATTTTCAAAACAGAAATAGTGTCGTTGATTTTCTTCTGAAAGAATTTTCCGATTGGGACGAACGCTACAAAGAACTGATTCGTGTGACATCATCTTTTGTAGGGTTAGCGACACGAATATTTCCCTTAGGTAAGTCTTGGAAAAGTAAGCGTCCATTACCCATAACGATGATTGGAGATGCTGCTCATTTGATGCCTCCTTTTGCAGGACAAGGCGTAAACAGCGGGTTGATGGATGCCTTGATATTGTCGGATAATCTGACCAATGGGAAATTTAACAGCATTGAAGAGGCTATTGAAAATTATGAACAGCAAATGTTTATCTATGGCAAAGAAGCACAAGAAGAATCAACTCAAAACGAAATTGAAATGTTTAAACCCGACTTTACGTTTCAGCAATTGTTAAATGTATAA</v>
      </c>
      <c r="O2128">
        <f t="shared" si="241"/>
        <v>1158</v>
      </c>
      <c r="P2128" t="s">
        <v>11173</v>
      </c>
      <c r="Q2128" s="26">
        <f t="shared" si="245"/>
        <v>1</v>
      </c>
      <c r="R2128">
        <f t="shared" si="243"/>
        <v>1</v>
      </c>
      <c r="S2128">
        <f t="shared" si="244"/>
        <v>2</v>
      </c>
    </row>
    <row r="2129" spans="2:19" x14ac:dyDescent="0.25">
      <c r="B2129" s="26" t="s">
        <v>11052</v>
      </c>
      <c r="C2129" t="s">
        <v>6849</v>
      </c>
      <c r="D2129" s="10" t="s">
        <v>11077</v>
      </c>
      <c r="E2129" t="s">
        <v>11076</v>
      </c>
      <c r="F2129" t="s">
        <v>11078</v>
      </c>
      <c r="G2129" s="25" t="s">
        <v>11075</v>
      </c>
      <c r="H2129" s="25" t="s">
        <v>11074</v>
      </c>
      <c r="I2129" s="3" t="s">
        <v>6853</v>
      </c>
      <c r="K2129" s="26" t="str">
        <f>LEFT(I2129,5)&amp;"-"&amp;B2129&amp;"_"&amp;E2129</f>
        <v>colis-g2317_mcr8-1</v>
      </c>
      <c r="L2129" s="26" t="s">
        <v>11179</v>
      </c>
      <c r="M2129" s="2" t="str">
        <f t="shared" si="240"/>
        <v>&gt;colis-g2317_mcr8-1%ATGTTCAAGTATCTTTTATCTTTCAAACTGAACCCGGTACAACGGACCTGGGCTGCAGCATTTTTTTTCACTACAATCGGCAACATAGCACTTTGGCAAACACTATGGATTAATGTAGATGTTCATAATATACATAATCTACTTTTTTTTGCCAGTCTGCCAATATTTCTTTTCTGCTTTCTAAGTATCTTACTTACACCAGTCATGGTTATTCCATATTTATGCAGGCCTCTACTTGTAGTTCTTATTCTAATCAGTGCCTGCTGTAGTTATTTCATGATGAAATACAACATATTAATTGACCGCAGCATGGTGCAAAACTTTTTTGAGACTAATCAGGCTGAATTAACATCATACTTATCCGTTCCTTTTCTTTCCACTCTATTTCTACTTGGCATTGTACCAGCAATTATCCTGGCGTTGCCTTCAACAGACAATAAGCGGGGAGCTTTTAGAATTGAATTGTGGTGGTTGGCGCATATTTGCATAGCTGTAGTCTTATTAGCCATGGTTACCATGGTGTTTTATAAGGATTACGCATCTCTCATACGAAACAATATGCAGATTAAAGACCAGGCTTTACCTTTTAACTTTGTGCGTAATACGAATGGTTACCTTAAAAGAAAATACCAGGCATCTTCAACAATTCTACAAAGCGTGGGGGAGGATGCTGTACGTCCAATATATTCAAATGCTCCACCGAAACTGGTGGTTGTCGTCGTGGGCGAAACCGCCAGAGCACAGAATTTCCAGCTGAATGGCTATTCGCGGGTAACCAACCCCTATCTTTCCAGACGACATGATGTTATCAGTTTCAAAAATGTGTCGTCATGCGGAACGGCTACCGCAATATCACTACCCTGCATGTTCTCGCGAATGTCACGTAACGAATACAATGAAGTCCGTGCCGCATCAGAAGAAAACTTGCTGGATATCCTTAAACGTACAGGTGTTGAGGTGCTATGGCGCAACAATAACAATGGTGGTTGTAAGGGAATCTGCAAGCGAGTACCCACAGATGATATGCCGGCAATGAAAGTAATTGGGGAATGTGTTAACAAAGATGGTACATGCTTTGATGAGGTGTTATTAAATCAACTCTCATCCCGAATTAATGCAATGCAGGGTGATGCGCTTATTGTTTTACATCAAATGGGCAGTCATGGACCAACATATTTTGAACGTTATCCGTCTACAAGTAAAGTCTTTAGCCCAACTTGCGACAGCAACCTGATCGAAAAATGCTCAAATAAAGAACTGGTCAATACATACGACAATACGCTAGTTTATACTGATCGTATGCTGAGCAAAACTATTGAACTGTTGCAACGTTATTCCGGGATGCGTGACGTTGCTATGATATATCTTTCTGATCATGGAGAATCGCTGGGGGAAAGCGGAATATATCTTCATGGCACACCATATATTATTGCCCCCAATGAACAAACACACATCCCGATGTTTATGTGGTTTTCGTCTTCATTCGCGCAGCATTCCAAATTAAATCTAGAATGCCTGACCGGTAATGCCGACAAACAATACAGTCATGATAATTTTTATCATTCAATACTTGGTCTCTTCAACGTAAAAACCAGTGTATATAAACCGGAGTTAGATATGTTTACTCTATGTCGACAATCTGACCACACACCACTGTCTTCCGCAGTTGTAAGAGAGAAAACAGATGGGAATGGTTAG</v>
      </c>
      <c r="O2129">
        <f t="shared" si="241"/>
        <v>1698</v>
      </c>
      <c r="Q2129">
        <f t="shared" si="245"/>
        <v>1</v>
      </c>
      <c r="R2129">
        <f t="shared" si="243"/>
        <v>1</v>
      </c>
      <c r="S2129">
        <f t="shared" si="244"/>
        <v>2</v>
      </c>
    </row>
    <row r="2130" spans="2:19" s="26" customFormat="1" x14ac:dyDescent="0.25">
      <c r="B2130" s="26" t="s">
        <v>11053</v>
      </c>
      <c r="C2130" s="3" t="s">
        <v>3621</v>
      </c>
      <c r="D2130" s="26" t="s">
        <v>11083</v>
      </c>
      <c r="E2130" s="26" t="s">
        <v>11150</v>
      </c>
      <c r="F2130" s="26" t="s">
        <v>11097</v>
      </c>
      <c r="G2130" s="26" t="s">
        <v>11084</v>
      </c>
      <c r="I2130" s="26" t="s">
        <v>3612</v>
      </c>
      <c r="J2130" s="3" t="s">
        <v>10498</v>
      </c>
      <c r="K2130" s="3" t="str">
        <f>LEFT(I2130,5)&amp;"-"&amp;B2130&amp;"_"&amp;E2130</f>
        <v>tetra-g2318_tetA-v1</v>
      </c>
      <c r="L2130" s="59" t="s">
        <v>11085</v>
      </c>
      <c r="M2130" s="2" t="str">
        <f t="shared" si="240"/>
        <v>&gt;tetra-g2318_tetA-v1%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CGGCGCAGGGCAACGAGCCGATCGCTGA</v>
      </c>
      <c r="O2130" s="26">
        <f>LEN(G2130)</f>
        <v>1200</v>
      </c>
      <c r="Q2130" s="26">
        <f>IF(OR(LEFT(G2130,3)="ATG",LEFT(G2130,3)="GTG",LEFT(G2130,3)="TTG"),1,"bad")</f>
        <v>1</v>
      </c>
      <c r="R2130" s="26">
        <f>IF(OR(RIGHT(G2130,3)="TAG",RIGHT(G2130,3)="TAA",RIGHT(G2130,3)="TGA"),1,"bad")</f>
        <v>1</v>
      </c>
      <c r="S2130" s="26">
        <f>IF(MID(G2130,10,3)="ATG",1,2)</f>
        <v>2</v>
      </c>
    </row>
    <row r="2131" spans="2:19" s="26" customFormat="1" x14ac:dyDescent="0.25">
      <c r="B2131" s="26" t="s">
        <v>11054</v>
      </c>
      <c r="C2131" s="3" t="s">
        <v>3621</v>
      </c>
      <c r="D2131" s="26" t="s">
        <v>11086</v>
      </c>
      <c r="E2131" s="26" t="s">
        <v>11466</v>
      </c>
      <c r="F2131" s="26" t="s">
        <v>11098</v>
      </c>
      <c r="G2131" s="26" t="s">
        <v>11087</v>
      </c>
      <c r="I2131" s="26" t="s">
        <v>3612</v>
      </c>
      <c r="J2131" s="3" t="s">
        <v>10498</v>
      </c>
      <c r="K2131" s="3" t="str">
        <f t="shared" ref="K2131:K2190" si="247">LEFT(I2131,5)&amp;"-"&amp;B2131&amp;"_"&amp;E2131</f>
        <v>tetra-g2319_tet-A-v3</v>
      </c>
      <c r="L2131" s="59" t="s">
        <v>11085</v>
      </c>
      <c r="M2131" s="2" t="str">
        <f t="shared" ref="M2131:M2143" si="248">"&gt;"&amp;K2131&amp;IF(J2131="yes","_Chr","")&amp;"%"&amp;G2131</f>
        <v>&gt;tetra-g2319_tet-A-v3%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1" s="26">
        <f>LEN(G2131)</f>
        <v>1200</v>
      </c>
      <c r="Q2131" s="26">
        <f t="shared" ref="Q2131:Q2143" si="249">IF(OR(LEFT(G2131,3)="ATG",LEFT(G2131,3)="GTG",LEFT(G2131,3)="TTG"),1,"bad")</f>
        <v>1</v>
      </c>
      <c r="R2131" s="26">
        <f t="shared" ref="R2131:R2143" si="250">IF(OR(RIGHT(G2131,3)="TAG",RIGHT(G2131,3)="TAA",RIGHT(G2131,3)="TGA"),1,"bad")</f>
        <v>1</v>
      </c>
      <c r="S2131" s="26">
        <f t="shared" ref="S2131:S2143" si="251">IF(MID(G2131,10,3)="ATG",1,2)</f>
        <v>2</v>
      </c>
    </row>
    <row r="2132" spans="2:19" s="26" customFormat="1" x14ac:dyDescent="0.25">
      <c r="B2132" s="26" t="s">
        <v>11072</v>
      </c>
      <c r="C2132" s="3" t="s">
        <v>3621</v>
      </c>
      <c r="D2132" s="26" t="s">
        <v>11088</v>
      </c>
      <c r="E2132" s="26" t="s">
        <v>11467</v>
      </c>
      <c r="F2132" s="26" t="s">
        <v>11089</v>
      </c>
      <c r="G2132" s="26" t="s">
        <v>11090</v>
      </c>
      <c r="I2132" s="26" t="s">
        <v>3612</v>
      </c>
      <c r="J2132" s="3" t="s">
        <v>10498</v>
      </c>
      <c r="K2132" s="3" t="str">
        <f t="shared" si="247"/>
        <v>tetra-g2320_tet-A-v4</v>
      </c>
      <c r="L2132" s="59" t="s">
        <v>11085</v>
      </c>
      <c r="M2132" s="2" t="str">
        <f t="shared" si="248"/>
        <v>&gt;tetra-g2320_tet-A-v4%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2" s="26">
        <f t="shared" ref="O2132:O2149" si="252">LEN(G2132)</f>
        <v>1200</v>
      </c>
      <c r="Q2132" s="26">
        <f t="shared" si="249"/>
        <v>1</v>
      </c>
      <c r="R2132" s="26">
        <f t="shared" si="250"/>
        <v>1</v>
      </c>
      <c r="S2132" s="26">
        <f t="shared" si="251"/>
        <v>2</v>
      </c>
    </row>
    <row r="2133" spans="2:19" s="26" customFormat="1" x14ac:dyDescent="0.25">
      <c r="B2133" s="26" t="s">
        <v>11073</v>
      </c>
      <c r="C2133" s="3" t="s">
        <v>3621</v>
      </c>
      <c r="D2133" s="26" t="s">
        <v>11091</v>
      </c>
      <c r="E2133" s="26" t="s">
        <v>11468</v>
      </c>
      <c r="F2133" s="26" t="s">
        <v>11099</v>
      </c>
      <c r="G2133" s="26" t="s">
        <v>11092</v>
      </c>
      <c r="I2133" s="26" t="s">
        <v>3612</v>
      </c>
      <c r="J2133" s="3" t="s">
        <v>10498</v>
      </c>
      <c r="K2133" s="3" t="str">
        <f t="shared" si="247"/>
        <v>tetra-g2321_tet-A-v5</v>
      </c>
      <c r="L2133" s="59" t="s">
        <v>11085</v>
      </c>
      <c r="M2133" s="2" t="str">
        <f t="shared" si="248"/>
        <v>&gt;tetra-g2321_tet-A-v5%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TT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T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3" s="26">
        <f t="shared" si="252"/>
        <v>1200</v>
      </c>
      <c r="Q2133" s="26">
        <f t="shared" si="249"/>
        <v>1</v>
      </c>
      <c r="R2133" s="26">
        <f t="shared" si="250"/>
        <v>1</v>
      </c>
      <c r="S2133" s="26">
        <f t="shared" si="251"/>
        <v>2</v>
      </c>
    </row>
    <row r="2134" spans="2:19" s="26" customFormat="1" x14ac:dyDescent="0.25">
      <c r="B2134" s="26" t="s">
        <v>11093</v>
      </c>
      <c r="C2134" s="3" t="s">
        <v>3621</v>
      </c>
      <c r="D2134" s="26" t="s">
        <v>11107</v>
      </c>
      <c r="E2134" s="26" t="s">
        <v>11469</v>
      </c>
      <c r="F2134" s="26" t="s">
        <v>11100</v>
      </c>
      <c r="G2134" s="26" t="s">
        <v>11124</v>
      </c>
      <c r="H2134" s="26" t="s">
        <v>11117</v>
      </c>
      <c r="I2134" s="26" t="s">
        <v>3612</v>
      </c>
      <c r="J2134" s="3" t="s">
        <v>10498</v>
      </c>
      <c r="K2134" s="3" t="str">
        <f t="shared" si="247"/>
        <v>tetra-g2322_tet-A-v7</v>
      </c>
      <c r="L2134" s="60" t="s">
        <v>11180</v>
      </c>
      <c r="M2134" s="2" t="str">
        <f t="shared" si="248"/>
        <v>&gt;tetra-g2322_tet-A-v7%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TCCGTTACGCGGGAGCTCTC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AAATTCTTCAAATTCCCGTTGCACATAG</v>
      </c>
      <c r="O2134" s="26">
        <f t="shared" si="252"/>
        <v>1197</v>
      </c>
      <c r="Q2134" s="26">
        <f t="shared" si="249"/>
        <v>1</v>
      </c>
      <c r="R2134" s="26">
        <f t="shared" si="250"/>
        <v>1</v>
      </c>
      <c r="S2134" s="26">
        <f t="shared" si="251"/>
        <v>2</v>
      </c>
    </row>
    <row r="2135" spans="2:19" s="26" customFormat="1" x14ac:dyDescent="0.25">
      <c r="B2135" s="26" t="s">
        <v>11094</v>
      </c>
      <c r="C2135" s="3" t="s">
        <v>3621</v>
      </c>
      <c r="D2135" s="26" t="s">
        <v>11108</v>
      </c>
      <c r="E2135" s="26" t="s">
        <v>11470</v>
      </c>
      <c r="F2135" s="26" t="s">
        <v>11101</v>
      </c>
      <c r="G2135" s="26" t="s">
        <v>11125</v>
      </c>
      <c r="H2135" s="26" t="s">
        <v>11118</v>
      </c>
      <c r="I2135" s="26" t="s">
        <v>3612</v>
      </c>
      <c r="J2135" s="3" t="s">
        <v>10498</v>
      </c>
      <c r="K2135" s="3" t="str">
        <f t="shared" si="247"/>
        <v>tetra-g2323_tet-A-v8</v>
      </c>
      <c r="L2135" s="60" t="s">
        <v>11180</v>
      </c>
      <c r="M2135" s="2" t="str">
        <f t="shared" si="248"/>
        <v>&gt;tetra-g2323_tet-A-v8%GTGAAACCCAACAGACCCCTGATCGTAATACTGTGCACTGTCGCGCTCGACGCTGTCGGCATCGGCCTGATTATGCCGGTGCTGCCGGGCCTCCTGCGAGATCTGGTTCACTCGAACGACGTCACCGCCCACTATGGCATTTTGCTGGCGCTGTATGCGTTGATGCAATTTGCCTGCGCGCCTGTGCTGGGTGCGCTATCGGATCGTTTCGGCCGGCGGCCGGTCTTGCTCGTCTCGCTGTCCGGCGCCGCTATCGACTACGCCATCATGGCGACGGCGCCTTTCCTTTGGGTTCTCTATATCGGGCGCATCGTGGCCGGCATCACCGGGGCGACTGGTGCGGTAGCCGGCGCCTATATTGCCGATATCACAGATGGGGATGAGCGCGCGCGGTACTTCGGCTTCATGAGCGCCTGTTTCGGGTTCGGGATGGTCGCGGGACCTGTGCTCGGTGGGCTGATGAGCAGTTTCTCCCCCCATGCTCCGTTCTTCGCCGCAGCAGCCTTGAATGGCCTCAATTTCCTGATGGGCATTTTCCTTTTGCCGGAGTCGCACAAAGGCGAACGTCGACCATTACGCCGGGAGGCTCTCAACCCGCTCGCTTCGTTCCGGTGGGTCCGGGGCATGACCGTCATCGCCGCCCTGATGGCTGTCTTCTTCATCATGCAACTCGTCGGACAGGCGCCGGCCACGCTTTGGGTCATCTTCGGCGAGGATCGCTTTCATTGGGACACGAGCTTGATCGGCATTTCGCTTGCCGCATTTGGTATTCTACATTCACTCGCCCAGGCAATGATCACCGGCCCTGTAACCACCAGGCTCGGCGAAAGGCGGGCACTCATGCTCGGAATGATTGCCGACGGCGCAGGCTACATCCTGCTTGCCTTGGCGACAAGGGGATGGATGGCGTTCCCGATTATGGTCCTGCTTGCTTCGGGTGGCATCGGAATGCCGGCGCTGCAAGCAGTGTTGTCCAGGCAGGTAGATGAGGAACGTCAGGGGCAGCTTCAAGGATCTCTTGCGGCGCTCACCAGCCTGACCTCGATCGTCGGGCCCCTCCTCTTCACGGCGATCTATGCGGCCTCTATAACAACGTGGAACGGGTGGGCATGGATTGCAGGTGCCGCCCTCTACTTGCTCTGCCTGCCGGCGCTGCGTCGCGGGTTTTGGAGCGGCGTAGGGCAACGAGCCGATCGCTGA</v>
      </c>
      <c r="O2135" s="26">
        <f t="shared" si="252"/>
        <v>1200</v>
      </c>
      <c r="Q2135" s="26">
        <f t="shared" si="249"/>
        <v>1</v>
      </c>
      <c r="R2135" s="26">
        <f t="shared" si="250"/>
        <v>1</v>
      </c>
      <c r="S2135" s="26">
        <f t="shared" si="251"/>
        <v>2</v>
      </c>
    </row>
    <row r="2136" spans="2:19" s="26" customFormat="1" x14ac:dyDescent="0.25">
      <c r="B2136" s="26" t="s">
        <v>11095</v>
      </c>
      <c r="C2136" s="3" t="s">
        <v>3621</v>
      </c>
      <c r="D2136" s="26" t="s">
        <v>11109</v>
      </c>
      <c r="E2136" s="26" t="s">
        <v>11471</v>
      </c>
      <c r="F2136" s="26" t="s">
        <v>11102</v>
      </c>
      <c r="G2136" s="26" t="s">
        <v>11126</v>
      </c>
      <c r="H2136" s="26" t="s">
        <v>11119</v>
      </c>
      <c r="I2136" s="26" t="s">
        <v>3612</v>
      </c>
      <c r="J2136" s="3" t="s">
        <v>10498</v>
      </c>
      <c r="K2136" s="3" t="str">
        <f t="shared" si="247"/>
        <v>tetra-g2324_tet-A-v9</v>
      </c>
      <c r="L2136" s="60" t="s">
        <v>11180</v>
      </c>
      <c r="M2136" s="2" t="str">
        <f t="shared" si="248"/>
        <v>&gt;tetra-g2324_tet-A-v9%GTGAAACCCAACAGACCCCTGATCGTAATTCTGAGCACTGTCGCGCTCGACGCTGTCGGCATCGGCCTGATTATGCCGGTGCTGCCGGGCCTCCTGCGCGATCTGGTTCACTCGAACGACGTCACCGCCCACTATGGCATTCTGCTGGCGCTGTATGCGTTGGTGCAATTTGCCTGCGCACCTGTGCTGGGCGCGCTGTCGGATCGTTTCGGGCGGCGGCCAATCTTGCTCGTCTCGCTGGCCGGCGCCACTGTCGACTACGCCATCATGGCGACAGT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C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6" s="26">
        <f t="shared" si="252"/>
        <v>1200</v>
      </c>
      <c r="Q2136" s="26">
        <f t="shared" si="249"/>
        <v>1</v>
      </c>
      <c r="R2136" s="26">
        <f t="shared" si="250"/>
        <v>1</v>
      </c>
      <c r="S2136" s="26">
        <f t="shared" si="251"/>
        <v>2</v>
      </c>
    </row>
    <row r="2137" spans="2:19" s="26" customFormat="1" x14ac:dyDescent="0.25">
      <c r="B2137" s="26" t="s">
        <v>11096</v>
      </c>
      <c r="C2137" s="3" t="s">
        <v>3621</v>
      </c>
      <c r="D2137" s="26" t="s">
        <v>11110</v>
      </c>
      <c r="E2137" s="26" t="s">
        <v>11472</v>
      </c>
      <c r="F2137" s="26" t="s">
        <v>11103</v>
      </c>
      <c r="G2137" s="26" t="s">
        <v>11127</v>
      </c>
      <c r="H2137" s="26" t="s">
        <v>11120</v>
      </c>
      <c r="I2137" s="26" t="s">
        <v>3612</v>
      </c>
      <c r="J2137" s="3" t="s">
        <v>10498</v>
      </c>
      <c r="K2137" s="3" t="str">
        <f t="shared" si="247"/>
        <v>tetra-g2325_tet-A-v10</v>
      </c>
      <c r="L2137" s="60" t="s">
        <v>11180</v>
      </c>
      <c r="M2137" s="2" t="str">
        <f t="shared" si="248"/>
        <v>&gt;tetra-g2325_tet-A-v10%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A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7" s="26">
        <f t="shared" si="252"/>
        <v>1200</v>
      </c>
      <c r="Q2137" s="26">
        <f t="shared" si="249"/>
        <v>1</v>
      </c>
      <c r="R2137" s="26">
        <f t="shared" si="250"/>
        <v>1</v>
      </c>
      <c r="S2137" s="26">
        <f t="shared" si="251"/>
        <v>2</v>
      </c>
    </row>
    <row r="2138" spans="2:19" s="26" customFormat="1" x14ac:dyDescent="0.25">
      <c r="B2138" s="26" t="s">
        <v>11115</v>
      </c>
      <c r="C2138" s="3" t="s">
        <v>3621</v>
      </c>
      <c r="D2138" s="26" t="s">
        <v>11112</v>
      </c>
      <c r="E2138" s="26" t="s">
        <v>11473</v>
      </c>
      <c r="F2138" s="26" t="s">
        <v>11105</v>
      </c>
      <c r="G2138" s="25" t="s">
        <v>11128</v>
      </c>
      <c r="H2138" s="26" t="s">
        <v>11122</v>
      </c>
      <c r="I2138" s="26" t="s">
        <v>3612</v>
      </c>
      <c r="J2138" s="3" t="s">
        <v>10498</v>
      </c>
      <c r="K2138" s="3" t="str">
        <f t="shared" si="247"/>
        <v>tetra-g2327_tet-A-v12</v>
      </c>
      <c r="L2138" s="60" t="s">
        <v>11180</v>
      </c>
      <c r="M2138" s="2" t="str">
        <f t="shared" si="248"/>
        <v>&gt;tetra-g2327_tet-A-v12%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2138" s="26">
        <f t="shared" si="252"/>
        <v>1200</v>
      </c>
      <c r="Q2138" s="26">
        <f t="shared" si="249"/>
        <v>1</v>
      </c>
      <c r="R2138" s="26">
        <f t="shared" si="250"/>
        <v>1</v>
      </c>
      <c r="S2138" s="26">
        <f t="shared" si="251"/>
        <v>2</v>
      </c>
    </row>
    <row r="2139" spans="2:19" s="26" customFormat="1" x14ac:dyDescent="0.25">
      <c r="B2139" s="26" t="s">
        <v>11116</v>
      </c>
      <c r="C2139" s="3" t="s">
        <v>3621</v>
      </c>
      <c r="D2139" s="26" t="s">
        <v>11113</v>
      </c>
      <c r="E2139" s="26" t="s">
        <v>11474</v>
      </c>
      <c r="F2139" s="26" t="s">
        <v>11106</v>
      </c>
      <c r="G2139" s="25" t="s">
        <v>11129</v>
      </c>
      <c r="H2139" s="26" t="s">
        <v>11123</v>
      </c>
      <c r="I2139" s="26" t="s">
        <v>3612</v>
      </c>
      <c r="J2139" s="3" t="s">
        <v>10498</v>
      </c>
      <c r="K2139" s="3" t="str">
        <f t="shared" si="247"/>
        <v>tetra-g2328_tet-A-v13</v>
      </c>
      <c r="L2139" s="60" t="s">
        <v>11180</v>
      </c>
      <c r="M2139" s="2" t="str">
        <f t="shared" si="248"/>
        <v>&gt;tetra-g2328_tet-A-v13%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ACAATGTTGTCCAGGCAGGTGGATGAGGAACGTCAGGGGCAGCTGCAAGGCTCACTGGCGGCGCTCACCAGCCTGACCTCGATCGTCGGACCCCTCCTCTTCACGGCGATCTATGCGGCTTCTATAACAACGTGGAACGGGTGGGCATGGATTGCAGGCGCTGCCCTCTACTTGCTCTGCCTGCCGGCGCTGCGTCGCGGGCTTTGGAGCGGCGCAGGGCAACGAGCCGATCGCTGA</v>
      </c>
      <c r="O2139" s="26">
        <f t="shared" si="252"/>
        <v>1200</v>
      </c>
      <c r="Q2139" s="26">
        <f t="shared" si="249"/>
        <v>1</v>
      </c>
      <c r="R2139" s="26">
        <f t="shared" si="250"/>
        <v>1</v>
      </c>
      <c r="S2139" s="26">
        <f t="shared" si="251"/>
        <v>2</v>
      </c>
    </row>
    <row r="2140" spans="2:19" s="26" customFormat="1" x14ac:dyDescent="0.25">
      <c r="B2140" s="26" t="s">
        <v>11143</v>
      </c>
      <c r="C2140" s="3" t="s">
        <v>3621</v>
      </c>
      <c r="D2140" s="26" t="s">
        <v>11131</v>
      </c>
      <c r="E2140" s="26" t="s">
        <v>11475</v>
      </c>
      <c r="F2140" s="26" t="s">
        <v>11132</v>
      </c>
      <c r="G2140" s="26" t="s">
        <v>11133</v>
      </c>
      <c r="I2140" s="26" t="s">
        <v>3612</v>
      </c>
      <c r="J2140" s="3" t="s">
        <v>10498</v>
      </c>
      <c r="K2140" s="3" t="str">
        <f t="shared" si="247"/>
        <v>tetra-g2329_tet-A46</v>
      </c>
      <c r="L2140" s="59" t="s">
        <v>11085</v>
      </c>
      <c r="M2140" s="2" t="str">
        <f t="shared" si="248"/>
        <v>&gt;tetra-g2329_tet-A46%ATGATCAGAGCTATTTGGGAGTATATCAGGGAGCGCAAGTGGCGATATGTGAAGATCGCTATGGTACTGATTCTTTATGATTACACTTTATTGATCCCGACGCAAGTCATTCAGCGCTTAGTGGATCATTTGAGTCAGCAGACGCTGACGCAATCGAACTTTGTATGGGATATGGTCCTCTTGGTGGGATCAGCCATCCTCAATTACCTGACGGCTTTTTATTGGCAGTTGCGACTCTTTCAGTCGTCAGTCCATTTCAAGGCGACCCTTCAGGGACAAGCTTTTCGTAAGCTAGTAGCTATGCGGCGTCCCTTTTTTGAGAAATTTCGCTCAGGGGACCTCTTGACGCGCTTTACGACGGATGTGGATGGCATGGCCGATATGGCTGGTTACGGGATGATGGTGCTCCTGTTTGGCGGTGGCTTGTTTGCCTTTATTATTCCGACCATGTTTTTCATTTCTTGGCAATTAACCTTGATTTCCTTTATTCCCATGATCTTCCTTGTCGTCTCTACCTATTTTTTGAGTAGAAAGCAGGAGGAGTATGTTGAGCAAAACCGGGAAGCGGTTGCTCAGTTGAACGATGAAGTCTTGGAGTCCATCGAAGGGATCCGGGTCATGCGGGCCTATAGTAGACGGGATCAGCAGGTCAAACAGTTTCAGAAGAAAACGGCTAGTCTATCCAAAACAGGGGACAAAATTGCTTCTATCCAATATTCTTTTGGCCCCTTAGCCCTGTTGTTTATTGGATTCTCGACAGTCTTGCTCCTGCTATTTGGAGGACAGTCCCTAGCAAGTGGGCAGTTGAGCCTTGGCAAGCTATTGGCCTTGCAACTGTATTTGGTCTTTTTAATTGAGCCTATGTGGATGATGACGGACCTGATCTTGGTCTATCAGACAGGGCAAATGTCCTATAAAAAACTAAAAGAAGTGATTGATGAGACAGATGATCTTGAGCCAGATGGTACACACTATTTAGAGCAGATCGATTCGGTAGAGTTTAAGGATTATTCCTTCAGTTATCCTGGTGCTGAGCGAAAGAGCCTATCAGGCATTGATTGGACTATCCAGCGAGGACAGACGGTTGGAATTGTTGGTCGTACCGGTGCAGGAAAGACTACCCTGGTTCGACAATTCTTGCGGCAATACCCAGTTGGTGAGGGAGAATTCTTGGTCAACCAGCAACCGATCGTGGACTACAACCGACACTCGATTGAAGAAAAAATTGGTTATGTTTCCCAAGAACATATTTTATTTTCTAAGTCTATCCGTGAGAATATAGCGCTTGGTAAAAAAGGAGCCAGCCAAGAAGACTTGATGGAAGCAGTAGCCCAAGCTGCTTTTGCGGATGATCTCGAGCGGATGTCTCATGGAATGGACACCCTGATCGGTGAGAAAGGGGTCTCTGTATCAGGAGGTCAAAAACAGCGGATCTCTTTGGCGCGTGCCTTCTTAAGAGATGCAGATCTCTTGTTGTTAGATGATTCCCTTTCGGCAGTGGATGCGAAGACCGAACAGGCCATTATTGACACCATTCAAAAAGAACGAAAAGACAAGACGACCATCATTGTTTCTCATCGCTTGTCGGCTGTCCATCAGGCTGATTGGATCATCGTCTTGGATCAAGGACAGATTGTTGAAGAAGGCAGGGCTAGTGATTTATTAGCTCAAGAGGGCTGGTATTATGAACAATACCAACGGCAACAAAAACAGGAAGGAGAATAA</v>
      </c>
      <c r="O2140" s="26">
        <f t="shared" si="252"/>
        <v>1725</v>
      </c>
      <c r="Q2140" s="26">
        <f t="shared" si="249"/>
        <v>1</v>
      </c>
      <c r="R2140" s="26">
        <f t="shared" si="250"/>
        <v>1</v>
      </c>
      <c r="S2140" s="26">
        <f t="shared" si="251"/>
        <v>2</v>
      </c>
    </row>
    <row r="2141" spans="2:19" s="26" customFormat="1" x14ac:dyDescent="0.25">
      <c r="B2141" s="26" t="s">
        <v>11144</v>
      </c>
      <c r="C2141" s="3" t="s">
        <v>3621</v>
      </c>
      <c r="D2141" s="26" t="s">
        <v>11134</v>
      </c>
      <c r="E2141" s="26" t="s">
        <v>11476</v>
      </c>
      <c r="F2141" s="26" t="s">
        <v>11135</v>
      </c>
      <c r="G2141" s="26" t="s">
        <v>11136</v>
      </c>
      <c r="I2141" s="26" t="s">
        <v>3612</v>
      </c>
      <c r="J2141" s="3" t="s">
        <v>10498</v>
      </c>
      <c r="K2141" s="3" t="str">
        <f t="shared" si="247"/>
        <v>tetra-g2330_tet-A60</v>
      </c>
      <c r="L2141" s="59" t="s">
        <v>11085</v>
      </c>
      <c r="M2141" s="2" t="str">
        <f t="shared" si="248"/>
        <v>&gt;tetra-g2330_tet-A60%ATGAACGATTTATTAAAAGTCATTATTAATTTTATAAAGAAACATCCGATGCGCTACCTTGTTAGTTTTATTTTGATGATCGGAAGTAGTATTGCGGCGGTGTACCCAGCGCGTATTATCGGACAAGTTGTTGATAAAATCGTAGCGAGCGAACTGAATGCCGAGTGGCTTGGGACACAACTCGTGATTTTAGTCGGGATTATTCTTGTGGCGTATATTACGGAGAGTATTTGGACATATTTTATTTTTATTGGGTATTATGAAATTCAAAAAGAATTACGTGTGAAGTTACTACGTAATAATTTACGGAAGAAAATTCCGTTTTATGCGCATTTTAGAACGGGCGAAATTATTACGCGTAGCAGTGAAGACGTTACAACGATTGGCGATATGATGGGGTTTGGGATGTTTGCATTGATGAACTCTACATTGCTGATGAGCGTATCGATTTATATGATGGTCACAACGATTTCATTGCCACTGACCATCGCAGCGATTTTGCCACTGCCAATCCTTTCGTATCTTGTATATAAATGGGGATTCGATTTAGAAGAAGAGTACAACAAGGCGCAAAATGCAGTTTCACAATTAAATAATGAAGTGCTTGAGATGATTGACGGGACGTATGTGATTCGTGCTTACGGGCAAGAAGATGCGATGATGGATGAGTTCAGGGCGAAAACGAAAAAGGCCATGAAACAAAATATTATCGTGACTGAAATTGAATCGCGCTTTATTCCACTGGCGCAATTATTTATGATGATTAGCTTTACCATTGCCCTTTTCTACGGTGGGTATCTAGTATCGACTGGGGCTATTCTAGTCGGGGATGTCATTGCCTTCCAAGTCTATATGGGGGCGATTATGTGGCCGATGTTTATGATTGGCGATATTATTACGAACTATAAACGCGGAAAAGTGGCGACGGAGCGTATTAATGAAGTGTTGAAACATGACGATGAAATTGAACGCGGCGGTACAAAAACGCTCGAGACGATTGAATCCATTGAGTTTAAGGACTTCCATTTTATGTATCCAGGCGAAGAGGCACCATTATTAAAAGAGATTAACCTTACGTTACGTAAAGGCGAGACGCTTGGAATCGTTGGAAAAACGGGTTCTGGGAAGACGACGCTCTTGATGCAATTATTACATCAATTTCCGTACCGAGGAGAGAAGCTGCTCATTAACGGAGAGCCATTGATTGATTACGACACTCAATCGGTGGCAGGGCATCTAGCCTATGTGCCACAAGAACACACCCTTTTCTCACGCACGATTCGCGAGAATATGTTATTCGGAAAAGAGGATGCAACGGATGATGAAATTTGGGAAGCGTTGACGCTAGCCTCTTTTGAAGGAGACGTGAAACGAATGCCAGACGAGCTCGATACGATGGTCGGAGAAAAAGGGGTATCGCTCAGTGGAGGTCAAAAACAACGCTTATCGATTGCTCGTGCTTTCTTACGCAACCGTGAATGCTTAATTTTGGATGATGCGTTATCTGCAGTTGATGCGAAAACGGAAAGGGAAATTATCTCGCACTTGCAACAAGAACGCGGAGGTTGTATGAATATCATTTCTGCGCACAGACTTTCTGCAATTCGTCATGCGGATGAAATTATTGTGATGAATGAAGGACGTATTAGTGAGAGGGGTACCCACGAGGAGCTGCTCGAACAACGAGGATGGTACTATGAACAGTATCTCACACAAGAAATGGAGGAGGAAATCGAATGA</v>
      </c>
      <c r="O2141" s="26">
        <f t="shared" si="252"/>
        <v>1740</v>
      </c>
      <c r="Q2141" s="26">
        <f t="shared" si="249"/>
        <v>1</v>
      </c>
      <c r="R2141" s="26">
        <f t="shared" si="250"/>
        <v>1</v>
      </c>
      <c r="S2141" s="26">
        <f t="shared" si="251"/>
        <v>2</v>
      </c>
    </row>
    <row r="2142" spans="2:19" s="26" customFormat="1" x14ac:dyDescent="0.25">
      <c r="B2142" s="26" t="s">
        <v>11145</v>
      </c>
      <c r="C2142" s="3" t="s">
        <v>3621</v>
      </c>
      <c r="D2142" s="26" t="s">
        <v>11137</v>
      </c>
      <c r="E2142" s="26" t="s">
        <v>11458</v>
      </c>
      <c r="F2142" s="26" t="s">
        <v>11138</v>
      </c>
      <c r="G2142" s="26" t="s">
        <v>11139</v>
      </c>
      <c r="I2142" s="26" t="s">
        <v>3612</v>
      </c>
      <c r="J2142" s="3" t="s">
        <v>10498</v>
      </c>
      <c r="K2142" s="3" t="str">
        <f t="shared" si="247"/>
        <v>tetra-g2331_tet-AP</v>
      </c>
      <c r="L2142" s="59" t="s">
        <v>11085</v>
      </c>
      <c r="M2142" s="2" t="str">
        <f t="shared" si="248"/>
        <v>&gt;tetra-g2331_tet-AP%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G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G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v>
      </c>
      <c r="O2142" s="26">
        <f t="shared" si="252"/>
        <v>1263</v>
      </c>
      <c r="Q2142" s="26">
        <f t="shared" si="249"/>
        <v>1</v>
      </c>
      <c r="R2142" s="26">
        <f t="shared" si="250"/>
        <v>1</v>
      </c>
      <c r="S2142" s="26">
        <f t="shared" si="251"/>
        <v>2</v>
      </c>
    </row>
    <row r="2143" spans="2:19" s="26" customFormat="1" x14ac:dyDescent="0.25">
      <c r="B2143" s="26" t="s">
        <v>11146</v>
      </c>
      <c r="C2143" s="3" t="s">
        <v>3621</v>
      </c>
      <c r="D2143" s="26" t="s">
        <v>11140</v>
      </c>
      <c r="E2143" s="26" t="s">
        <v>11458</v>
      </c>
      <c r="F2143" s="26" t="s">
        <v>11141</v>
      </c>
      <c r="G2143" s="26" t="s">
        <v>11142</v>
      </c>
      <c r="I2143" s="26" t="s">
        <v>3612</v>
      </c>
      <c r="J2143" s="3" t="s">
        <v>10498</v>
      </c>
      <c r="K2143" s="3" t="str">
        <f t="shared" si="247"/>
        <v>tetra-g2332_tet-AP</v>
      </c>
      <c r="L2143" s="59" t="s">
        <v>11085</v>
      </c>
      <c r="M2143" s="2" t="str">
        <f t="shared" si="248"/>
        <v>&gt;tetra-g2332_tet-AP%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A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A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v>
      </c>
      <c r="O2143" s="26">
        <f t="shared" si="252"/>
        <v>1263</v>
      </c>
      <c r="Q2143" s="26">
        <f t="shared" si="249"/>
        <v>1</v>
      </c>
      <c r="R2143" s="26">
        <f t="shared" si="250"/>
        <v>1</v>
      </c>
      <c r="S2143" s="26">
        <f t="shared" si="251"/>
        <v>2</v>
      </c>
    </row>
    <row r="2144" spans="2:19" x14ac:dyDescent="0.25">
      <c r="B2144" s="26" t="s">
        <v>11147</v>
      </c>
      <c r="C2144" s="26" t="s">
        <v>6849</v>
      </c>
      <c r="D2144" s="26" t="s">
        <v>11183</v>
      </c>
      <c r="E2144" s="26" t="s">
        <v>11184</v>
      </c>
      <c r="F2144" s="26" t="s">
        <v>11185</v>
      </c>
      <c r="G2144" s="64" t="s">
        <v>11186</v>
      </c>
      <c r="H2144" s="26" t="s">
        <v>11187</v>
      </c>
      <c r="I2144" s="26" t="s">
        <v>6853</v>
      </c>
      <c r="J2144" s="26" t="s">
        <v>10498</v>
      </c>
      <c r="K2144" s="3" t="str">
        <f t="shared" si="247"/>
        <v>colis-g2333_mcr9-1</v>
      </c>
      <c r="L2144" s="5" t="s">
        <v>11485</v>
      </c>
      <c r="M2144" s="26" t="str">
        <f t="shared" ref="M2144:M2145" si="253">"&gt;"&amp;K2144&amp;"%"&amp;G2144</f>
        <v>&gt;colis-g2333_mcr9-1%ATGCCTGTACTTTTCAGGGTGAAAGTTATTCCGCTGGTTTTACTTCTGGCAATGATCTTTGCGTTTTTACTTAACTGGCCAATATTGCTGCATTTTTACGAGATTTTGTCGCATTTAGAGCATGTCAAAATTGGTTTTGTCATTTCTATTCCCTTTGTTCTGGTTGCGGCGCTTAACGTTGTTTTTATGCCTTTCTCAGTTCGTTTTCTGCTGAAACCTTTCTTTGCTTTACTGTTTATCACTGGCTCACTGGTCAGTTATTCGACACTAAAATATAAAGTAATGTTTGATCAAACGATGATTCAAAACATTATTGAAACTAACCCCCAGGAAGCGCATTCCTATCTTAATGGCTCAATTATTATATGGTTCGTCTTTACCGGTATCCTTCCTGCCATCCTCCTTTTTTCAATAAAAATTCAATATCCTGAAAAATGGTATAAAGGCATTGCTTACCGTTTGCTCTCCGTGCTGGCATCGTTGAGTTTGATTGCAGGTGTTGCCGCACTTTATTATCAGGATTATGCCTCTGTCGGCCGCAATAACTCGACATTGAATAAAGAGATCATCCCGGCGAACTACGCTTACAGCACTTTCCAGTATGTTAAGGATACGTACTTTACGACTAAAGTGCCTTTCCAGACGCTGGGGAATGATGCTAAACGCGTCGTCGCTCACGAAAAACCCACGCTGATGTTCCTGGTGATTGGCGAAACGGCACGCAGCCAGAATTTCTCGATGAACGGTTATTCGCGTGATACCAATGCCTTTACCAGCAAATCCGGCGGCGTTATTTCGTTTAAAAATATGCATTCCTGCGGTACCGCTACCGCAATATCCGTTCCGTGCATGTTCTCGAATATGAATCGCACCGAGTACGACAGTAAAAAAGCATCTAACAGTGAAAATTTCCTCGACATCGTGCAGAAAACCGGTGTCTCGCTGTTATGGAAAGAGAACGATGGCGGTTGTAAAGGCGTATGTAGCCGCATCCCGACTGTCGAAATTAAGCCTAGTGATAACCCGAAACTGTGCGATGGCAAAACGTGCCATGACGAGGTGATGCTGGAAAACCTTGATGATGAAATCGCCAAAATGCCAGGTGATAAGCTTGTCGCCTTCCATATCATTGGCAGCCATGGACCGACTTATTACCTGCGTTATCCGGCTGAGCATCGCCACTTCATGCCCGAATGTGCACGTAGCGATATCGAAAACTGTACTCAGGAACAATTGGTCAACACCTACGACAACACCCTTCGTTATACAGACTATGTATTAGCTGAGATGATTGAAAAGCTAAAAAATTACAGCGATCAGTACAACACCGTGCTGCTTTATGTGTCCGATCATGGTGAATCATTGGGCGAAAGCGGGCTATATCTGCACGGCACGCCGTACAAACTGGCACCGGATCAGCAGACGCATATTCCGATGCAGGTCTGGATGTCACCGGGCTTTATCGCCGGGAAACACATCAACATGTCTTGCCTTGAAAATAATGCGGCGAAAAAATCATATTCCCACGACAACCTGTTCTCATCGATTTTGGGGCTGTGGGACGTAAGCACCAGCGTCTATAATCCTGACCGCGATTTGTTCCGCGAATGCCGTGGCTAA</v>
      </c>
      <c r="N2144" s="26"/>
      <c r="O2144" s="52">
        <f t="shared" si="252"/>
        <v>1620</v>
      </c>
      <c r="P2144" s="26"/>
      <c r="Q2144" s="26">
        <f t="shared" ref="Q2144:Q2192" si="254">IF(OR(LEFT(G2144,3)="ATG",LEFT(G2144,3)="GTG",LEFT(G2144,3)="TTG"),1,"bad")</f>
        <v>1</v>
      </c>
      <c r="R2144" s="26">
        <f t="shared" ref="R2144:R2192" si="255">IF(OR(RIGHT(G2144,3)="TAG",RIGHT(G2144,3)="TAA",RIGHT(G2144,3)="TGA"),1,"bad")</f>
        <v>1</v>
      </c>
      <c r="S2144" s="26">
        <f t="shared" ref="S2144:S2192" si="256">IF(MID(G2144,10,3)="ATG",1,2)</f>
        <v>2</v>
      </c>
    </row>
    <row r="2145" spans="2:19" x14ac:dyDescent="0.25">
      <c r="B2145" s="26" t="s">
        <v>11148</v>
      </c>
      <c r="C2145" s="26" t="s">
        <v>6849</v>
      </c>
      <c r="D2145" s="26" t="s">
        <v>11188</v>
      </c>
      <c r="E2145" s="26" t="s">
        <v>11189</v>
      </c>
      <c r="F2145" s="26" t="s">
        <v>11190</v>
      </c>
      <c r="G2145" s="26" t="s">
        <v>11191</v>
      </c>
      <c r="H2145" s="26" t="s">
        <v>11192</v>
      </c>
      <c r="I2145" s="26" t="s">
        <v>6853</v>
      </c>
      <c r="J2145" s="26" t="s">
        <v>10498</v>
      </c>
      <c r="K2145" s="3" t="str">
        <f t="shared" si="247"/>
        <v>colis-g2334_mcr10-1</v>
      </c>
      <c r="L2145" s="5" t="s">
        <v>11485</v>
      </c>
      <c r="M2145" s="26" t="str">
        <f t="shared" si="253"/>
        <v>&gt;colis-g2334_mcr10-1%ATGCCCGTACTTTTCAGGATGAGGGTAATCCCCTTGGTTTTACTTCTGGCACTCGTTTTTGCATTCTTACTTAACTGGCCGGTGTTGCTGCATTTCTACGATATCCTGAGCCGTCTTGAACATGTGAGGGCGGGGTTCGTCATCTCCATTCCGTTTGTGCTGGTTGCAGCGCTTAACTTTGTGTTTATGCCCTTCTCGGTTCGCTACCTGCTCAAACCCTTCTTTGCCCTGTTGCTGGTCACCGGTTCGGTGGTGAGTTACGCCACACTGAAATATAAAGTGATGTTTGATCAGTCCATGATCGAAAATATACTGGAAACAAACCCACAGGAAGCGCATGCCTACCTGAATGGCTCACTGGTGCTGTGGCTGGTCTTCATGGGCATTCTTCCGGCTATCCTGTTGTTTTTGATTAAAATTGAATATGCAGACAAATGGTACAAAGGGGTTGCCCACCGGCTGCTTTCCATGCTCGCTTCGCTGATCCTGATTGCAGGTGTTGCCGCTCTGTATTACCAGGATTATGCTTCTGTCGGGCGCAATAACCCGACGCTGAACAAAGAAATTATCCCGGCAAACTATGCGTACAGCACTTTCCATTACGTGAAGGATACCTATTTTACGACGAAAATGCCTTTCCGGACGCTGGGGGATGATGCAAGGCGCGTTACCCGGAATGGTAAACCCACGCTGATGTTCCTGGTAATTGGCGAAACGGCACGGAGCCAGAATTTCTCCATGAACGGCTACCCGCGTGACACAAATGCCTTTACCAGCAAAATCGATGGCGTTATTTCGTTCAGGAATATGCGTTCCTGTGGCACGGCGACCGCAGTCTCGGTGCCCTGTATGTTCTCGGATATGAACCGGACGGATTACGATGGTAAAAAGGCTGCCGGCAGTGAAAATGTCCTCGACATCGTGCAGAAAACGGGGGTTTCGCTGTTGTGGAAAGAAAACGATGGCGGGTGTAAAGGCGTATGCAGCCGTATCCCGACTGTCGAAATTAATCCCGGTATCAGTAAAAAACTGTGTGACGGTAAAACCTGCTATGACGATGTTATGCTGGAAAACCTGGATACCGAAATCGGCAAAATGGCCGGAGACAAGCTGATCGCCTTCCATATGATTGGCAGCCATGGACCGACCTATTACCAGCGTTATCCGGCAGAGCATCGTCACTTCATGCCGGAATGTGCGCGCAGCGATATCGAAAACTGCACGCAGGAACAGCTGGTTAATACCTACGACAATACCATTCGCCACACCGACTATGTGTTAGCGCAGATGATTGAAAAGCTTAAGCAATACAGCGAACAGTACAACACCGTACTGCTGTATGTGTCCGATCACGGCGAATCTCTGGGAGAGAGCGGACTGTATCTGCACGGTACCCCCTACAAACTGGCACCGGATCAGCAGACGCACATCCCGATGCAGCTCTGGATGTCGCCAGGCTTCATTGCTGCTAAAAATATTAACGCCGCGTGTCTGCAGCATAATGCCGTTAACAGGACATATTCCCACGATAACCTTTTCGCGTCCGTACTGGGGCTCTGGGACATCACCACCGGGGCCTATCTTCCGGAAAGCGACCTGTTCCGCGAATGTCGTGGATAG</v>
      </c>
      <c r="N2145" s="26"/>
      <c r="O2145" s="52">
        <f t="shared" si="252"/>
        <v>1620</v>
      </c>
      <c r="P2145" s="26"/>
      <c r="Q2145" s="26">
        <f t="shared" si="254"/>
        <v>1</v>
      </c>
      <c r="R2145" s="26">
        <f t="shared" si="255"/>
        <v>1</v>
      </c>
      <c r="S2145" s="26">
        <f t="shared" si="256"/>
        <v>2</v>
      </c>
    </row>
    <row r="2146" spans="2:19" x14ac:dyDescent="0.25">
      <c r="B2146" s="26" t="s">
        <v>11149</v>
      </c>
      <c r="C2146" s="26" t="s">
        <v>11193</v>
      </c>
      <c r="D2146" s="26" t="s">
        <v>11193</v>
      </c>
      <c r="E2146" s="26" t="s">
        <v>11193</v>
      </c>
      <c r="F2146" s="26" t="s">
        <v>11194</v>
      </c>
      <c r="G2146" s="26" t="s">
        <v>11195</v>
      </c>
      <c r="H2146" s="26" t="s">
        <v>11196</v>
      </c>
      <c r="I2146" s="26" t="s">
        <v>6853</v>
      </c>
      <c r="J2146" s="26" t="s">
        <v>4420</v>
      </c>
      <c r="K2146" s="3" t="str">
        <f t="shared" si="247"/>
        <v>colis-g2335_eptA</v>
      </c>
      <c r="L2146" s="5" t="s">
        <v>11485</v>
      </c>
      <c r="M2146" s="2" t="str">
        <f t="shared" ref="M2146" si="257">"&gt;"&amp;K2146&amp;IF(J2146="yes","_Chr","")&amp;"%"&amp;G2146</f>
        <v>&gt;colis-g2335_eptA_Chr%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ATTTTGCTGGTCGCCGCACTGTTTTATAAAGACTACGCCTCGTTGTTCCGCAATAACAAAGAGCTGGTGAAATCCTTAAGCCCCTCTAACAGCATTGTTGCCAGCTGGTCATGGTACTCCCATCAGCGACTGGCAAATCTGCCGCTGGTGCGAATTGGTGAAGACGCGCACCGCAACCCGTTAATGCAGAACGAAAAACGTAAAAATTTGACCATCCTGATTGTCGGCGAAACCTCGCGGGCGGAGAACTTCTCCCTCAACGGCTACCCGCGTGAAACTAACCCGCGGCTGGCGAAAGATAACGTGGTCTATTTCCCTAATACCGCATCTTGCGGCACGGCAACGGCAGTTTCAGTACCGTGCATGTTCTCGGATATGCCGCGTGAGCACTACAAAGAAGAGCTGGCACAGCACCAGGAAGGCGTGCTGGATATCATTCAGCGAGCGGGCATCAACGTGCTGTGGAATGACAACGATGGCGGCTGTAAAGGTGCCTGCGACCGCGTGCCTCACCAGAACGTCACCGCGCTGAATCTACCTGATCAGTGCATCAACGGCGAATGCTATGACGAAGTGCTGTTCCACGGGCTTGAAGAGTACATCAATAACCTGCAAGGTGATGGCGTGATTGTCTTACACACCATCGGCAGCCACGGTCCGACCTATTACAACCGCTATCCGCCTCAGTTCAGGAAATTTACCCCAACCTGCGACACCAATGAGATCCAGACCTGTACCAAAGAGCAACTGGTGAACACTTACGACAACACGCTGGTTTACGTCGACTATATTGTTGATAAAGCGATTAATCTGCTGAAAGAACATCAGGATAAATTTACCACCAGCCTGGTTTATCTTTCTGACCACGGTGAATCGTTAGGTGAAAATGGCATCTATCTGCACGGTCTGCCTTATGCCATCGCCCCGGATAGCCAAAAACAGGTGCCGATGCTGCTGTGGCTGTCGGAGGATTATCAAAAACGGTATCAGGTTGACCAGAACTGCCTGCAAAAACAGGCGCAAACGCAACACTATTCACAAGACAATTTATTCTCCACGCTATTGGGATTAACTGGCGTTGAGACGAAGTATTACCAGGCTGCGGATGATATTCTGCAAACTTGCAGGAGAGTGAGTGAATGA</v>
      </c>
      <c r="N2146" s="26"/>
      <c r="O2146" s="52">
        <f t="shared" si="252"/>
        <v>1644</v>
      </c>
      <c r="P2146" s="26"/>
      <c r="Q2146" s="26">
        <f t="shared" si="254"/>
        <v>1</v>
      </c>
      <c r="R2146" s="26">
        <f t="shared" si="255"/>
        <v>1</v>
      </c>
      <c r="S2146" s="26">
        <f t="shared" si="256"/>
        <v>2</v>
      </c>
    </row>
    <row r="2147" spans="2:19" x14ac:dyDescent="0.25">
      <c r="B2147" s="26" t="s">
        <v>11197</v>
      </c>
      <c r="C2147" s="3" t="s">
        <v>11198</v>
      </c>
      <c r="D2147" s="26" t="s">
        <v>11199</v>
      </c>
      <c r="E2147" s="26" t="s">
        <v>11198</v>
      </c>
      <c r="F2147" s="26" t="s">
        <v>11200</v>
      </c>
      <c r="G2147" s="26" t="s">
        <v>11201</v>
      </c>
      <c r="H2147" s="26"/>
      <c r="I2147" s="26" t="s">
        <v>4273</v>
      </c>
      <c r="J2147" s="3" t="s">
        <v>10498</v>
      </c>
      <c r="K2147" s="3" t="str">
        <f t="shared" si="247"/>
        <v>fosfo-g2336_fosD</v>
      </c>
      <c r="L2147" s="59" t="s">
        <v>11085</v>
      </c>
      <c r="M2147" s="2" t="str">
        <f t="shared" ref="M2147:M2190" si="258">"&gt;"&amp;K2147&amp;IF(J2147="yes","_Chr","")&amp;"%"&amp;G2147</f>
        <v>&gt;fosfo-g2336_fosD%ATGATACAATCTATCAATCATATATGTTATTCCGTTAGTGATTTAAAAAATTCGATACGCTTTTATAAAAATATTTTATGTGGCGAATTATTAGTAAGTGGAAAAACAACTGCATATTTCAATATTGGTGGCTTATGGGTTGCGTTAAACGAAGAAAAAGACATTCCTCGAAATGAAGTTCAATATTCGTACACACATGTAGCGTTTACTATAGATGAAAGTGAATTTAATGATTGGTATCAATGGTTCAAGGAAAATGACGTGAATATATTAGAAGGGCGTACTAGAGATGTAAGAGATAAGCAATCAATTTATTTTACTGATCCTGACGGACACAAGTTAGAGTTACATACTGGCACACTAGAAAATAGATTGAATTATTATAAAGAAACAAAACCGCATATGGTATTTTACAAATAA</v>
      </c>
      <c r="N2147" s="26"/>
      <c r="O2147" s="26">
        <f t="shared" si="252"/>
        <v>420</v>
      </c>
      <c r="P2147" s="26"/>
      <c r="Q2147" s="26">
        <f t="shared" si="254"/>
        <v>1</v>
      </c>
      <c r="R2147" s="26">
        <f t="shared" si="255"/>
        <v>1</v>
      </c>
      <c r="S2147" s="26">
        <f t="shared" si="256"/>
        <v>2</v>
      </c>
    </row>
    <row r="2148" spans="2:19" x14ac:dyDescent="0.25">
      <c r="B2148" s="26" t="s">
        <v>11202</v>
      </c>
      <c r="C2148" s="3" t="s">
        <v>11203</v>
      </c>
      <c r="D2148" s="26" t="s">
        <v>11204</v>
      </c>
      <c r="E2148" s="26" t="s">
        <v>11203</v>
      </c>
      <c r="F2148" s="26" t="s">
        <v>11205</v>
      </c>
      <c r="G2148" s="26" t="s">
        <v>11206</v>
      </c>
      <c r="H2148" s="26"/>
      <c r="I2148" s="26" t="s">
        <v>4273</v>
      </c>
      <c r="J2148" s="3" t="s">
        <v>10498</v>
      </c>
      <c r="K2148" s="3" t="str">
        <f t="shared" si="247"/>
        <v>fosfo-g2337_fosE</v>
      </c>
      <c r="L2148" s="59" t="s">
        <v>11085</v>
      </c>
      <c r="M2148" s="2" t="str">
        <f t="shared" si="258"/>
        <v>&gt;fosfo-g2337_fosE%ATGGAAGGTATCAGCCACATCACGCTTATTGTCCGCGACCTCTCGCGC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v>
      </c>
      <c r="N2148" s="26"/>
      <c r="O2148" s="26">
        <f t="shared" si="252"/>
        <v>405</v>
      </c>
      <c r="P2148" s="26"/>
      <c r="Q2148" s="26">
        <f t="shared" si="254"/>
        <v>1</v>
      </c>
      <c r="R2148" s="26">
        <f t="shared" si="255"/>
        <v>1</v>
      </c>
      <c r="S2148" s="26">
        <f t="shared" si="256"/>
        <v>2</v>
      </c>
    </row>
    <row r="2149" spans="2:19" x14ac:dyDescent="0.25">
      <c r="B2149" s="26" t="s">
        <v>11207</v>
      </c>
      <c r="C2149" s="3" t="s">
        <v>11208</v>
      </c>
      <c r="D2149" s="26" t="s">
        <v>11209</v>
      </c>
      <c r="E2149" s="26" t="s">
        <v>11208</v>
      </c>
      <c r="F2149" s="26" t="s">
        <v>11210</v>
      </c>
      <c r="G2149" s="26" t="s">
        <v>11211</v>
      </c>
      <c r="H2149" s="26"/>
      <c r="I2149" s="26" t="s">
        <v>4273</v>
      </c>
      <c r="J2149" s="3" t="s">
        <v>10498</v>
      </c>
      <c r="K2149" s="3" t="str">
        <f t="shared" si="247"/>
        <v>fosfo-g2338_fosF</v>
      </c>
      <c r="L2149" s="59" t="s">
        <v>11085</v>
      </c>
      <c r="M2149" s="2" t="str">
        <f t="shared" si="258"/>
        <v>&gt;fosfo-g2338_fosF%ATGATTACCGGCATCAATCACATCACATTTTCGGTTCGGGACCTGCGGGCATCGATTGAGTTCTACCGTGATCTTCTGGGAATGAAGTTGCACGTATTCTGGGACACAGGTGCTTATCTCACTGCAGGCAATACGTGGTTATGTTTGAGTTTGGGGCAGCCCGAACCCGCCAAGGACTACACACACGTCGCTTTCAGTGTCCGCGAAGGGGAGCTCCTGGAGTTGCGAGCTAAACTAAAGCAGGCTGGCGTTGAAGAGTGGAAGCAGAATACCAGTGAGGGTGACTCCATCTATTTACTTGACCCAAATGGGCATCGCCTTGAACTGCATTGCGGAACACTGGCCACTCGCTTAGCTGAGCTGGAAAGCTCGCCTTATAAGGGGCTGGTGTGGAGCTGA</v>
      </c>
      <c r="N2149" s="26"/>
      <c r="O2149" s="26">
        <f t="shared" si="252"/>
        <v>399</v>
      </c>
      <c r="P2149" s="26"/>
      <c r="Q2149" s="26">
        <f t="shared" si="254"/>
        <v>1</v>
      </c>
      <c r="R2149" s="26">
        <f t="shared" si="255"/>
        <v>1</v>
      </c>
      <c r="S2149" s="26">
        <f t="shared" si="256"/>
        <v>2</v>
      </c>
    </row>
    <row r="2150" spans="2:19" x14ac:dyDescent="0.25">
      <c r="B2150" s="26" t="s">
        <v>11212</v>
      </c>
      <c r="C2150" s="3" t="s">
        <v>11213</v>
      </c>
      <c r="D2150" s="26" t="s">
        <v>11214</v>
      </c>
      <c r="E2150" s="26" t="s">
        <v>11213</v>
      </c>
      <c r="F2150" s="26" t="s">
        <v>11215</v>
      </c>
      <c r="G2150" s="26" t="s">
        <v>11216</v>
      </c>
      <c r="H2150" s="26"/>
      <c r="I2150" s="26" t="s">
        <v>4273</v>
      </c>
      <c r="J2150" s="3" t="s">
        <v>10498</v>
      </c>
      <c r="K2150" s="3" t="str">
        <f t="shared" si="247"/>
        <v>fosfo-g2339_fosG</v>
      </c>
      <c r="L2150" s="59" t="s">
        <v>11085</v>
      </c>
      <c r="M2150" s="2" t="str">
        <f t="shared" si="258"/>
        <v>&gt;fosfo-g2339_fosG%GTGCTCCGAGGATTGAACCACATCACCATCGCTGTAAGCGATTTAGGCCGTTCTCTCGCCTTTTATACTGATATCGTCGGTATGCTCGCTCACGTACGCTGGGATAACGGTGCTTACCTTAGTCTAGGCGGTGTTTGGTTTTGTCTTTCCTGTGACAAGGTGATGCCAAGTAAGGATTATTCTCATATTGCCTTAGATATTTCAGAAGATGACTTTGCATCATTTTTGGAGAAACTGAGGAGAGCCGATGTCACTGAGTGGAAACAAAATTCAAGTGAAGGCTATTCGGTGTATTTCTTAGATCCTGATGGAAATAAACTAGAAGCGCATAGCGGCTCGTTACAATCTCGTTTAAGTTCTTTAAAAGACAAACCTTATCCGGGCTTAGTATGGCTTTAA</v>
      </c>
      <c r="N2150" s="26"/>
      <c r="O2150" s="26">
        <f>LEN(G2150)</f>
        <v>399</v>
      </c>
      <c r="P2150" s="26"/>
      <c r="Q2150" s="26">
        <f t="shared" si="254"/>
        <v>1</v>
      </c>
      <c r="R2150" s="26">
        <f t="shared" si="255"/>
        <v>1</v>
      </c>
      <c r="S2150" s="26">
        <f t="shared" si="256"/>
        <v>2</v>
      </c>
    </row>
    <row r="2151" spans="2:19" x14ac:dyDescent="0.25">
      <c r="B2151" s="26" t="s">
        <v>11217</v>
      </c>
      <c r="C2151" s="3" t="s">
        <v>11218</v>
      </c>
      <c r="D2151" s="26" t="s">
        <v>11219</v>
      </c>
      <c r="E2151" s="26" t="s">
        <v>11218</v>
      </c>
      <c r="F2151" s="26" t="s">
        <v>11220</v>
      </c>
      <c r="G2151" s="26" t="s">
        <v>11221</v>
      </c>
      <c r="H2151" s="26"/>
      <c r="I2151" s="26" t="s">
        <v>4273</v>
      </c>
      <c r="J2151" s="3" t="s">
        <v>10498</v>
      </c>
      <c r="K2151" s="3" t="str">
        <f t="shared" si="247"/>
        <v>fosfo-g2340_fosK</v>
      </c>
      <c r="L2151" s="59" t="s">
        <v>11085</v>
      </c>
      <c r="M2151" s="2" t="str">
        <f t="shared" si="258"/>
        <v>&gt;fosfo-g2340_fosK%ATGATCACTGGTATCAATCACATCACCTTTTCCGTCAGGGACTTGAGCTCTTCAATCGAGTTCTATCGTGACTTGCTGGGAATGAGGCTGCACGTGACCTGGGAAGCAGGTGCTTATTTTACAGCGGGTGATACGTGGGTATGTCTGAGCGTCGGGGAACCTAAACCCGCCAACGACTACACGCATGTGGCATTCAGTGTTGGCGAAAGAGAGCTTGTTGAGCTGCACGCTAGGCTAAAAGAAGCCGGGGTTGAGGAGTGGAAGCAGAATACAAGTGAGGGTAACTCCGTGTATCTGCTTGATCCAAACGGCCATCGCATTGAGCTTCACTGCGGAACGTTGGCAACCCGCTTAGCTGAGTTGGAGAAGTCGCCCTATAAAAGGTTGGTCTGGTGCTGA</v>
      </c>
      <c r="N2151" s="26"/>
      <c r="O2151" s="26">
        <f>LEN(G2151)</f>
        <v>399</v>
      </c>
      <c r="P2151" s="26"/>
      <c r="Q2151" s="26">
        <f t="shared" si="254"/>
        <v>1</v>
      </c>
      <c r="R2151" s="26">
        <f t="shared" si="255"/>
        <v>1</v>
      </c>
      <c r="S2151" s="26">
        <f t="shared" si="256"/>
        <v>2</v>
      </c>
    </row>
    <row r="2152" spans="2:19" x14ac:dyDescent="0.25">
      <c r="B2152" s="26" t="s">
        <v>11222</v>
      </c>
      <c r="C2152" s="3" t="s">
        <v>11223</v>
      </c>
      <c r="D2152" s="26" t="s">
        <v>11224</v>
      </c>
      <c r="E2152" s="26" t="s">
        <v>11223</v>
      </c>
      <c r="F2152" s="26" t="s">
        <v>11225</v>
      </c>
      <c r="G2152" s="26" t="s">
        <v>11226</v>
      </c>
      <c r="H2152" s="26"/>
      <c r="I2152" s="26" t="s">
        <v>4314</v>
      </c>
      <c r="J2152" s="3" t="s">
        <v>10498</v>
      </c>
      <c r="K2152" s="3" t="str">
        <f t="shared" si="247"/>
        <v>chlor-g2341_fexB</v>
      </c>
      <c r="L2152" s="59" t="s">
        <v>11085</v>
      </c>
      <c r="M2152" s="2" t="str">
        <f t="shared" si="258"/>
        <v>&gt;chlor-g2341_fexB%ATGAATCATCAAAATGAAAAAAATATAGCATCAAATGTGTTGTTAATTAGTATCTTAGGCTTGTCTGTTTTAGTGGGTTCAGTTACTGCAGATATGGTTAATCCTGTTCTCGGTGTGATTGGAAAAGAATTAGGTGGGTCTGAGGCGCAAGTTAGTTGGGTCGTAAGTGGTGTTGCCTTAGTTCTATCTATAGCAATTCCCTTTTATGGACGTTTATCTGATTTTTTAAATATTAAAAAACTCTTTACTAACGGATTTCTAATATTAACTATAGGAAGTTTAATATGTATATTCGCGCCCAATTTAATTATTTTAGTATTGGGTAGAATGTTTCAAGGAGCTGGCATGGCAGCCATACCTGTGCTATCTATTGTTATAATATCTAAAATTTATCCGCCTGGACAGAGAGGAAGAATTTTAGGTATTATTGCTGGTTGTATTGGCGTTGGCACTGCAGGAGGCCCAATATTTGGCGGCGTTGTAGGACAATTATTAGGTTGGCAATCATTATTTTGGGTCACTTTTGTTCTGGGTTTAATTATAGTTCTAGGTGTTCAAATATCAATGCCTAAAATAGAATCACCAGATAATAACAGTCATCAAAATTTTGATGTTTTAGGTGGACTATTATTAGGATTAACCGTAGGTGGTTTTTTACTTGGTATTACGCTTTCAGAAATGTATGGTTTGATTTCTATACAAACAACCACAAGTTTTTCTATATCTATGATAGCTTTAATAGTGTTAATATATCGCGTGATTAATGTTAAAAATCCTTTTATCCCTCCAGTTATATTGAAGAACCGTTTATATGTAAGCTCAATTTTCATTGTATTTCTTTCAATGTTTGCTTATGTCTCTATGCTTGTTTTTATTCCATTATTAGTTGTTGAGGTTAATGGGTTAAGTACTGGACAGGCAGGCTTAATATTACTTTCTGGTGGTGTCGCTGTTGCAATCCTTTCACCAATAGTGGGAAGATTATCTGACAAAGTGCATCCTAAAATACTATTATTAGTTGGACTAATTATTATGGGCTTATCTTCTTTATATATGAGCTTCGTAGCAGGCGCATCACCTGTATTATTATCTATCGGGAGTTTAGGGATAGGTATCGCTTTTGCATTTATTAACTCTCCAGTGAATAATGTTGCAGTACTTGCTTTACCTAAAGAACAAGTTGGTGTAGGTACGGGGTTGTTTCAAGGTGCAATGTATCTTGGGGCAGGAACAGGTGCCTCACTAATAGGGGCTTTATTGTCAATGAGACATGGGGTTAAAGCATCTTTTAATCCTTTTTATACTTTAACTGCCCCGCACTATTCTGATATATTTTTAACCATTACGTGCATCGTGTTAGTTGCTTTAATTGTTACTTTAAATATAAGTAGTAGGGATTTAAAGCAATAA</v>
      </c>
      <c r="N2152" s="26"/>
      <c r="O2152" s="26">
        <f t="shared" ref="O2152:O2190" si="259">LEN(G2152)</f>
        <v>1410</v>
      </c>
      <c r="P2152" s="26"/>
      <c r="Q2152" s="26">
        <f t="shared" si="254"/>
        <v>1</v>
      </c>
      <c r="R2152" s="26">
        <f t="shared" si="255"/>
        <v>1</v>
      </c>
      <c r="S2152" s="26">
        <f t="shared" si="256"/>
        <v>2</v>
      </c>
    </row>
    <row r="2153" spans="2:19" x14ac:dyDescent="0.25">
      <c r="B2153" s="26" t="s">
        <v>11227</v>
      </c>
      <c r="C2153" s="3" t="s">
        <v>11228</v>
      </c>
      <c r="D2153" s="26" t="s">
        <v>11229</v>
      </c>
      <c r="E2153" s="26" t="s">
        <v>11230</v>
      </c>
      <c r="F2153" s="26" t="s">
        <v>11231</v>
      </c>
      <c r="G2153" s="26" t="s">
        <v>11232</v>
      </c>
      <c r="H2153" s="26"/>
      <c r="I2153" s="26" t="s">
        <v>11233</v>
      </c>
      <c r="J2153" s="3" t="s">
        <v>10498</v>
      </c>
      <c r="K2153" s="3" t="str">
        <f t="shared" si="247"/>
        <v>chlor-g2342_poxtA</v>
      </c>
      <c r="L2153" s="59" t="s">
        <v>11085</v>
      </c>
      <c r="M2153" s="2" t="str">
        <f t="shared" si="258"/>
        <v>&gt;chlor-g2342_poxtA%ATGAAAGGTAAAAATATGAATTTAGCCTTTGGGTTGGAAGAAATTTATGAGGATGCTGAGTTTCAAATCGGAGATTTGGATAAGGTCGGTATTGTCGGCGTGAACGGAGCCGGAAAGACCACCTTGTTCCGCCTGCTGTTGGGAGAACTTGAACTTGATAATGGTTCACTGACCAGTGGAAATGCCCGTATTGGTTATCTCCCACAGGAAATTGTCTTGGAAGATGAGGATATTACCGTTTGGGATTTCCTTTTTGAGGGACGTCCGATTAAAAAGTATGAGCAGGAATTGGAAGAAATCTATAAAAAGCTTGAAACCGCAGTCAATGCAGAGCAGGAAGCACTGCTTGCCCGAATGGGAACATTGCAAGAACGCTTGGAGTATTTCGACTTCTATGAGGCAGAAACAATTCTGTTGGAGTTTGCAGATAAAATGAGCATTGATGCAGAATTATATCATCGTCCGATGAGAGAGCTTTCAGGCGGACAAAAATCCAAAATGGCATTTGCCAGACTACTATATTCAAAACCGGAAATTCTATTGTTGGATGAGCCTACCAACCATTTAGATGTCAGCACAAAGGATTTTGTTATAAAATACTTAAAGAATTATAGGGGTTCGGTACTGATTATCAGCCATGATATTGATTTTCTAAATCGGATTATCAACAAAATTATGTACATCAACAAAGCTACCCATAAAATATCTGTTTATGATGGAGACTACTACATCTACAAGAAAAAGTATGCAGAGGAACAGCGGATTCGTGAAATGGCGATTGTACAGCAGGAAAAAGAAATAAAGGAGCTTTCCGATTTTGTACAAAAAGCAAAACAAGCCAGTCAGACCAATCATCACCTCAAACGAATGGGTCAAGAGCGAGCCTTGCGGCTTGATAAAAAGCGTGGAGAGCTGCAAAAGAGAAATCGACTGTACAAGCGTGTGAAGATGGATATTCGCCCCAAGCGTGAAGGGGCACAAGTTCCCTTAGAGGTGGAAAATATCACCTTCCACTATTCGGGGTATCCCACCCTTTATCAGAACCTTTCCTTTCAGATTAACGGAAGAGAACGATTTCTTGTGGTGGGTGAAAACGGTGTCGGTAAATCCACCTTATTGAAATTGATGATGGGTATTCTCAGTCCAGATGAAGGATGCATTCGCTTTAACCAGAAAACTGATATTGCATATTATGCACAGGAACTCGAACAGCTTGATGAAAACAAAACGGTCATTGACAATGTGGAGTCTGAAGGATATACACCGTGGCAAATCAGAGCCGTACTGAGCAACTTCCTGTTTTATGATGACGATGTAAACAAGAAAGTATCTGTGCTGTCCCCTGGAGAAAAAGCAAGGGTTGCCCTTTGCAAAATCCTATTACAGAAAGCCAATCTTTTGATACTGGACGAGCCGACCAACCACCTTGACCCAGAAACGCAGAAAATCATTGGCGGCAACTTCAATTTGTTTGAGGGAACCATTATTGCCGTTAGCCATAACCCATCCTTTGTGGAACAAATCGGAATTAGCCGTATGCTTATTTTGCCCAGCGGTCGAATTGAACCCTATTCCCGTGAGCTGCTTGAGTATTATTATGAAATCAACGGTTCTGTTGCAAAGTTTTAA</v>
      </c>
      <c r="N2153" s="26"/>
      <c r="O2153" s="26">
        <f t="shared" si="259"/>
        <v>1629</v>
      </c>
      <c r="P2153" s="26"/>
      <c r="Q2153" s="26">
        <f t="shared" si="254"/>
        <v>1</v>
      </c>
      <c r="R2153" s="26">
        <f t="shared" si="255"/>
        <v>1</v>
      </c>
      <c r="S2153" s="26">
        <f t="shared" si="256"/>
        <v>2</v>
      </c>
    </row>
    <row r="2154" spans="2:19" x14ac:dyDescent="0.25">
      <c r="B2154" s="26" t="s">
        <v>11234</v>
      </c>
      <c r="C2154" s="3" t="s">
        <v>11235</v>
      </c>
      <c r="D2154" s="26" t="s">
        <v>11236</v>
      </c>
      <c r="E2154" s="26" t="s">
        <v>11235</v>
      </c>
      <c r="F2154" s="26" t="s">
        <v>11237</v>
      </c>
      <c r="G2154" s="26" t="s">
        <v>11238</v>
      </c>
      <c r="H2154" s="26"/>
      <c r="I2154" s="26" t="s">
        <v>11239</v>
      </c>
      <c r="J2154" s="3" t="s">
        <v>10498</v>
      </c>
      <c r="K2154" s="3" t="str">
        <f t="shared" si="247"/>
        <v>amino-g2343_aadD</v>
      </c>
      <c r="L2154" s="59" t="s">
        <v>11085</v>
      </c>
      <c r="M2154" s="2" t="str">
        <f t="shared" si="258"/>
        <v>&gt;amino-g2343_aadD%ATGAGAATAGTGAATGGACCAATAATAATGACTAGAGAAGAAAGAATGAAGATTGTTCATGAAATTAAGGAACGAATATTGGATAAATATGGGGATGATGTTAAGGCTATTGGTGTTTATGGCTCTCTTGGTCGTCAGACTGATGGGCCCTATTCGGATATTGAGATGATGTGTGTCATGTCAACAGAAGAAGCAGAGTTCAGCCATGAATGGACAACCGGTGAGTGGAAGGTGGAAGTGAATTTTGATAGCGAAGAGATTCTACTAGATTATGCATCTCAGGTGGAATCAGATTGGCCT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v>
      </c>
      <c r="N2154" s="26"/>
      <c r="O2154" s="26">
        <f t="shared" si="259"/>
        <v>771</v>
      </c>
      <c r="P2154" s="26"/>
      <c r="Q2154" s="26">
        <f t="shared" si="254"/>
        <v>1</v>
      </c>
      <c r="R2154" s="26">
        <f t="shared" si="255"/>
        <v>1</v>
      </c>
      <c r="S2154" s="26">
        <f t="shared" si="256"/>
        <v>2</v>
      </c>
    </row>
    <row r="2155" spans="2:19" x14ac:dyDescent="0.25">
      <c r="B2155" s="26" t="s">
        <v>11240</v>
      </c>
      <c r="C2155" s="3" t="s">
        <v>11241</v>
      </c>
      <c r="D2155" s="26" t="s">
        <v>11242</v>
      </c>
      <c r="E2155" s="26" t="s">
        <v>11243</v>
      </c>
      <c r="F2155" s="26" t="s">
        <v>11244</v>
      </c>
      <c r="G2155" s="26" t="s">
        <v>11245</v>
      </c>
      <c r="H2155" s="26"/>
      <c r="I2155" s="26" t="s">
        <v>11239</v>
      </c>
      <c r="J2155" s="3" t="s">
        <v>10498</v>
      </c>
      <c r="K2155" s="3" t="str">
        <f t="shared" si="247"/>
        <v>amino-g2344_aadE-Cc</v>
      </c>
      <c r="L2155" s="59" t="s">
        <v>11085</v>
      </c>
      <c r="M2155" s="2" t="str">
        <f t="shared" si="258"/>
        <v>&gt;amino-g2344_aadE-Cc%ATGCAAAATCAAGATAAATTTTTAAAACAATTTAAAAAATTAGCACTTTTAGATAAAAATATACGCCTTGTTACACTTGAAGGCTCAAGGGTTAATAAAAAAGCGAAGAAAGATAAATATCAAGACTATGATATTTCATTTTTTGTGCCACTTGATAAAATGAAAGATTTTTTAGGGCTTAATGAAAAGCAAAATTTTAACGAATGTAAAAACTTGCCAAAATGTATTTTAGAGCTTGAAAAATCTTCATATTTTAAAAAAATTTTAATGCTTCAAATGCCTGAATGTATGGAGTTTTATCCACCTGATTTGCCACAAAATTGGATAAGTTTTTTAGTGCTTTTTGAAAGTGGAGTGAGGCTTGATTTAACCATTATTCCTTTAGAAGATTTGAAAAATTACTATGAATTTGAGCCTTTAAGCCAAGCGCTTTTGGATAAAAATGGGCTTTTTACGCACACTATTCCAAAAGCCCCATTTAGCATCACACACCTTAGCCAAAGAAGCTTTGATGATGTTTGCAATGAGTTTTATTTTCTTTATAGTTGCTTAAAAAAAGCTCTTTTAAGAAAGCAGTTTATTTTGTCAAATCATTTGCTAAATTCTTTGAGAAAAGCACTTTTTGATTTGCTTAGTTTTAAAATTGGCTTAAATTTTGGCTTTGAAATCTGGCTGGGAAAAGAATACACTAATATTTTAGAATTTTTAGAAGAAAAAGAAGTAAAAATCATCTTAAAATCTTTTAACACCGCCACGCTAGAACACATCAAAAAAGCAAGAAAAAAGCTTGAAATTTTATTTCATAAAAATGCTAAATTTGTAGCAAAAAAGAGTGATTTTAAGCTTTTTCCTTACCGAAAAAATGTGAAAAGGTATTGTAAAATTTTAGGAAAATTGTAA</v>
      </c>
      <c r="N2155" s="26"/>
      <c r="O2155" s="26">
        <f t="shared" si="259"/>
        <v>900</v>
      </c>
      <c r="P2155" s="26"/>
      <c r="Q2155" s="26">
        <f t="shared" si="254"/>
        <v>1</v>
      </c>
      <c r="R2155" s="26">
        <f t="shared" si="255"/>
        <v>1</v>
      </c>
      <c r="S2155" s="26">
        <f t="shared" si="256"/>
        <v>2</v>
      </c>
    </row>
    <row r="2156" spans="2:19" x14ac:dyDescent="0.25">
      <c r="B2156" s="26" t="s">
        <v>11246</v>
      </c>
      <c r="C2156" s="3" t="s">
        <v>11247</v>
      </c>
      <c r="D2156" s="26" t="s">
        <v>11248</v>
      </c>
      <c r="E2156" s="26" t="s">
        <v>11247</v>
      </c>
      <c r="F2156" s="26" t="s">
        <v>11249</v>
      </c>
      <c r="G2156" s="26" t="s">
        <v>11250</v>
      </c>
      <c r="H2156" s="26"/>
      <c r="I2156" s="26" t="s">
        <v>11239</v>
      </c>
      <c r="J2156" s="3" t="s">
        <v>10498</v>
      </c>
      <c r="K2156" s="3" t="str">
        <f t="shared" si="247"/>
        <v>amino-g2345_grmA</v>
      </c>
      <c r="L2156" s="59" t="s">
        <v>11085</v>
      </c>
      <c r="M2156" s="2" t="str">
        <f t="shared" si="258"/>
        <v>&gt;amino-g2345_grmA%ATGACGACATCTGCGCCTGAGGACCGTATCGACCAGGTCGAGCAGGCCATCACCAAGAGCCGGCGCTACCAGACGGTGGCCCCGGCCACCGTGCGGCGCCTGGCCCGGGCTGCCCTCGTCGCCGCGCGGGGCGACGTGCCGGACGCGGTGAAGCGCACCAAGCGCGGGCTGCATGAGATCTACGGGGCCTTCCTGCCGCCCAGCCCGCCCAACTACGCAGCGTTGCTGCGGCAGCTCGACTCCGCTGTGGACGCCGGTGACGACGAGGCGGTCCGGGCGGCTCTGCGCCGCGCGATGTCAGTGCATGTGTCCACTCGTGAGCGATTGCCGCACCTGGCGGAGTTCTACCAGGAGATCTTCCGTCACGTGCCCCAGCCCAACACGCTGCGTGACCTCGCCTGTGGCCTCAATCCGCTGGCCGCTCCCTGGATGGGCCTGTCGGACCAGACCGTCTACGTCGCCTCCGACATCGACGCCCGGCTGATCGGCTTCGTGGACGCCGCCCTGACGAGGCTGGGCGTCGCGCACCGTACGAGCGTGGTCGACCTCCTCGAGGACCGCCTTGACGAGCCGACCGACGTCACGCTATTGCTGAAGACGCTGCCCTGTCTGGAGACTCAGCGACGAGGCTCCGGCTGGGAAGTGATTGACATTGTCAACTCGCCGATTATCGTGGTAACCTTCCCGACCAAGTCTCTCGGTCAGCGATCGAAGGGGATGTTTCAGAACTATTCACAAAGTTTTGAGTCCCAGGCCAGAGAACGGTCGTGCCGAATTCAGCGACTGGAGATCGGCAACGAGCTGATTTACGTCATTCAGAAATAG</v>
      </c>
      <c r="N2156" s="26"/>
      <c r="O2156" s="26">
        <f t="shared" si="259"/>
        <v>825</v>
      </c>
      <c r="P2156" s="26"/>
      <c r="Q2156" s="26">
        <f t="shared" si="254"/>
        <v>1</v>
      </c>
      <c r="R2156" s="26">
        <f t="shared" si="255"/>
        <v>1</v>
      </c>
      <c r="S2156" s="26">
        <f t="shared" si="256"/>
        <v>2</v>
      </c>
    </row>
    <row r="2157" spans="2:19" x14ac:dyDescent="0.25">
      <c r="B2157" s="26" t="s">
        <v>11251</v>
      </c>
      <c r="C2157" s="3" t="s">
        <v>11252</v>
      </c>
      <c r="D2157" s="26" t="s">
        <v>11253</v>
      </c>
      <c r="E2157" s="26" t="s">
        <v>11252</v>
      </c>
      <c r="F2157" s="26" t="s">
        <v>11254</v>
      </c>
      <c r="G2157" s="26" t="s">
        <v>11255</v>
      </c>
      <c r="H2157" s="26"/>
      <c r="I2157" s="26" t="s">
        <v>11239</v>
      </c>
      <c r="J2157" s="3" t="s">
        <v>10498</v>
      </c>
      <c r="K2157" s="3" t="str">
        <f t="shared" si="247"/>
        <v>amino-g2346_grmB</v>
      </c>
      <c r="L2157" s="59" t="s">
        <v>11085</v>
      </c>
      <c r="M2157" s="2" t="str">
        <f t="shared" si="258"/>
        <v>&gt;amino-g2346_grmB%ATGACGACATCTACGGGCGACGACCGTATCGACCAGCTTCAGCAGGCCATCACCAAGAGCCGGCGCTACCAGACGGTGGCCCCGGCCACCGTGCGGCGCCTGGCCCGGGCCGCCCTGGTCGCCTCGCGGGGGGACGTGCCGGACGCGGTGAAGCGCACGAAGCGCGGGCTGCACGAGATCTACGGCGCCTTTCTGCCCCCCAGTGCGCCTAACTACACAGCGTTGCTGCGGCACCTCGACTCCGCAGTGGAGGCCGGTGACGACGAGGCGGTCGTTCGTTGGGACAGACGCGCGATGTCGGTGCACATGTCCACCCGAGAGCGCGTGCCGCACCTCGACGAGTTCTACCGGGAGATCTTCCGTCACGTGCCACGGCCGAACACGTTGCGTGACCTGGCGTGTGGCCTCAACCCGCTGGCCGTGCCCTGGATGGGCCTGTCCGACGAGACCGTCTACGTCGCCTCCGACATCGACGCCCGCCTGATGGACTTCGTGGGCGCTGCCCTGACGAGGCTGGGGGTGGCGCACCGTACGAGCGTGGTCGACCTCCTTGAGGCCCGCCTTGACGAGCCGGCCGACGTCACGCTATTGCTGAAGACGCTCCCCTGTCTGGAGACTCAGCAACGAGGCTCCGGCTGGGAAGTGATTGACATTGTCAACTCGCCGATTATCGTGGTAACCTTCCCGACCAAGTCTCTCGGTCAGCGATCGAAGGGGATGTTTCAGAACTATTCACAGAGTTTTGAGTCCCAGGCTAGCGAACGATCGTGCCGCATTCAGCGACTGGAGATCGGCAACGAGCTGATTTACGTTATTCACAAATAG</v>
      </c>
      <c r="N2157" s="26"/>
      <c r="O2157" s="26">
        <f t="shared" si="259"/>
        <v>825</v>
      </c>
      <c r="P2157" s="26"/>
      <c r="Q2157" s="26">
        <f t="shared" si="254"/>
        <v>1</v>
      </c>
      <c r="R2157" s="26">
        <f t="shared" si="255"/>
        <v>1</v>
      </c>
      <c r="S2157" s="26">
        <f t="shared" si="256"/>
        <v>2</v>
      </c>
    </row>
    <row r="2158" spans="2:19" x14ac:dyDescent="0.25">
      <c r="B2158" s="26" t="s">
        <v>11256</v>
      </c>
      <c r="C2158" s="3" t="s">
        <v>11257</v>
      </c>
      <c r="D2158" s="26" t="s">
        <v>11258</v>
      </c>
      <c r="E2158" s="26" t="s">
        <v>11257</v>
      </c>
      <c r="F2158" s="26" t="s">
        <v>11259</v>
      </c>
      <c r="G2158" s="26" t="s">
        <v>11260</v>
      </c>
      <c r="H2158" s="26"/>
      <c r="I2158" s="26" t="s">
        <v>11239</v>
      </c>
      <c r="J2158" s="3" t="s">
        <v>10498</v>
      </c>
      <c r="K2158" s="3" t="str">
        <f t="shared" si="247"/>
        <v>amino-g2347_grmO</v>
      </c>
      <c r="L2158" s="59" t="s">
        <v>11085</v>
      </c>
      <c r="M2158" s="2" t="str">
        <f t="shared" si="258"/>
        <v>&gt;amino-g2347_grmO%GTGCCGGCCGGTGAACCGGCACCGGCCACCCGGCCGGAGCCGGAGTCGGCCATCCTGCCGGAGCCGGCCGCGGCCGTGCCGTCGCCGCCGCCGGAGTCACCCGCCGTGCAGAAGGTGATCGCCCGGCTCACCGCCGCGGCCAAGTACCGTGACGTGCACCCGGAGACCGTCGCCGACCTGGTCCGGCGGGAGGGTCGGGCCACCGGGGACGCCGCCGAGCTGGAACGGCGGGTCCGGGCCCGGCTGCACAAGGTCGCCGCCCTGCACCTGCTCACCGCCCGGCCGGCGGCGCTGCGCAAGGCGCTGGACCGGGCCGACCTCGACGACCCGCAGTCCCGGCGGGACTGGTGCCGGCAGGTGCTGGCCGGGCACTTCTCCACCGCCGAACGCCTGCCCGACCTGGACACCTTCTACCCGACCCTGTTCGGGCTGGTGCCGCCGCCGGAGACGGTGGCCGACATCGCGTGCGCGCTGAACCCGTTCACCGTGCCCTGGCTGCGGGAGGTGAGCGACGCCCGCTACGTCGGCTACGACTTCAACGCGACGTTCGTGGAGCTGGGCAACGCGTTCCTCGCCCGGACCCATCCGGAGTGCGAGATCCGGCACGAGGAGGTGCTCACCGACGGCCACCGGGTGAGCGCTGACCTGGGGTTGCTGCTCAAGACGTACCACTGCATGGAGGGACGCCGGCCCGGCGCCGGGCTGGCGCTGGTCGACCGGCTGGCGTGCCGGCACGTGGTGGTGTCGTTCCCCACCCGGGCCATGAACGGCCGGGCGGCGGTCTTCGTGCCCCGTCACGTGGAGGAGCTGGCCGAGCTGGCCCGCGACCGGGGATGGAGCTGGTCGCGGGCCACTCTGGCGTCCGAGGACCTGGTGGCGATCCACAAGGAGTGA</v>
      </c>
      <c r="N2158" s="26"/>
      <c r="O2158" s="26">
        <f t="shared" si="259"/>
        <v>894</v>
      </c>
      <c r="P2158" s="26"/>
      <c r="Q2158" s="26">
        <f t="shared" si="254"/>
        <v>1</v>
      </c>
      <c r="R2158" s="26">
        <f t="shared" si="255"/>
        <v>1</v>
      </c>
      <c r="S2158" s="26">
        <f t="shared" si="256"/>
        <v>2</v>
      </c>
    </row>
    <row r="2159" spans="2:19" x14ac:dyDescent="0.25">
      <c r="B2159" s="26" t="s">
        <v>11261</v>
      </c>
      <c r="C2159" s="3" t="s">
        <v>11262</v>
      </c>
      <c r="D2159" s="26" t="s">
        <v>11263</v>
      </c>
      <c r="E2159" s="26" t="s">
        <v>11262</v>
      </c>
      <c r="F2159" s="26" t="s">
        <v>11264</v>
      </c>
      <c r="G2159" s="26" t="s">
        <v>11265</v>
      </c>
      <c r="H2159" s="26"/>
      <c r="I2159" s="26" t="s">
        <v>11239</v>
      </c>
      <c r="J2159" s="3" t="s">
        <v>10498</v>
      </c>
      <c r="K2159" s="3" t="str">
        <f t="shared" si="247"/>
        <v>amino-g2348_kamB</v>
      </c>
      <c r="L2159" s="59" t="s">
        <v>11085</v>
      </c>
      <c r="M2159" s="2" t="str">
        <f t="shared" si="258"/>
        <v>&gt;amino-g2348_kamB%ATGGAGAAGATCTCGGCGAAGGCGGCGGCCAAGCCCGCGAAGGGCGGCCTGCCCAACCTGCTGTACCTGTGGGCCACCGCCGAGCGGCTCCCCCCGTTGTCGGGGGTGGGCGAGCTGCACGTCCTCATGCCGTGGGGCAGCCTGCTGCGCGGGGTCCTCGGCTCCTCGCCGGAGATGCTGCGCGGGATGGCGGCGGTGTGCCGGCCGGGCGCGTCCTTCCTGGTCGCGCTGAACCTGCACGCCTGGCGGCCCTCGGTGCCGGAGGTGGGCGAGCACCCCGAGCCCACCCCGGACTCCGCCGACGAGTGGCTGGCGCCCCGCTACGCCGAGGCCGGGTGGAAGCTCGCCGACTGCCGCTACCTGGAGCCGGAGGAGGTGGCGGGTCTGGAGACCTCCTGGACCCGCCGTCTGCACTCCTCCCGCGACCGGTTCGACGTGCTCGCGCTCACCGGCACGATCAGTCCGTGA</v>
      </c>
      <c r="N2159" s="26"/>
      <c r="O2159" s="26">
        <f t="shared" si="259"/>
        <v>468</v>
      </c>
      <c r="P2159" s="26"/>
      <c r="Q2159" s="26">
        <f t="shared" si="254"/>
        <v>1</v>
      </c>
      <c r="R2159" s="26">
        <f t="shared" si="255"/>
        <v>1</v>
      </c>
      <c r="S2159" s="26">
        <f t="shared" si="256"/>
        <v>2</v>
      </c>
    </row>
    <row r="2160" spans="2:19" x14ac:dyDescent="0.25">
      <c r="B2160" s="26" t="s">
        <v>11266</v>
      </c>
      <c r="C2160" s="3" t="s">
        <v>11267</v>
      </c>
      <c r="D2160" s="26" t="s">
        <v>11268</v>
      </c>
      <c r="E2160" s="26" t="s">
        <v>11267</v>
      </c>
      <c r="F2160" s="26" t="s">
        <v>11269</v>
      </c>
      <c r="G2160" s="26" t="s">
        <v>11270</v>
      </c>
      <c r="H2160" s="26"/>
      <c r="I2160" s="26" t="s">
        <v>11239</v>
      </c>
      <c r="J2160" s="3" t="s">
        <v>10498</v>
      </c>
      <c r="K2160" s="3" t="str">
        <f t="shared" si="247"/>
        <v>amino-g2349_kgmB</v>
      </c>
      <c r="L2160" s="59" t="s">
        <v>11085</v>
      </c>
      <c r="M2160" s="2" t="str">
        <f t="shared" si="258"/>
        <v>&gt;amino-g2349_kgmB%ATGCCGCACCCGGCTCCCGGACCCGGCGATCCCGAGGACCCGAGGCTGGCGGAGGTCGTCGACGCGGTCCGGTCCAGCAGGCGCTACCAGAGCGTCGCGCCCGAAACCGTGCGCCGGCTGGCCACGAGCGCCCTGGTGGCCAGCCGCGGCGACCTCGCGGAGGCGGTCAAGCGCACCAAGCGCGGGCTGCACGAGATCTTCGGCGCCTACCTGCCCAGCCCGCCCAAGTACGACGCCCTCCTCCGCCAGCTCAGGGGGGCGGTCGACGCGGCGACGACGAGGCCGTGCGGGCACCCTGCACCGCGCCATGTCCACGCACGCCTCCACCCGCGAGCGCTGCCCATCCTCGACGAGTTCTACCGCGAGGTCTTCGCCCGGTGCGCCGACCCGGCCAGCGTGCGTGACCTGGCCTGCGGGATGAACCCGCTCGCCGCGCCGTGGATGCCCGGCTCGGACGCGTTCACCTACCACGCGTCCGACATCGACACCCGGCTCATGGAGTTCCTCGACGCCGCCCTGGAGACGCTCGGGGTCGCGCACGACGTCCGGGTGCGCGACCTGATGACCGGGGTCGGCGAGGTCGAGACCGACGTGACGCTGCTGCTCAAGACCGTGCCCTGCATCGAGGCGCAGGGGAGGGGGCAGGGCTGGGACCTCATCGACGCGATCCGCTCGCCGCTGGTCGTGGTGAGTTTCCCGACGAAGTCCCTCGGCCAGCGTTCCAAGGGGATGTTCAACACCTACTCGGCGAATTTCGACGCCTGGCTGGAGAACCGGCCGCACGACGTCGAGCAGCTCGAATTCAGGAACGAACTGGTCTATTTCGTGCGGAAGAACGCGTGA</v>
      </c>
      <c r="N2160" s="26"/>
      <c r="O2160" s="26">
        <f t="shared" si="259"/>
        <v>843</v>
      </c>
      <c r="P2160" s="26"/>
      <c r="Q2160" s="26">
        <f t="shared" si="254"/>
        <v>1</v>
      </c>
      <c r="R2160" s="26">
        <f t="shared" si="255"/>
        <v>1</v>
      </c>
      <c r="S2160" s="26">
        <f t="shared" si="256"/>
        <v>2</v>
      </c>
    </row>
    <row r="2161" spans="2:19" x14ac:dyDescent="0.25">
      <c r="B2161" s="26" t="s">
        <v>11271</v>
      </c>
      <c r="C2161" s="3" t="s">
        <v>11272</v>
      </c>
      <c r="D2161" s="26" t="s">
        <v>11273</v>
      </c>
      <c r="E2161" s="26" t="s">
        <v>11272</v>
      </c>
      <c r="F2161" s="26" t="s">
        <v>11274</v>
      </c>
      <c r="G2161" s="26" t="s">
        <v>11275</v>
      </c>
      <c r="H2161" s="26"/>
      <c r="I2161" s="26" t="s">
        <v>11239</v>
      </c>
      <c r="J2161" s="3" t="s">
        <v>10498</v>
      </c>
      <c r="K2161" s="3" t="str">
        <f t="shared" si="247"/>
        <v>amino-g2350_kmr</v>
      </c>
      <c r="L2161" s="59" t="s">
        <v>11085</v>
      </c>
      <c r="M2161" s="2" t="str">
        <f t="shared" si="258"/>
        <v>&gt;amino-g2350_kmr%ATGATCGTGCAGCTCGGCAAGGCGTCCGTCACGTGGACGCGCGCGGACCTCGAGGCGAAGCTCGCCGGTCACGCGCGCGTGCTCATCGACGTCGGCACGGGCGACGGGCGCTTCGTGTACCGCTCGGCCGGCGCCCACCCGGACACGTACTGCATCGGCGTGGACCCCGCGGGCGAGCGGATGCGCGAGGTGTCGTGGCGCGCCAGCCGCAAGCCCGCCCGCGGCGGCCGGCCGAACGCGCTCTTCGTGGTCGCGTCGGTGCAGGCGCTGCCCGAGGAGCTCGCCGGGCTCGCCCACACCCTGACGCTGAACTTCCCCTGGGCGTCGCTGCTCTCGGCCCTGGTGCTCCCCGAGGCGCCCGTGCTCGAGGCGCTGCGCCGGCTCGTCCGGCCGGGCGGGGAGCTCATCGCGCTGCTCAACCAGAGCGTCTTCGACGACCGGCCCTACGCGGCGCGGCTCGGCCTCCCCGAGCTCTCGGACGCGTGGCTCGACGACGCGCTGCGCCCCGCCTACCGCGCCGCGGGGTTCGAGATCCGGACGAGCGAGATCGTGGACGGGGAGGTCCCGCACCAGACGAGCTGGGGGCAGCACCTCACGCTCGCTTCGGGCCGGCGGACGCGGCTGCTCACGGCCGAGGCGATCGGCGGCTCGGCCAGCGCTGCACCAGGCTAG</v>
      </c>
      <c r="N2161" s="26"/>
      <c r="O2161" s="26">
        <f t="shared" si="259"/>
        <v>672</v>
      </c>
      <c r="P2161" s="26"/>
      <c r="Q2161" s="26">
        <f t="shared" si="254"/>
        <v>1</v>
      </c>
      <c r="R2161" s="26">
        <f t="shared" si="255"/>
        <v>1</v>
      </c>
      <c r="S2161" s="26">
        <f t="shared" si="256"/>
        <v>2</v>
      </c>
    </row>
    <row r="2162" spans="2:19" x14ac:dyDescent="0.25">
      <c r="B2162" s="26" t="s">
        <v>11276</v>
      </c>
      <c r="C2162" s="3" t="s">
        <v>11277</v>
      </c>
      <c r="D2162" s="26" t="s">
        <v>11278</v>
      </c>
      <c r="E2162" s="26" t="s">
        <v>11277</v>
      </c>
      <c r="F2162" s="26" t="s">
        <v>11279</v>
      </c>
      <c r="G2162" s="26" t="s">
        <v>11280</v>
      </c>
      <c r="H2162" s="26"/>
      <c r="I2162" s="26" t="s">
        <v>11239</v>
      </c>
      <c r="J2162" s="3" t="s">
        <v>10498</v>
      </c>
      <c r="K2162" s="3" t="str">
        <f t="shared" si="247"/>
        <v>amino-g2351_sgm</v>
      </c>
      <c r="L2162" s="59" t="s">
        <v>11085</v>
      </c>
      <c r="M2162" s="2" t="str">
        <f t="shared" si="258"/>
        <v>&gt;amino-g2351_sgm%ATGACGGCACCTGCGGCCGACGACCGTATCGACGAGATTGAGCGGGCCATCACCAAGAGCAGGCGTTACCAGACGGTGGCGCCGGCCACCGTGCGCCGCCTGGCCCGCGCTGCTCTCGTCGCCGCGCGGGGTGACGTGCCCGACGCGGTGAAGCGCACCAAGCGGGGTCTGCACGAGATCTACGGCGCCTTCCTGCCGCCCAGCCCTCCCAACTACGCAGCGTTGCTGCGGCACCTGGACTCGGCAGTGGACGCCGGTGACGACGAGGCGGTTCGAGCGGCCCTACTTCGCGCTATGTCCGTACATATCTCCACCCGCGAGCGATTGCCGCACCTCGACGAGTTCTACCGGGAACTCTTCCGGCACCTCCCCCGACCGAACACGCTGCGTGACCTCGCCTGTGGTCTCAACCCCCTGGCCGCGCCCTGGATGGGCCTGCCCGCCGAGACCGTCTACATCGCCTCGGACATCGACGCCCGCCTGGTCGGCTTCGTGGACGAGGCCCTGACCCGACTCAATGTTCCACATCGGACGAACGTGGCCGACCTGCTCGAGGACCGTCTTGACGAGCCGGCCGACGTCACGCTATTGCTGAAGACGCTGCCCTGTCTGGAGACTCAGCAACGAGGATCGGGCTGGGAAGTGATTGACATTGTCAACTCGCCGAATATCGTGGTAACCTTCCCGACCAAGTCTCTCGGTCAGCGATCGAAGGGGATGTTTCAGAACTATTCACAGAGTTTTGAGTCCCAGGCCAGAGAGCGGTCATGCCGTATTCAGCGACTGGAGATTGGCAACGAGCTGATTTACGTCATTCAGAAATAG</v>
      </c>
      <c r="N2162" s="26"/>
      <c r="O2162" s="26">
        <f t="shared" si="259"/>
        <v>825</v>
      </c>
      <c r="P2162" s="26"/>
      <c r="Q2162" s="26">
        <f t="shared" si="254"/>
        <v>1</v>
      </c>
      <c r="R2162" s="26">
        <f t="shared" si="255"/>
        <v>1</v>
      </c>
      <c r="S2162" s="26">
        <f t="shared" si="256"/>
        <v>2</v>
      </c>
    </row>
    <row r="2163" spans="2:19" x14ac:dyDescent="0.25">
      <c r="B2163" s="26" t="s">
        <v>11281</v>
      </c>
      <c r="C2163" s="3" t="s">
        <v>11282</v>
      </c>
      <c r="D2163" s="26" t="s">
        <v>11283</v>
      </c>
      <c r="E2163" s="26" t="s">
        <v>11284</v>
      </c>
      <c r="F2163" s="26" t="s">
        <v>11285</v>
      </c>
      <c r="G2163" s="26" t="s">
        <v>11286</v>
      </c>
      <c r="H2163" s="26"/>
      <c r="I2163" s="26" t="s">
        <v>5112</v>
      </c>
      <c r="J2163" s="3" t="s">
        <v>10498</v>
      </c>
      <c r="K2163" s="3" t="str">
        <f t="shared" si="247"/>
        <v>macro-g2352_carA</v>
      </c>
      <c r="L2163" s="59" t="s">
        <v>11085</v>
      </c>
      <c r="M2163" s="2" t="str">
        <f t="shared" si="258"/>
        <v>&gt;macro-g2352_carA%GTGTCGACAGCGCAACTAGCTCTGCATGACATCACCAAGCGTTACCAGGACCACGTCGTACTCGACCGGATCGGCTTCACCATCAAGCCGGGCGAGAAGGTCGGTGTCATCGGGGACAACGGATCCGGCAAGTCCACGCTGATCAAGCTCATCGCCGGGCGGGAACAGCCGGACAACGGTGCGGTGACGGTGGTCGCGCCCGGTGGCGTCGGCTATCTGGCCCAGACACTGGAGCTGCCGCTGGAGGCCACGGTCCAGGACGCCGTCGATCTGGCCCTGGCCGACCTGCGGGAGCTGGAGGAGGGCATGCGCCGGACCGAGGCCGAGCTGGCCGAACGGCCCTACCAAACGGGCCAAGACCCCGAACTCGCCGGCCTCCTGGAGAGTTACGCCGCGCTGGTGGACCGGTATCAGGCCCGCGGCGGCTACGAGGCCGACTCCCGCGTGGAGATCGCGCTGCACGGGCTCGGGCTGCCCGGGCTGGAACGCGGCCGGCGGCTGGGCACCCTGTCCGGCGGCGAGCGCTCGCGCCTCGCCCTGGCGGCGACGCTGGCCTCGGAACCCGAACTGCTGCTGTTGGACGAGCCGACCAACGACCTGGACGACCGGGCCGTGGACTGGCTGGAGGAACACCTGCGCAAGCACAAAGGCACCGTTGTCGCCGTTACCCACGACCGGCTCTTCCTCGACCGGCTCACCACCACGATCCTGGAGATCGACTCCGGCAAGGTGATGCGCTACGGCAACGGCTACGAGGGCTACCTGGCAGCCAAGGCGGCGGAACGGCAGCGCAGGCTGCTTGAGTACGAGCAGTGGCGCGCCGAGCTGGACCGCAGCCGCGACCTGATCGCGTCCAACGTGGCGCGTCTGGACGCCATCCCACGCAAGCTGCCCTTCGCCGTCTTCGGCGCCGGCCAGTTCCGGATGCGCGGGCGGGGCCATGGTGCGATGGTGCGGATCCGCAACGCCAAGGAACGCGTCGCGCGGCTGACCGAAAACCCGGTCGCGCCGCCGCCCGAGCCGCTCACCTTCACCGCGGAGATCACCACCGAGGCCGCGCAGTCCCGGGAGACGGTGGCCGAACTCACCGGCGTCCGGGTCGGCGACCGGCTCAGCGTCGACTCCCTGCACCTCGGGCCCGGTGAACGGCTGCTGGTCACCGGCCCCAACGGGGCGGGCAAGACGACGCTGCTGCGGGTGCTCTCCGGGGAGCTGGAACCCGACAGCGGATCCCTGCTGGTGTCGGGCCGGGTGGGACACCTGAGGCAGGAACAGACACCATGGCGGCCGGGTATGACGGTGCTTCAGGCGTTCAGCAGCGGACGGGCCGGTGACATCGACGAGCACACCGAGGCGCTGCTCTCCCTCGGGCTGTTCAGCCCGGACGACCTCCGCCAGCGTGTGCAGGACCTGTCGTACGGGCAGCGGCGCCGCATCGAGCTTGCCCGGCTGGTGACGGAGCCGGTCGACCTGCTGCTGCTGGACGAACCCACCAACCACCTCTCGCCCGCGCTCGTCGAGGAACTGGAGGAGGCGCTGACCGGTTATCAGGGCACGGTCGTCGTCGTCACCCACGACCGGCGCATGCGGTCCCGCTTCAACGGCGCCCATCTGACGCTGCAGGACGGGCGCGTCGCCGAGTTCACCGCCGCCTGA</v>
      </c>
      <c r="N2163" s="26"/>
      <c r="O2163" s="26">
        <f t="shared" si="259"/>
        <v>1656</v>
      </c>
      <c r="P2163" s="26"/>
      <c r="Q2163" s="26">
        <f t="shared" si="254"/>
        <v>1</v>
      </c>
      <c r="R2163" s="26">
        <f t="shared" si="255"/>
        <v>1</v>
      </c>
      <c r="S2163" s="26">
        <f t="shared" si="256"/>
        <v>2</v>
      </c>
    </row>
    <row r="2164" spans="2:19" x14ac:dyDescent="0.25">
      <c r="B2164" s="26" t="s">
        <v>11287</v>
      </c>
      <c r="C2164" s="3" t="s">
        <v>5306</v>
      </c>
      <c r="D2164" s="26" t="s">
        <v>11288</v>
      </c>
      <c r="E2164" s="26" t="s">
        <v>11289</v>
      </c>
      <c r="F2164" s="26" t="s">
        <v>11290</v>
      </c>
      <c r="G2164" s="26" t="s">
        <v>11291</v>
      </c>
      <c r="H2164" s="26"/>
      <c r="I2164" s="26" t="s">
        <v>5112</v>
      </c>
      <c r="J2164" s="3" t="s">
        <v>10498</v>
      </c>
      <c r="K2164" s="3" t="str">
        <f t="shared" si="247"/>
        <v>macro-g2353_mefC</v>
      </c>
      <c r="L2164" s="59" t="s">
        <v>11085</v>
      </c>
      <c r="M2164" s="2" t="str">
        <f t="shared" si="258"/>
        <v>&gt;macro-g2353_mefC%ATGGAAAACCGTAAATGGTTTAAGACCTATATGTTTATATGGGCTGGACAGTTTGCTTCAATGCTTACAAGTTATGCTGTTCAGTTTGCTATTGTTATATGGCTTAGTCTGGAGTACAAGTCAGCCGAAGTTTTAGCCTACGCAGGAATAGCAGCTATGTTGCCTCAAGCATTGATAGGCTTAATAGCAGGTGTATATGTTGACCGTCTCAATCGTAAATATGTAATGATTTTTTCGGATGCTTTTATAGCTCTCTGTGCCCTTTTGTTACTCGTCATTTTACAAAATGAAAATGTTAATCTTATATGGATATACATTTTATTGGGTTTACGCTCTGTTGGTAATGCTTTTCACGCTCCGGCACTACAGGCAATTGCTCCGCTGATTGTACCCCAAAATGAATTGATAAAGGTAGCAGGAATTAATCAGGTGTTACATTCGGTTTGCAGGATTGGTGGTCCTGCCATTGGCACATTAGCCATTGCTTATCTTCCTATTTCAAAAGTATTGTACTTGGATTTGATTGGAGCATTGCTGGCTATTCTTTCACTCGTGATGGTGAAAATTCCCAATGTGGTTGCGAAGTCAAAATCGTCTGCACATTCTATTGCTACAGAATTTTCGGAAGGGTTTCAGACTGTTTCAAAAAACAAAGGTTTGCGTTATCTTTTTCTTTATGCAATGGCGATAACCTTTGTTATAATGCCAGCTGCCATTATGTTTCCGTTGCTCACAACAGGGCATTTTGCAGGAGGAAAATGGGAGATAGGAATTGTAGAAGTGGTTTGGGGCGGAGGTATGCTTATTGGCGGTGTCATCCTGAGTATTTTCAAATTGAAAGGCTCAAAAGTAGTCGCAGTCAATGTTATGTATGTATTATTGGGACTTACATTTATTTTGAGTGGTGTATTACCTGCAAGTTGGTTTGTAGGATTTGTGATGGTAACAGCCATTGGCGGTATCAGCCTGTCTGTTTTCAATGGCTGTTTTACAGCAATTGTACAAACAGAGGTAAGTCCTGAAAAATTAGGACGTGTATTTTCACTTTATTATAGTTTGGCAGTTTTGCCAAGTGTAATCGGTTTATTATTCACAGGCCTGATTGCAGAAGTTATTGGTGTAAACATTACGTTTATCATAAGCGGTTGTTTGGCAATCCTTGTGGGTATTCTTTCGTTTAGCACTCGCAACTTAATGCAATTAGGTAAAATCAAAAATATTTAA</v>
      </c>
      <c r="N2164" s="26"/>
      <c r="O2164" s="26">
        <f t="shared" si="259"/>
        <v>1224</v>
      </c>
      <c r="P2164" s="26"/>
      <c r="Q2164" s="26">
        <f t="shared" si="254"/>
        <v>1</v>
      </c>
      <c r="R2164" s="26">
        <f t="shared" si="255"/>
        <v>1</v>
      </c>
      <c r="S2164" s="26">
        <f t="shared" si="256"/>
        <v>2</v>
      </c>
    </row>
    <row r="2165" spans="2:19" x14ac:dyDescent="0.25">
      <c r="B2165" s="26" t="s">
        <v>11292</v>
      </c>
      <c r="C2165" s="3" t="s">
        <v>5323</v>
      </c>
      <c r="D2165" s="26" t="s">
        <v>11293</v>
      </c>
      <c r="E2165" s="26" t="s">
        <v>11294</v>
      </c>
      <c r="F2165" s="26" t="s">
        <v>11295</v>
      </c>
      <c r="G2165" s="26" t="s">
        <v>11296</v>
      </c>
      <c r="H2165" s="26"/>
      <c r="I2165" s="26" t="s">
        <v>5112</v>
      </c>
      <c r="J2165" s="3" t="s">
        <v>10498</v>
      </c>
      <c r="K2165" s="3" t="str">
        <f t="shared" si="247"/>
        <v>macro-g2354_mphF</v>
      </c>
      <c r="L2165" s="59" t="s">
        <v>11085</v>
      </c>
      <c r="M2165" s="2" t="str">
        <f t="shared" si="258"/>
        <v>&gt;macro-g2354_mphF%ATGCTGCACGACACGGACCGAATACTGAAGCTGGCCAGGGAGGCAGGCTTGGAGCTTGCGCCCGGTTCCCTTAGGCTCAACGAAATGGGCCTCGATTTCCAAGTTGCTTTCGGCAGGGATGGGGACGCTGTAGAGTGGGTTTTGCGGATGCCGCGCCGGACGGACGTGGCATGTGCGGCAGTCAAGGAAGCGAAGATACTCGACTATTTCCGCAGTCGGCTGCCAGTCGCTGTGCCGGACTGGAAGGTCTTTAGCGATGATCTCATCGCCTACCCCTCCCTGCCGGGCAATCCGGGGCTGACATTTGACGCCTCGACCTATGAGACGACCTGGCACTTTGACCAGAATTCTCCGGTCTATGTTGAAACGCTGGGCGCGGCGCTCGCGCAATTGCATGGGCTCGACACCGACGATGCAATTAGCGCGGGGCTAAGCAATCTCAGTATCGATGCCGTACGAGAGAACTGGACGCGCGATCTCGAAACTGTCGAGAAAAGCTTTGAGGTACCGGCAGCAAGACTTGCCCTCTGGCGCGCTTGGCTTGCTGACTTGTCATTCTGGCCTACCCATGCCGCCTCAGTGCACGGCGATCTTTATGTCGGGCATGTCATGGTCAAATCGGACGGTACTGTCTGCGGGATAATCGACTGGAGTGAGGCTCATATCGGCGATCCTGGAATCGATCTGGCTGGACATCTCAAGGTGTTCGGCGAAGCTAGCCTGCGCGACCTCCTCGGTCACTACGAGGCGGCGGGGGGACAAACCTGGCCGCGTATAGTTGAGCATTGCAAGATGCTGCAGAGCGCCGAGGGCATCCGATATGCTATGTTCGCCCTTAAGACGGGCAGCGCAGAGCATCTGGAGGGTGCCCAGGGGCTTTTGTCGGCGCCAGGGATTTGA</v>
      </c>
      <c r="N2165" s="26"/>
      <c r="O2165" s="26">
        <f t="shared" si="259"/>
        <v>900</v>
      </c>
      <c r="P2165" s="26"/>
      <c r="Q2165" s="26">
        <f t="shared" si="254"/>
        <v>1</v>
      </c>
      <c r="R2165" s="26">
        <f t="shared" si="255"/>
        <v>1</v>
      </c>
      <c r="S2165" s="26">
        <f t="shared" si="256"/>
        <v>2</v>
      </c>
    </row>
    <row r="2166" spans="2:19" x14ac:dyDescent="0.25">
      <c r="B2166" s="26" t="s">
        <v>11297</v>
      </c>
      <c r="C2166" s="3" t="s">
        <v>5323</v>
      </c>
      <c r="D2166" s="26" t="s">
        <v>11298</v>
      </c>
      <c r="E2166" s="26" t="s">
        <v>11299</v>
      </c>
      <c r="F2166" s="26" t="s">
        <v>11290</v>
      </c>
      <c r="G2166" s="26" t="s">
        <v>11300</v>
      </c>
      <c r="H2166" s="26"/>
      <c r="I2166" s="26" t="s">
        <v>5112</v>
      </c>
      <c r="J2166" s="3" t="s">
        <v>10498</v>
      </c>
      <c r="K2166" s="3" t="str">
        <f t="shared" si="247"/>
        <v>macro-g2355_mphG</v>
      </c>
      <c r="L2166" s="59" t="s">
        <v>11085</v>
      </c>
      <c r="M2166" s="2" t="str">
        <f t="shared" si="258"/>
        <v>&gt;macro-g2355_mphG%ATGAAAAATAGAGATATTCAAAAATTAGCGGAAAGAAATGGGTTAATTCTTTCGGATGAAATGAGTTTTAATGAAATGGGAATTGATTTTAAGGTTGGTTTCGCTACAGATAGGGATGGCACAAAGTGGTTGTTGCGTATTCCAAGAAGAACAACCTTAGGCGAACAGATTGCGAATGAGAAACGCATTCTTCAATTGGTGTCGAAATACCTTTCGGTTCAAGTTCCTGATTGGCGTATAGCTAATGAAAAACTGGTAGCCTATCCTTTGCTCGATGGAAAACCTGCACTTACTTATGATGCGGAGACTTATGAAGTAACCTGGAATATGTCTAAAGAAAACGACCTTTATATACCATCATTAGCGAAAGCACTTATAGAACTTCATTCAATTCCTACGGAAGAAGTACTTCGTAATAATCTAAAAATTTTGACACCTGAACAGGTTAGAAATGAGATTTCTGAAAGATTGATTTTGGTGAAATCTGAATTAGGGATAAATGCCGAATTAGAACTTCGGTACCAAAAATGGCTGGATAATGATGCCTTATGGCCGAATTTTACAAAATTCATTCACGGTGATTTGTATGCAGGTCATACACTTACTCATCATAATGGAGAAGTTTGTGGAATTATTGATTGGTCAACTGCACAAGTCAGCGATATAGCACAAGATTTTTCAGGTCACGTTACTGTTTTCGGTGAAGAAAGTCTGAAAAATTTAATTGCGGCATACGAAAAACAAGGTGGAGAAGTATGGGATAAACTGTTTGAACAAGCAGTTGAACGAGCTGCTGCCGCACCTCTAGCTTATGGATATTTTGCTTTAGAAACACAAGATGAAATTCATCTTAGTTCTGCAAAATTACAGTTAGGTGTTGAGTAG</v>
      </c>
      <c r="N2166" s="26"/>
      <c r="O2166" s="26">
        <f t="shared" si="259"/>
        <v>885</v>
      </c>
      <c r="P2166" s="26"/>
      <c r="Q2166" s="26">
        <f t="shared" si="254"/>
        <v>1</v>
      </c>
      <c r="R2166" s="26">
        <f t="shared" si="255"/>
        <v>1</v>
      </c>
      <c r="S2166" s="26">
        <f t="shared" si="256"/>
        <v>2</v>
      </c>
    </row>
    <row r="2167" spans="2:19" x14ac:dyDescent="0.25">
      <c r="B2167" s="26" t="s">
        <v>11301</v>
      </c>
      <c r="C2167" s="3" t="s">
        <v>5323</v>
      </c>
      <c r="D2167" s="26" t="s">
        <v>11302</v>
      </c>
      <c r="E2167" s="26" t="s">
        <v>11303</v>
      </c>
      <c r="F2167" s="26" t="s">
        <v>11304</v>
      </c>
      <c r="G2167" s="26" t="s">
        <v>11305</v>
      </c>
      <c r="H2167" s="26"/>
      <c r="I2167" s="26" t="s">
        <v>5112</v>
      </c>
      <c r="J2167" s="3" t="s">
        <v>10498</v>
      </c>
      <c r="K2167" s="3" t="str">
        <f t="shared" si="247"/>
        <v>macro-g2356_mphI</v>
      </c>
      <c r="L2167" s="59" t="s">
        <v>11085</v>
      </c>
      <c r="M2167" s="2" t="str">
        <f t="shared" si="258"/>
        <v>&gt;macro-g2356_mphI%ATGACAATAGCAAAACCAAATGATGATTATACACAAGTGATCCAAGAGATGCTGGAGATTGCCGGAAAACACGGGGTGAATTTGATTCCGGAGGGAATAGAGATGAATGAATCCGGCATGGATTTCCTTGTTGGATTCGCAGAGGAGGCAGGGACTGGAGCACGGTGGATTCTGCGGAAACCGAGACGACCGGATGTGCTGGATAGAGCAGATAACGAAGCTAGGGTCCTGAAGCTGATTCAATCCCATCTTTCGGTTGATGTACCGGATTGGCGGATTTACACGCCGGAGCTCATCGCCTATCCGCTGCTTAGCGGGCAGCCTGCCGCTTCCGTCAGCATGGAAGGATATGCATGGAATATGGATCATGAGAATCCGGGCGACGGGTTTATCCGCTCACTGGCTGAAGCGCTGGTTGCCTTGCATGGCGTCGATCATGATGCAGCCCGAGCAGCAGGTCTGCGGGTAAAGAGTCCCCAAGAGGTTCGTGATGAGACGGCGCGAAATATGGAAGACATCAAGAGCCGTCTGGGCGTTTCCGATGCGCTGTGGGAGAGATGGCAAAAATGGCTGGAGGAGGATTCCTATTGGCCGACGCATTCTGCCCTCATCCATGGCGATCTTCATCCCCCGCATATCCTGATTGATGAGCGCGTGCAGGTGACCGGACTTTTGGATTGGACGGAGTCCGAGGTAGCAAGTCCCGCCAAAGACTTCGTGTTATACTACGCTATTTATGGCGAGCATAATCTCCGTGTCCTGTTGGACCGGTATGAACAAGCCGGAGGGAAGGTATGGCCGCGCATGTTCGATCATATTGTCGAACAGCATGCCGCGTATCCCGTGCTGATCGCCCAGTTCGCTCTCCTGACAGGCCAGGAAGAGTATATGACGATGGCGCGGAATGCTCTGGGTTTGACGGAGTAA</v>
      </c>
      <c r="N2167" s="26"/>
      <c r="O2167" s="26">
        <f t="shared" si="259"/>
        <v>927</v>
      </c>
      <c r="P2167" s="26"/>
      <c r="Q2167" s="26">
        <f t="shared" si="254"/>
        <v>1</v>
      </c>
      <c r="R2167" s="26">
        <f t="shared" si="255"/>
        <v>1</v>
      </c>
      <c r="S2167" s="26">
        <f t="shared" si="256"/>
        <v>2</v>
      </c>
    </row>
    <row r="2168" spans="2:19" x14ac:dyDescent="0.25">
      <c r="B2168" s="26" t="s">
        <v>11306</v>
      </c>
      <c r="C2168" s="3" t="s">
        <v>5323</v>
      </c>
      <c r="D2168" s="26" t="s">
        <v>11307</v>
      </c>
      <c r="E2168" s="26" t="s">
        <v>11308</v>
      </c>
      <c r="F2168" s="26" t="s">
        <v>11309</v>
      </c>
      <c r="G2168" s="26" t="s">
        <v>11310</v>
      </c>
      <c r="H2168" s="26"/>
      <c r="I2168" s="26" t="s">
        <v>5112</v>
      </c>
      <c r="J2168" s="3" t="s">
        <v>10498</v>
      </c>
      <c r="K2168" s="3" t="str">
        <f t="shared" si="247"/>
        <v>macro-g2357_mphJ</v>
      </c>
      <c r="L2168" s="59" t="s">
        <v>11085</v>
      </c>
      <c r="M2168" s="2" t="str">
        <f t="shared" si="258"/>
        <v>&gt;macro-g2357_mphJ%ATGTCAAAAAACAATGTAGAGCACATGCTTGCACTCGCGAAAAATAACGGAATCCTGGTAGACCCCACTACCGTGAAAGTGAATGAATCCGGCTTGGATTTTCTTGCGATTTTTGCAAGTACGATAGATGGTATTCCATGGGTATTACGGCAACCGCGCCGGGACGATGTTGTGGAGACAGCGCGTTATGAGAAAAGGGTGCTAGATCTCGTTGCAAAACATCTGCGTGTCGAAGTACCGGATTGGCAGGTTCACACCTCTGAATTCATCGCTTATCCGATCCTGGGTGGCACACCGATGGCGACGATCAATATGGAAACCAAAAATTATGACTGGTATTTGAATCCCGAATCCCTACCCGAACTGTGCATCCAAACGTGGGCGGAAGCATTGGTGGAATTACACGGTATTCATCATGATCTCGCTCGAGATGCTGGTATCCGCGTCAAGCAGCCTAGCTATGCACGAGCAAGCCTTCGAGAAAAGATGAATGAAATCAAACGCGTCTTTGGCGTTTCTGGGGCGCTATGGGATCGATGGCAAAAATGGCTTGCAGATGAAACATTCTGGCCTGCTCACTCTGCACTTGTGCATGGTGACCTCCATCCGGGGCATATCCTGGTTGCTGAAAACGGCAAGGTAACAGGACTCCTGGATTGGACGGAGGCAGAAGTCTCTGACCCTGCTATTGATTTCACGGTCGTATACCTGTTGTTCGGAGATACTGGCTTGGCCGATTTCATCCAACGGTATGAGAAAGCAGGAGGCCGTGTATGGTCGCGTATGCATGAGCATATCGTCGAAATGACGGCTGCGTATCCCGTCACTCTTGCTACCTTCGCATTGAAATCAGGGCTGGAAGAGTTCAAGATCATGGCACGACAAGCTCTGGGTGTCGACGAGAACGGCAAAGAGATCACTTCCTAG</v>
      </c>
      <c r="N2168" s="26"/>
      <c r="O2168" s="26">
        <f t="shared" si="259"/>
        <v>927</v>
      </c>
      <c r="P2168" s="26"/>
      <c r="Q2168" s="26">
        <f t="shared" si="254"/>
        <v>1</v>
      </c>
      <c r="R2168" s="26">
        <f t="shared" si="255"/>
        <v>1</v>
      </c>
      <c r="S2168" s="26">
        <f t="shared" si="256"/>
        <v>2</v>
      </c>
    </row>
    <row r="2169" spans="2:19" x14ac:dyDescent="0.25">
      <c r="B2169" s="26" t="s">
        <v>11311</v>
      </c>
      <c r="C2169" s="3" t="s">
        <v>5323</v>
      </c>
      <c r="D2169" s="26" t="s">
        <v>11312</v>
      </c>
      <c r="E2169" s="26" t="s">
        <v>11313</v>
      </c>
      <c r="F2169" s="26" t="s">
        <v>11314</v>
      </c>
      <c r="G2169" s="26" t="s">
        <v>11315</v>
      </c>
      <c r="H2169" s="26"/>
      <c r="I2169" s="26" t="s">
        <v>5112</v>
      </c>
      <c r="J2169" s="3" t="s">
        <v>10498</v>
      </c>
      <c r="K2169" s="3" t="str">
        <f t="shared" si="247"/>
        <v>macro-g2358_mphK</v>
      </c>
      <c r="L2169" s="59" t="s">
        <v>11085</v>
      </c>
      <c r="M2169" s="2" t="str">
        <f t="shared" si="258"/>
        <v>&gt;macro-g2358_mphK%ATGACAAACCTTAACGAAAAACAGCTTATCACTGAGATTGTCGGGCTTGCACGCAGCCAAGGTTTGACGGTTCATTCTGAGAACGCGCAATTGAATGAAACCGGAATGGACTTTCAAGTTGTATTTGCCAAGGACGACACAGGTATGCCATGGGTGCTGCGAAAACCGCGGCGAAGTGATGTTGTGGAAAGAGCATCTGCAGAAGGCATAACGCTTGCCTTTCTCCGCGCGAATCTGACTGCTGATGTGCCGGATTGGAGAATTCATACACCGGAATTGATCGCTTACCCCATGTTAAAAGGAACGCCGGCTGCTGGAATTGACTTGGAACAAAAGCAATATGTATGGAATATGGATCATCAGCCGCCGTCAGACGACTTTGTCCGCACACTTGCCGACATACTGGCTGAATTACATGGCACGGATCAAATATCTGCTGGGCAATCCGGAATAGAAGTGATAAGGCCAGAAGATTTCAGGCAAATGACAGCAGACTCTATGGTTGATGTGAAGAATAAGCTTGGCGTATCTACGACGCTTTGGGAAAGATGGCAAAAGTGGGTAGATGATGATGCATACTGGCCGGGTTTCTCTTCTTTGATACACGGCGATCTCCACCCGCCGCATATCCTTATCGATCAAAATGGACGTGTCACAGGACTTCTGGATTGGACAGAAGCGAAGGTTGCTGACCCAGCCAAGGATTTTGTTCTTTATCAAACCATTTTCGGAGAAAAAGAAACTGCCCGTTTGCTTGAATACTATGATCAAGCAGGCGGCCGAATATGGGCAAAAATGCAGGAACACATCTCAGAGATGCAGGCGGCGTATCCGGTGGAAATCGCCAAGCTAGCTCTGCAAACACAGCAGGAGGAACACATCAATATGGCGCTGGAAGCACTTGGTGTAACATCGGATTAA</v>
      </c>
      <c r="N2169" s="26"/>
      <c r="O2169" s="26">
        <f t="shared" si="259"/>
        <v>921</v>
      </c>
      <c r="P2169" s="26"/>
      <c r="Q2169" s="26">
        <f t="shared" si="254"/>
        <v>1</v>
      </c>
      <c r="R2169" s="26">
        <f t="shared" si="255"/>
        <v>1</v>
      </c>
      <c r="S2169" s="26">
        <f t="shared" si="256"/>
        <v>2</v>
      </c>
    </row>
    <row r="2170" spans="2:19" x14ac:dyDescent="0.25">
      <c r="B2170" s="26" t="s">
        <v>11316</v>
      </c>
      <c r="C2170" s="3" t="s">
        <v>5323</v>
      </c>
      <c r="D2170" s="26" t="s">
        <v>11317</v>
      </c>
      <c r="E2170" s="26" t="s">
        <v>11318</v>
      </c>
      <c r="F2170" s="26" t="s">
        <v>11319</v>
      </c>
      <c r="G2170" s="26" t="s">
        <v>11320</v>
      </c>
      <c r="H2170" s="26"/>
      <c r="I2170" s="26" t="s">
        <v>5112</v>
      </c>
      <c r="J2170" s="3" t="s">
        <v>10498</v>
      </c>
      <c r="K2170" s="3" t="str">
        <f t="shared" si="247"/>
        <v>macro-g2359_mphN</v>
      </c>
      <c r="L2170" s="59" t="s">
        <v>11085</v>
      </c>
      <c r="M2170" s="2" t="str">
        <f t="shared" si="258"/>
        <v>&gt;macro-g2359_mphN%ATGAGTAAAAATATGAAACAAGTTATAGAAATAGCTAAAAAACATAATCTTATTCTAAAGGAAGAAACAATGCAGTTTAATGAATCCGGACTTGATTTTCAAGTTGTATATGCTCTAGATGAAAGTGGAGTAGATTGGGTTCTTAGATTGCCTAGGCGTGAAGATGTTATGCCTAGAACAAAGGTAGAAAAACAAGCATTAGATTTGGTTAATCAGTATGTTAAATATTTCCAGGCGCCAAACTGGATTATATACACAGATGAGCTAATAGCATACAAGAAGTTAGATGGTGTGCCAGCAGGAACCATTGATCATAATATCGGAAATTATGTTTGGGAGATAGATATTAACAACGTTCCACCATCATTTCACATGTCTCTTGGAAGAGTGTTAGCAGAGCTTCATAGCATACCTAGTGATAAAGCTGCAGAATTTGGACTAATAGTGCAAACCCCTGAAGAAGCGAGAAAATCAATGAAGCAACGTATGAATGATATAAAAACAAAATTCGGTGTAGGTGAGAAATTATGGAATAGATGGCAGTCGTGGGTTAATGATGATGAAATGTGGCCAAAGAAAACTGGACTGATTCATGGAGATGTTCATGCCGGACATACCATGATTGATGAAGAGGCTAATGTGACTGGATTGATCGACTGGACTGAAGCTAAGGTAACAGATATTTCAAATGACTTTGTTTTCAACTACAAGGCTTTTGGAGAAGAAGGATTAGAAGATCTGATAATTGCTTATAAAGAAGCTGGGGGTTATTACTGGCCTAAAATGAAAGAGCATATTATTGAACTGGTCGCTGCATATCCGGTTTCAATTGCTGAGTTTGCAATAGTATCTGGTGTTGAAGAATATGTTCAAATGGCGAAAAAGGCATTGGAAATAGACGATGTTTAA</v>
      </c>
      <c r="N2170" s="26"/>
      <c r="O2170" s="26">
        <f t="shared" si="259"/>
        <v>909</v>
      </c>
      <c r="P2170" s="26"/>
      <c r="Q2170" s="26">
        <f t="shared" si="254"/>
        <v>1</v>
      </c>
      <c r="R2170" s="26">
        <f t="shared" si="255"/>
        <v>1</v>
      </c>
      <c r="S2170" s="26">
        <f t="shared" si="256"/>
        <v>2</v>
      </c>
    </row>
    <row r="2171" spans="2:19" x14ac:dyDescent="0.25">
      <c r="B2171" s="26" t="s">
        <v>11321</v>
      </c>
      <c r="C2171" s="3" t="s">
        <v>11322</v>
      </c>
      <c r="D2171" s="26" t="s">
        <v>11323</v>
      </c>
      <c r="E2171" s="26" t="s">
        <v>11324</v>
      </c>
      <c r="F2171" s="26" t="s">
        <v>11325</v>
      </c>
      <c r="G2171" s="26" t="s">
        <v>11326</v>
      </c>
      <c r="H2171" s="26"/>
      <c r="I2171" s="26" t="s">
        <v>5112</v>
      </c>
      <c r="J2171" s="3" t="s">
        <v>10498</v>
      </c>
      <c r="K2171" s="3" t="str">
        <f t="shared" si="247"/>
        <v>macro-g2360_tlrC</v>
      </c>
      <c r="L2171" s="59" t="s">
        <v>11085</v>
      </c>
      <c r="M2171" s="2" t="str">
        <f t="shared" si="258"/>
        <v>&gt;macro-g2360_tlrC%ATGCGTACATCACCTTCCTCCCAGCTTTCCCTGCACGGTGTCACCAAGCGCTACGACGACCGTGTCGTGCTCAGTCAGGTCTCCCTCGCCATCTCCCCGGGGGAGAAGGCCGGCATCATCGGCGACAACGGGGCCGGGAAGTCCACCCTGCTCCGTCTGCTCGCCGGTGAGGAACGGCCCGACGCGGGGGAGGTGACCGTGATCGCGCCCGGCGGTGTCGGCTACCTCCCGCAGACCCTCGGCCTGCCGCCGCGGGCCACGGTGCAGGACGCCATCGATCTGGCCATGACCGAGCTGCGCGTCCTGGAGGCCGAACTGCGCCGTACCGAGGCCGCGTTGGCCGAGGCCGCCACGGACGAGGCCCTGCAGGACGCCCTCACCGCGTACGCCCGTCTGACCGAGCAGTACGAGGTCCGTGACGGCTACGGCGCCGATGCCCGCGTGGACGCCGCGCTGCACGGTCTCGGGCTGCCCGGACTGCCACGTGACCGGCGGCTGGGCACCCTCTCCGGTGGAGAGCGATCGCGGCTGGCGCTGGCGGCCACCCTGGCGTCCCAGCCGGAACTGCTGCTGCTCGACGAGCCGACCAACGACCTGGACGACCGGGCCGTCCACTGGCTGGAGGAACATCTGAGCGGCCACCGCGGCACCGTCGTCACGGTGACCCACGACCGGGTGTTCCTGGACCGGCTCACCGCCACGGTCCTGGAGGTCGACGGCCGCGGCGTCTCCCGCCACGGCGACGGCTACGCGGGGTATCTCGCCGCCAAGGCCGCCGAGCGCCGCCGGCGGCAGCAGCAGTACGACGAGTGGCGCGCCGAACTCGACCGCAACCGCCGGCTGGCCGAGGCCAACGTCGCCCGGCTGGACGGCATCCCGCGCAAGATGGGGAAGGCCGCCTTCGGGCACGGCGCGTTCCGCGCGCGCGGGCGCGACCACGGCGCGATGAGCCGGGTCCGCAACGCCAAGGAGCGGGTCGAGCGGCTCACCGCGAATCCGGTGGCGCCACCGGCGGACCGGCTCTCCCTCACCGCGCGCATCGCCACGGCGGACGGCCCGGGGGAGGCGCCGGCCGCGGAACTCGACGGCGTGGTCGTCGGCAGCCGGCTGCGCGTGCCGAAGCTGCGCCTGGGCGCGGCCGAACGGCTGCTGATCACCGGCCCCAATGGCGCGGGCAAGAGCACCCTGCTGTCCGTGCTGGCCGGGGAACTGAGCCCGGACGCGGGCGCGGTGAGCGTCCCCGGGCGCGTGGGGCATCTGCGCCAGGAGGAGACGCCCTGGCCCGCGAAGCTGACCGTGCTGGAGGCCTTCGCCCACAACCGGCCCGGCGACCGGGACGAACAGGCCGACCGGCGGCTGTCCCTCGGCCTGTTCGAGCCGGAGGCGCTGCGGCTGCGGGTCGGGGAGCTGTCGTACGGTCAGCGCCGCCGCATCGAACTGGCCCGGCTGGTCAGCGAGCCGGTGGGTCTGCTCCTGCTGGACGAGCCCACCAACCACCTCTCACCGGCGCTGGTGGAGGAGTTGGAGGAGGCGCTGACGGGCTACGGGGGCGCGCTGGTGCTGGTCACCCACGACCGGCGGATGCGAAGCCGGTTCACCGGCTCGCATCTGGAGCTGCGCGAGGGCGTCGTCTCCGGCGCACGCTGA</v>
      </c>
      <c r="N2171" s="26"/>
      <c r="O2171" s="26">
        <f t="shared" si="259"/>
        <v>1647</v>
      </c>
      <c r="P2171" s="26"/>
      <c r="Q2171" s="26">
        <f t="shared" si="254"/>
        <v>1</v>
      </c>
      <c r="R2171" s="26">
        <f t="shared" si="255"/>
        <v>1</v>
      </c>
      <c r="S2171" s="26">
        <f t="shared" si="256"/>
        <v>2</v>
      </c>
    </row>
    <row r="2172" spans="2:19" x14ac:dyDescent="0.25">
      <c r="B2172" s="26" t="s">
        <v>11327</v>
      </c>
      <c r="C2172" s="3" t="s">
        <v>5268</v>
      </c>
      <c r="D2172" s="26" t="s">
        <v>11328</v>
      </c>
      <c r="E2172" s="26" t="s">
        <v>11329</v>
      </c>
      <c r="F2172" s="26" t="s">
        <v>11330</v>
      </c>
      <c r="G2172" s="26" t="s">
        <v>11331</v>
      </c>
      <c r="H2172" s="26"/>
      <c r="I2172" s="26" t="s">
        <v>5112</v>
      </c>
      <c r="J2172" s="3" t="s">
        <v>10498</v>
      </c>
      <c r="K2172" s="3" t="str">
        <f t="shared" si="247"/>
        <v>macro-g2361_lnuE</v>
      </c>
      <c r="L2172" s="59" t="s">
        <v>11085</v>
      </c>
      <c r="M2172" s="2" t="str">
        <f t="shared" si="258"/>
        <v>&gt;macro-g2361_lnuE%TTGGGAAAAAATAATGTCACAGAAAAACATCTATTTTATATTTTAGATTTACTTAAAGACCTCCAAATAACTTATTGGTTAGACGGTGGATGGGGAGTAGATGTACTCACTGGAAAGCAACAGAGAGAACACAGAGACATAGATATCGATTTTGATTCACAACATACAGACAAATTAGTTAAAAAATTAAAAGAGATTGGATACATCACAGTTGTAGATTGGATGCCTTCCAGAATGGAATTAAAACACGAAGAATACGGATATTTAGATATACATCCCTTAGATTTAAAAAAAGATGGCACAGCAACTCAAGCCGATCCAAAAGGCGGTTTTTATCTATTCGAAAAAGATTGGTTCACAACTACAAATTACAAAAATCGAAAAATACCATGCATTTCAAAAGAAGCACAACTACTTTTTCACTCTGGATATGAATTAACAGAAAAAGACCAATTTGATATTAAAAATTTAAACTCAATAAATCAAGTTAAGAAAGAAGGTCATTTTTCAAATGACTTCTAA</v>
      </c>
      <c r="N2172" s="26"/>
      <c r="O2172" s="26">
        <f t="shared" si="259"/>
        <v>522</v>
      </c>
      <c r="P2172" s="26"/>
      <c r="Q2172" s="26">
        <f t="shared" si="254"/>
        <v>1</v>
      </c>
      <c r="R2172" s="26">
        <f t="shared" si="255"/>
        <v>1</v>
      </c>
      <c r="S2172" s="26">
        <f t="shared" si="256"/>
        <v>2</v>
      </c>
    </row>
    <row r="2173" spans="2:19" x14ac:dyDescent="0.25">
      <c r="B2173" s="26" t="s">
        <v>11332</v>
      </c>
      <c r="C2173" s="3" t="s">
        <v>5268</v>
      </c>
      <c r="D2173" s="26" t="s">
        <v>11333</v>
      </c>
      <c r="E2173" s="26" t="s">
        <v>11334</v>
      </c>
      <c r="F2173" s="26" t="s">
        <v>11335</v>
      </c>
      <c r="G2173" s="26" t="s">
        <v>11336</v>
      </c>
      <c r="H2173" s="26"/>
      <c r="I2173" s="26" t="s">
        <v>5112</v>
      </c>
      <c r="J2173" s="3" t="s">
        <v>10498</v>
      </c>
      <c r="K2173" s="3" t="str">
        <f t="shared" si="247"/>
        <v>macro-g2362_lnuG</v>
      </c>
      <c r="L2173" s="59" t="s">
        <v>11085</v>
      </c>
      <c r="M2173" s="2" t="str">
        <f t="shared" si="258"/>
        <v>&gt;macro-g2362_lnuG%TTGTTAAAACAAAAGGAACTAATGGCAAGGGTTAAGGAACTTGTCCAGTCAGATGAACGAATATCTGCTTGTATGATGTATGGCTCTTTTACAAAAGGAGAGGGAGATCAATACTCTGATATAGAATATTACGTTTTTCTAAAAGATGATACAATTTCCACCTTTGATTCAGCAAAATGGCTAAATGAAGTCGCTTCCTACACTTTACTCTATCAAAATGAGTACGGTACGGAAGTAGTAATTTTTGAAAATCTAATACGTGGTGAATTTCATTTCCTTTCCGAAAACGAAATGAATATTATTCCTTCATTCAAAGAATCAGGCTACATTCCTGACACAAAAGCAATGTTTATTTATGATGAAACAGGACAACTAGAATTGTATTTATCAGAGTTGGAAGGTCCGGGACCAAATAGACTTACAGAAGAAAACGTAAATTTTTTATTGAATAATTTTTCCAACCTATGGTTAATGGGGATTAATGTTCTTAAAAGAGGGGAAAATGCACGTTCACTGGAACTTTTATCTCAATTACAAAAAAATATACTACAACTCATTCGAATTGCGGAAGAAAATGCCGATAATTGGTTTAATATGACAAAGAATCTTGAAAAAGAAATTAGTCCTGAAAACTATGAAAAGTTTAAAAAGACTACTGCCCGATTAAATGAATTAGAACTATATGAAGCCTATAAGAACTCTTTGCTTCTCGTTATGGAACTTCGAAATCTCGTTGAAAAACAGTATCAATTAACCATTAGCGATGATTTTTTAGGCAAACTGTTTAATTATATGAACGAATAA</v>
      </c>
      <c r="N2173" s="26"/>
      <c r="O2173" s="26">
        <f t="shared" si="259"/>
        <v>804</v>
      </c>
      <c r="P2173" s="26"/>
      <c r="Q2173" s="26">
        <f t="shared" si="254"/>
        <v>1</v>
      </c>
      <c r="R2173" s="26">
        <f t="shared" si="255"/>
        <v>1</v>
      </c>
      <c r="S2173" s="26">
        <f t="shared" si="256"/>
        <v>2</v>
      </c>
    </row>
    <row r="2174" spans="2:19" x14ac:dyDescent="0.25">
      <c r="B2174" s="26" t="s">
        <v>11337</v>
      </c>
      <c r="C2174" s="3" t="s">
        <v>5268</v>
      </c>
      <c r="D2174" s="26" t="s">
        <v>11338</v>
      </c>
      <c r="E2174" s="26" t="s">
        <v>11339</v>
      </c>
      <c r="F2174" s="26" t="s">
        <v>11340</v>
      </c>
      <c r="G2174" s="26" t="s">
        <v>11341</v>
      </c>
      <c r="H2174" s="26"/>
      <c r="I2174" s="26" t="s">
        <v>5112</v>
      </c>
      <c r="J2174" s="3" t="s">
        <v>10498</v>
      </c>
      <c r="K2174" s="3" t="str">
        <f t="shared" si="247"/>
        <v>macro-g2363_lnuP</v>
      </c>
      <c r="L2174" s="59" t="s">
        <v>11085</v>
      </c>
      <c r="M2174" s="2" t="str">
        <f t="shared" si="258"/>
        <v>&gt;macro-g2363_lnuP%GTGATTGGAATAAATGATGCTTGTGAAATATTGAGTTGGGCATATAATAATAATATAGAAATATGGTTAGATGGTGGTTGGGGTGTAGATGCTTTACTTGGAAAAGAAACACGTCAGCATAATGACATTGATTTATTTGTAGAAGAAAAAAACTATAATAAATTTATTGAAATAATTAAAAATAAAGGATTTAATGAAATTGTAGTGGAGTATACAAGTGAAGTGCATACTATTTGGTCTGATAATAAATTACGAATTATTGATTTACACATGTTTAAAGATAACTGTGATGGAACCATATGTTATGAAGGCGAAGTTTTTCAAAAAAATATATTCGATGGTGTTGGAAAAATAGGAAATATTATGGTTTCTTGTATAAATGCTAAAAATCAAGTCTTATTTCACTTAGGGTATGAATTTGGAGAAAGTGATATTCATGATGTAAAATTATTATGTAAAGAATTTAACATTCCGATACCTAAAGAATATGAAAATTTTTAA</v>
      </c>
      <c r="N2174" s="26"/>
      <c r="O2174" s="26">
        <f t="shared" si="259"/>
        <v>501</v>
      </c>
      <c r="P2174" s="26"/>
      <c r="Q2174" s="26">
        <f t="shared" si="254"/>
        <v>1</v>
      </c>
      <c r="R2174" s="26">
        <f t="shared" si="255"/>
        <v>1</v>
      </c>
      <c r="S2174" s="26">
        <f t="shared" si="256"/>
        <v>2</v>
      </c>
    </row>
    <row r="2175" spans="2:19" x14ac:dyDescent="0.25">
      <c r="B2175" s="26" t="s">
        <v>11342</v>
      </c>
      <c r="C2175" s="3" t="s">
        <v>5258</v>
      </c>
      <c r="D2175" s="26" t="s">
        <v>11343</v>
      </c>
      <c r="E2175" s="26" t="s">
        <v>5260</v>
      </c>
      <c r="F2175" s="26" t="s">
        <v>11344</v>
      </c>
      <c r="G2175" s="26" t="s">
        <v>11345</v>
      </c>
      <c r="H2175" s="26"/>
      <c r="I2175" s="26" t="s">
        <v>5112</v>
      </c>
      <c r="J2175" s="3" t="s">
        <v>10498</v>
      </c>
      <c r="K2175" s="3" t="str">
        <f t="shared" si="247"/>
        <v>macro-g2364_lsaA</v>
      </c>
      <c r="L2175" s="59" t="s">
        <v>11085</v>
      </c>
      <c r="M2175" s="2" t="str">
        <f t="shared" si="258"/>
        <v>&gt;macro-g2364_lsaA%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GAATTAGAACGAGAATTAACGCTTTTAAACGTTGATCCTGAAGTTTTATGGCGGCCCTTTTCTTCTTTATCAGGCGGCGAAAAGACGAAAGTTTTATTAGGTCTTCTTTTTATTGAAGAAAAGGCCTTTCCTTTAATTGACGAGCCAACAAATCATTTAGATCTAGCTGGCAGACAACAAGTGGCTGAATATTTGAAGAAAAAGAAACACGGGTTTATTTTAGTCAGCCACGATCGGGCATTTGTTGATGAAGTGGTTGATCATATTTTGGCGATTGAAAAAAGTCAATTGACGCTGTATCAAGGGAATTTTTCTATTTATGAAGAGCAAAAAAAATTAAGAGATGCTTTTGAACTAGCAGAAAATGAAAAAATCAAAAAAGAAGTCAATCGCTTGAAAGAAACCGCTCGTAAAAAAGCGGAATGGTCGATGAACCGTGAAGGTGATAAGTACGGCAATGCTAAAGAAAAAGGAAGCGGGGCGATTTTTGATACAGGAGCCATTGGTGCCCGGGCAACGCGCGTAATGAAGCGCTCGAAACACATTCAACAACGTGCCGAAACACAATTAGCAGAAAAAGAAAAACTATTAAAAGATCTTGAGTATATTGATCCTTTGTCAATGGATTATCAGCCAACGCATCACAAAACATTATTGACGGTGGAAGAGCTTCGTCTAGGCTACGAGAAAAATTGGCTGTTTGCGCCAATTTCTTTTTCAATAAACGCGGGAGAAATTGTTGGAATAACAGGAAAAAATGGCTCAGGAAAATCGAGCTTGATTCAGTATTTGTTGGGGGATTTTTCTGGAGATTCAGAAGGCGAAGCCACTT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AGCCTGCAATGCTAGTGATTGAGCATGATGCACATTTCATGAAGAAAATAACAGATAAAAAAATTGTCTTGAAATCATAA</v>
      </c>
      <c r="N2175" s="26"/>
      <c r="O2175" s="26">
        <f t="shared" si="259"/>
        <v>1497</v>
      </c>
      <c r="P2175" s="26"/>
      <c r="Q2175" s="26">
        <f t="shared" si="254"/>
        <v>1</v>
      </c>
      <c r="R2175" s="26">
        <f t="shared" si="255"/>
        <v>1</v>
      </c>
      <c r="S2175" s="26">
        <f t="shared" si="256"/>
        <v>2</v>
      </c>
    </row>
    <row r="2176" spans="2:19" x14ac:dyDescent="0.25">
      <c r="B2176" s="26" t="s">
        <v>11346</v>
      </c>
      <c r="C2176" s="3" t="s">
        <v>5258</v>
      </c>
      <c r="D2176" s="26" t="s">
        <v>11347</v>
      </c>
      <c r="E2176" s="26" t="s">
        <v>11348</v>
      </c>
      <c r="F2176" s="26" t="s">
        <v>11349</v>
      </c>
      <c r="G2176" s="26" t="s">
        <v>11350</v>
      </c>
      <c r="H2176" s="26"/>
      <c r="I2176" s="26" t="s">
        <v>11351</v>
      </c>
      <c r="J2176" s="3" t="s">
        <v>10498</v>
      </c>
      <c r="K2176" s="3" t="str">
        <f t="shared" si="247"/>
        <v>macro-g2365_lsaE</v>
      </c>
      <c r="L2176" s="59" t="s">
        <v>11085</v>
      </c>
      <c r="M2176" s="2" t="str">
        <f t="shared" si="258"/>
        <v>&gt;macro-g2365_lsaE%ATGTCCTTAATAAATGTTTCAAATCTAACTTTTTCATATGAAGGAAGTTATGACAATATTTTTGAAAATGTAAGTTTTCAGATAGATACAGATTGGAAACTCGGTTTTATTGGAAGAAACGGACGCGGTAAAACTACTTTCTTAAATTTACTGCTTGGCAAATATGCGTATTCCGGCAATATAAGTTCTACAGTTAAGTTTGAGTATTTTCCTTATGATGTGGAAGATAAGAGTCTATATACAATTGAAGTAATGAAGAGTATTTGTACGGAATGTATGGATTGGGAGATTTTTCGTGAAATATCATTGCTTGATGTTCAAGAAGATGCTTTATATCGTCCGTTTAATACATTGTCAAATGGTGAGCAAACGAAGGTCCTTCTTGCAGCTTTATTCCTTACAGCGAGTTGTTTCCTGCTTATTGATGAACCTACAAACCATCTTGACATCGATGCACGTAATGTAGTGCAAAACTATTTGAAACGCAAGAAGGGGTTTATTTTGGTATCTCATGATAGAAGCTTACTTGATCAATGTGTTGACCATATACTATCTATCAATAAAACGAATATCGAAATCCAAAAGGGAAATTTTACTTCTTGGTGGGAGAACAAAACGTTACAAGATAATTTTGAACTGGCAGAAAACAAGAAACTCCTTAAAGAAATAGGAAGGTTGTCTTATGCAGCAAAACGTAGTTCAAACTGGTCAAATAAAGTAGAAAAAAGTAAATATGGAACAACAAATTCTGGTTCAAAACTGGATAAGGGTTATGTTGGACATAAGGCTGCAAAAGCGATGAAACGTGCCAAAAATATTGAGTCAAGACATCAGGAAGCCGTTTTACAAAAATCAGAACTGCTCCACAACATTGAACAATATGATGACTTAAAAATTTCACCACTTGAATTTCACAAAGAGTGCTTAATAGAAGCGAATGATTTATCATTGTCTTATGGAGATAAAGAAGTATGCAGTAATCTTAATTTCAGAGTCAATATTGGTGATAGAGTTGCCATTATCGGAAAAAATGGGAGTGGTAAGTCTAGTATCCTAAAATTGATTAATGGAGATGATATTAAATTTACCGGAAATTTTATGCTAGCAAGTGGACTAAAAATTTCTTATATTTCGCAAGATACTTCATATTTAAAAGGTAATCTATCTGAATTTGCCTATAATAATAAGATCGATGAAACTCTATTTAAAACGATTCTTCGTAAACTGGATTTTAATAGAGAGCAGTTTGATAAGAACATGGTGGATTTTAGTGCTGGTCAGAAAAAGAAAGTACTAATTGCTAAAAGCCTTTGTGAAAGTGCACATTTGTATATATGGGATGAGCCATTGAACTATATTGATATTTTTTCACGTATCCAAATTGAAAAAATGATTTTGGAATATTGTCCTACACTATTGTTTGTGGAGCATGATGATGCTTTTTGCAATAACATTTGTACGAAAAATATTAATTTAGGTTTGTAG</v>
      </c>
      <c r="N2176" s="26"/>
      <c r="O2176" s="26">
        <f t="shared" si="259"/>
        <v>1485</v>
      </c>
      <c r="P2176" s="26"/>
      <c r="Q2176" s="26">
        <f t="shared" si="254"/>
        <v>1</v>
      </c>
      <c r="R2176" s="26">
        <f t="shared" si="255"/>
        <v>1</v>
      </c>
      <c r="S2176" s="26">
        <f t="shared" si="256"/>
        <v>2</v>
      </c>
    </row>
    <row r="2177" spans="2:19" x14ac:dyDescent="0.25">
      <c r="B2177" s="26" t="s">
        <v>11352</v>
      </c>
      <c r="C2177" s="3" t="s">
        <v>11353</v>
      </c>
      <c r="D2177" s="26" t="s">
        <v>11354</v>
      </c>
      <c r="E2177" s="26" t="s">
        <v>11355</v>
      </c>
      <c r="F2177" s="26" t="s">
        <v>11356</v>
      </c>
      <c r="G2177" s="26" t="s">
        <v>11357</v>
      </c>
      <c r="H2177" s="26"/>
      <c r="I2177" s="26" t="s">
        <v>11351</v>
      </c>
      <c r="J2177" s="3" t="s">
        <v>10498</v>
      </c>
      <c r="K2177" s="3" t="str">
        <f t="shared" si="247"/>
        <v>macro-g2366_salA</v>
      </c>
      <c r="L2177" s="59" t="s">
        <v>11085</v>
      </c>
      <c r="M2177" s="2" t="str">
        <f t="shared" si="258"/>
        <v>&gt;macro-g2366_salA%ATGCTATTTTTATTTGAAGAAAAAGCATTAGAAGTTGAACATAAAGTATTAATACCCGAGTTGACTTTTTCAATAGAGGACCATGAACATTTAGCAATCGTTGGTGTTAATGGTGTTGGAAAATCAACATTATTAAAAGTCATTCATCAAGATCAATCAGTTGATTCAGCGATGATGGAACAAGATTTAACACCTTATTATGATTGGACTGTTATGGATTATATAATTGAATCATATCCTGAAATCGCAAAGATTAGATTGCAACTTAATCATACAGATATGATTAATAAATATATTGAATTAGATGGATACATTATAGAAGGTGAAATCGTAACAGAAGCAAAAAAGCTCGGAATAAAAGAGGAACAACTAGAACAGAAAATTTCTACTTTAAGTGGTGGAGAACAAACAAAAGTATCATTTTTAAAAGTGAAAATGTCTAAAGCATCATTACTATTAATCGATGAACCAACAAACCACATGGATTTAGAAATGAAGGAATGGTTGACGAAAGCTTTTAAACAAGAACAACGTGCTATATTATTTGTATCTCATGACCGAACATTTTTAAATGAAACGCCAGATGCTATATTAGAATTGAGTCTTGATGGGGCTAAGAAGTATATCGGTAAATACGATAAATACAAACAACAAAAAGATATAGAGCATGAAACATTAAAGCTACAGTATGAAAAACAACAAAAAGAACAAGCGGCCATTGAAGAAACGATTAAAAAATATAAAGCATGGTATCAAAAAGCAGAACAAAGTGCTTCTGTGAGAAGCCCATATCAACAAAAACAATTAAGTAAGTTAGCGAAACGGTTTAAATCAAAAGAACAACAATTAAATCGTAAACTTGATCAAGAGCATATCCCAAATCCACATAAAAAAGAGAAAACTTTCTCAATACAACATCATAATTTTAAATCACATTATTTAGTTCAATTTAATCATGTTTCGTTTGCTTATGATAACCGGAAAATATTCGATGATGTATCATTCTATATTAAGCGAAATCAAAATGTTATTGTTGAAGGCAGAAATGGTACAGGTAAATCAACTTTAATCAAATTGATACTCGGTGAACTCGAGCCAACTAAAGGTGATATAACTGTTCATCCAGAATTAGAAATTGGATATTTCTCTCAAGATTTTGAGAATTTAAATATGCATCATACTGTCTTAGATGAAATATTAGAAATTCCTGAAATGAAAGAAGCAGATGCAAGAACCATATTAGCAAGCTTTTATTTTGATAAAGATAGGATAAATGATGTTGTTGAAACACTATCGATGGGTGAAAAATGTAGGTTACAATTTGTAAAATTATATTTTTCAAATCCTCATATTATGATATTAGATGAGCCAACAAACTATTTCGATATTGGCATGCAAGAAAATATCATTCAATTAATACAATCATTTCAAGGTTCGGTCCTTATTGTATCTCATGATAATTATTTTAAATCACAAATTAAAGATCAGACTTGGACTATAAAAAATCATCAAATGACGCATGAAAATGTTCAAGTCAAAGATCCTATTAATACAGAATCTATGAAACATCATTTAAAAGAATTAGAACAATATACAGATGAAAGAAATCGTGAAACAGAGTTCTAG</v>
      </c>
      <c r="N2177" s="26"/>
      <c r="O2177" s="26">
        <f t="shared" si="259"/>
        <v>1626</v>
      </c>
      <c r="P2177" s="26"/>
      <c r="Q2177" s="26">
        <f t="shared" si="254"/>
        <v>1</v>
      </c>
      <c r="R2177" s="26">
        <f t="shared" si="255"/>
        <v>1</v>
      </c>
      <c r="S2177" s="26">
        <f t="shared" si="256"/>
        <v>2</v>
      </c>
    </row>
    <row r="2178" spans="2:19" x14ac:dyDescent="0.25">
      <c r="B2178" s="26" t="s">
        <v>11358</v>
      </c>
      <c r="C2178" s="3" t="s">
        <v>4807</v>
      </c>
      <c r="D2178" s="26" t="s">
        <v>11359</v>
      </c>
      <c r="E2178" s="26" t="s">
        <v>11360</v>
      </c>
      <c r="F2178" s="26" t="s">
        <v>11361</v>
      </c>
      <c r="G2178" s="26" t="s">
        <v>11362</v>
      </c>
      <c r="H2178" s="26"/>
      <c r="I2178" s="26" t="s">
        <v>11363</v>
      </c>
      <c r="J2178" s="3" t="s">
        <v>10498</v>
      </c>
      <c r="K2178" s="3" t="str">
        <f t="shared" si="247"/>
        <v>sulph-g2367_sul4</v>
      </c>
      <c r="L2178" s="59" t="s">
        <v>11085</v>
      </c>
      <c r="M2178" s="2" t="str">
        <f t="shared" si="258"/>
        <v>&gt;sulph-g2367_sul4%ATGTCAACCACACTAACCAGCTTCAAATGGGGTGAACGCACCTACATCATGGGCATCCTCAACGTCACTCCAGACAGCTTTTCTGGAGATGGCGTTATGGTTGAAGAAGATGTCATCGCCAAAGCGGTAGCCCAGGCCAAACAATTTGTAGCCGACGGCGCAGACATCATCGACATTGGCGGCGAGAGTACCCGCCCTGGCAGCTCACCTATAAGCGCAGAGGAAGAACTGGCGCGGGTGCTGCCGGTGGTGCAGGCCGTACGCCAGGCTGTGGACGTCGTTATTTCCATCGACAGCTACCGCGCTTCCGTGGCCGAAGCGGCCCTGGCGGCAGGCGCCAGCTGGCTCAACGACGTCTGGGGGCTGCGCATGGACCCGGACATGGCCGGCCTGGCAGCACAAGCCGGCTGCCCCATCGTCCTTATGCACAACCGCAGCAAACCAAAGAACATAGCGCAAGAAAAAAAGCTGGGCGGGCGCTTCATCGGGGTAAAATACGACGACCTCATCACCGACGTTAAACGTGAATTACAAGAAAGCATCGACATCGCCTTAAAAGCCGGCGTAAAAGAGTCCCAAATTATCCTGGATCCCGGCATCGGCTTCGGTAAAACCGTCGAGCAAAGTTTGCAACTGCTCGACCAGATTAATCAGTTCAAAACAATGGGATTTCCCATCTTAATAGGTCCGTCGCGCAAATCATTTATTGGCTATACGCTCGATTTGCCGCCAGACCAGCGCATAGAAGGAACGGCGGCCACCGTCGCCATTGGCATTGACCGAGGAGCCGACGTTGTGCGCGTCCATGACGTCAAAGCAATCGTTCGGGTCGCCCGTATGACAGATGCAATCGTGAGACGTTAA</v>
      </c>
      <c r="N2178" s="26"/>
      <c r="O2178" s="26">
        <f t="shared" si="259"/>
        <v>864</v>
      </c>
      <c r="P2178" s="26" t="s">
        <v>11364</v>
      </c>
      <c r="Q2178" s="26">
        <f t="shared" si="254"/>
        <v>1</v>
      </c>
      <c r="R2178" s="26">
        <f t="shared" si="255"/>
        <v>1</v>
      </c>
      <c r="S2178" s="26">
        <f t="shared" si="256"/>
        <v>2</v>
      </c>
    </row>
    <row r="2179" spans="2:19" x14ac:dyDescent="0.25">
      <c r="B2179" s="26" t="s">
        <v>11365</v>
      </c>
      <c r="C2179" s="3" t="s">
        <v>3621</v>
      </c>
      <c r="D2179" s="26" t="s">
        <v>11366</v>
      </c>
      <c r="E2179" s="26" t="s">
        <v>11477</v>
      </c>
      <c r="F2179" s="26" t="s">
        <v>11367</v>
      </c>
      <c r="G2179" s="26" t="s">
        <v>11368</v>
      </c>
      <c r="H2179" s="26"/>
      <c r="I2179" s="26" t="s">
        <v>3612</v>
      </c>
      <c r="J2179" s="3" t="s">
        <v>10498</v>
      </c>
      <c r="K2179" s="3" t="str">
        <f t="shared" si="247"/>
        <v>tetra-g2368_tet-O-32-O</v>
      </c>
      <c r="L2179" s="59" t="s">
        <v>11085</v>
      </c>
      <c r="M2179" s="2" t="str">
        <f t="shared" si="258"/>
        <v>&gt;tetra-g2368_tet-O-32-O%ATGAAAATAATTAACTTAGGCATTCTGGCTCACGTTGACGCAGGAAAGACAACATTAACGGAAAGTTTATTGTATACCAGTGGTGCAATTGCAGAACTAGGGAGCGTAGATGAAGGCACAACAAGGACAGATACAATGAATTTGGAGCGTCAAAGGGGAATCACTATCCAGACAGCAGTGACATCTTTTCAGTGGGAGGATGTAAAAGTCAACATTATAGATACGCCAGGCCATATGGATTTTTTAACCGAAGCATACCGTGCTTTATCTGTCCTTGACGGAGCTGTTTTAGTCATTTCGGCAAAAGACGGCGTACAGGCACAGACGCGTATATTATTCCATGCGCTTCAGAAAATGAACATTCCGACAATTATCTTTATAAATAAGATAGACCAAAATGGAATCGACCTACAGCGTGTTTACCAAAGCATTAAAGACAAACTTACCAGTGATATGATTGTCATGCAGGAGGTTTCCCTGTCGCCCCAAATAT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CTGACCATGCCTGTCCGGGAGAAATTGTTATTTTAGCTGATGATACTTTGAAACTGAACGACATTCTGGGAAATGAAAAACTCCTGCCTCACAAAACAT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v>
      </c>
      <c r="N2179" s="26"/>
      <c r="O2179" s="26">
        <f t="shared" si="259"/>
        <v>1920</v>
      </c>
      <c r="P2179" s="26"/>
      <c r="Q2179" s="26">
        <f t="shared" si="254"/>
        <v>1</v>
      </c>
      <c r="R2179" s="26">
        <f t="shared" si="255"/>
        <v>1</v>
      </c>
      <c r="S2179" s="26">
        <f t="shared" si="256"/>
        <v>2</v>
      </c>
    </row>
    <row r="2180" spans="2:19" x14ac:dyDescent="0.25">
      <c r="B2180" s="26" t="s">
        <v>11369</v>
      </c>
      <c r="C2180" s="3" t="s">
        <v>3621</v>
      </c>
      <c r="D2180" s="26" t="s">
        <v>11370</v>
      </c>
      <c r="E2180" s="26" t="s">
        <v>11478</v>
      </c>
      <c r="F2180" s="26" t="s">
        <v>11371</v>
      </c>
      <c r="G2180" s="26" t="s">
        <v>11372</v>
      </c>
      <c r="H2180" s="26"/>
      <c r="I2180" s="26" t="s">
        <v>3612</v>
      </c>
      <c r="J2180" s="3" t="s">
        <v>10498</v>
      </c>
      <c r="K2180" s="3" t="str">
        <f t="shared" si="247"/>
        <v>tetra-g2369_tet-O-W-1</v>
      </c>
      <c r="L2180" s="59" t="s">
        <v>11085</v>
      </c>
      <c r="M2180" s="2" t="str">
        <f t="shared" si="258"/>
        <v>&gt;tetra-g2369_tet-O-W-1%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CAACCCGTTTTGGGCATCTATCGGACTGTCTGTTACACCACTCCCGCTTGGCTCCGGCGTACAATACGAGAGCCGGGTTTCGCTGGGATACTTGAACCAGAGTTTTCAAAACGCTGTCAGGGATGGTATCCGTTACGGGCTGGAGCAGGGCTTGTTCGGCTGGAACGTAACGGACTGTAAGATTTGCTTTGAATACGGGCTTTATTACAGTCCAGTCAGCACGCCGGCGGACTTCCGCTCATTGGCCCCGATTGTATTGGAACAGGCATTGAAGGAATCGGGGACGCAGCTGCTGGAACCTTATCTCTCCTTCACCCTCTATGCGCCCCAGGAATACCTTTCCAGGGCTTATCATGATGCACCGAAATACTGTGCCACCATCGAAACGGCCCAGGTAAAAAAGGATGAAGTTGTCTTTACTGGCGAGATTCCCGCCCGCTGTATACAGGCATACCGTACTGATCTGGCCTTTTACACCAACGGGCAGAGCGTATGCCTTACAGAGCTAAAAGGGTATCAGGCCGCTGTCGGCCAGCCGGTCATCCAGCCCCGCCGTCCAAACAACCGCCTGGACAAGGTGCGCCATATGTTTCAGAAGGTAATGTAA</v>
      </c>
      <c r="N2180" s="26"/>
      <c r="O2180" s="26">
        <f t="shared" si="259"/>
        <v>1920</v>
      </c>
      <c r="P2180" s="26"/>
      <c r="Q2180" s="26">
        <f t="shared" si="254"/>
        <v>1</v>
      </c>
      <c r="R2180" s="26">
        <f t="shared" si="255"/>
        <v>1</v>
      </c>
      <c r="S2180" s="26">
        <f t="shared" si="256"/>
        <v>2</v>
      </c>
    </row>
    <row r="2181" spans="2:19" x14ac:dyDescent="0.25">
      <c r="B2181" s="26" t="s">
        <v>11373</v>
      </c>
      <c r="C2181" s="3" t="s">
        <v>3621</v>
      </c>
      <c r="D2181" s="26" t="s">
        <v>11374</v>
      </c>
      <c r="E2181" s="26" t="s">
        <v>11479</v>
      </c>
      <c r="F2181" s="26" t="s">
        <v>11375</v>
      </c>
      <c r="G2181" s="26" t="s">
        <v>11376</v>
      </c>
      <c r="H2181" s="26"/>
      <c r="I2181" s="26" t="s">
        <v>3612</v>
      </c>
      <c r="J2181" s="3" t="s">
        <v>10498</v>
      </c>
      <c r="K2181" s="3" t="str">
        <f t="shared" si="247"/>
        <v>tetra-g2370_tet-O-W-32-O</v>
      </c>
      <c r="L2181" s="59" t="s">
        <v>11085</v>
      </c>
      <c r="M2181" s="2" t="str">
        <f t="shared" si="258"/>
        <v>&gt;tetra-g2370_tet-O-W-32-O%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CGGTGATCTCCGCTAAAGATGGCGTGCAGGCCCAGACCCGTATTCTGTTCCAC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T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N2181" s="26"/>
      <c r="O2181" s="26">
        <f t="shared" si="259"/>
        <v>1920</v>
      </c>
      <c r="P2181" s="26"/>
      <c r="Q2181" s="26">
        <f t="shared" si="254"/>
        <v>1</v>
      </c>
      <c r="R2181" s="26">
        <f t="shared" si="255"/>
        <v>1</v>
      </c>
      <c r="S2181" s="26">
        <f t="shared" si="256"/>
        <v>2</v>
      </c>
    </row>
    <row r="2182" spans="2:19" x14ac:dyDescent="0.25">
      <c r="B2182" s="26" t="s">
        <v>11377</v>
      </c>
      <c r="C2182" s="3" t="s">
        <v>3621</v>
      </c>
      <c r="D2182" s="26" t="s">
        <v>11378</v>
      </c>
      <c r="E2182" s="26" t="s">
        <v>11480</v>
      </c>
      <c r="F2182" s="26" t="s">
        <v>11379</v>
      </c>
      <c r="G2182" s="26" t="s">
        <v>11380</v>
      </c>
      <c r="H2182" s="26"/>
      <c r="I2182" s="26" t="s">
        <v>3612</v>
      </c>
      <c r="J2182" s="3" t="s">
        <v>10498</v>
      </c>
      <c r="K2182" s="3" t="str">
        <f t="shared" si="247"/>
        <v>tetra-g2371_tet-O-W-32-O-W-O</v>
      </c>
      <c r="L2182" s="59" t="s">
        <v>11085</v>
      </c>
      <c r="M2182" s="2" t="str">
        <f t="shared" si="258"/>
        <v>&gt;tetra-g2371_tet-O-W-32-O-W-O%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TGGTGATCTCCGCTAAAGATGGCGTGCAGGCCCAGACCCGTATTCTGTTCCATGCCCTGCGGAAAATGAACATTCCCACCGTTATCTTTATCAACAAGATCGACCAGGCTGGCGTTGATTTGCAGAGCGTGGTTCAGTCTGTTCGGGATAAGCTCTCCGCCGATATTATCATCAAGCAGACGGTGTCA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CAACCCGTTTTGGGCATCCATCGGACTGTCTGTTACACCACTCCCGCTTGGCTCCGGTGTACAATACGAGAGCCGGGTTTCGCTGGGATACTTGAACCAGAGTTTTCAAAACGCTGTCAGGGATGGTATCCGTTACGGGCTG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N2182" s="26"/>
      <c r="O2182" s="26">
        <f t="shared" si="259"/>
        <v>1920</v>
      </c>
      <c r="P2182" s="26"/>
      <c r="Q2182" s="26">
        <f t="shared" si="254"/>
        <v>1</v>
      </c>
      <c r="R2182" s="26">
        <f t="shared" si="255"/>
        <v>1</v>
      </c>
      <c r="S2182" s="26">
        <f t="shared" si="256"/>
        <v>2</v>
      </c>
    </row>
    <row r="2183" spans="2:19" x14ac:dyDescent="0.25">
      <c r="B2183" s="26" t="s">
        <v>11381</v>
      </c>
      <c r="C2183" s="3" t="s">
        <v>3621</v>
      </c>
      <c r="D2183" s="26" t="s">
        <v>11382</v>
      </c>
      <c r="E2183" s="26" t="s">
        <v>11481</v>
      </c>
      <c r="F2183" s="26" t="s">
        <v>11383</v>
      </c>
      <c r="G2183" s="26" t="s">
        <v>11384</v>
      </c>
      <c r="H2183" s="26"/>
      <c r="I2183" s="26" t="s">
        <v>3612</v>
      </c>
      <c r="J2183" s="3" t="s">
        <v>10498</v>
      </c>
      <c r="K2183" s="3" t="str">
        <f t="shared" si="247"/>
        <v>tetra-g2372_tet-O-W-O-1</v>
      </c>
      <c r="L2183" s="59" t="s">
        <v>11085</v>
      </c>
      <c r="M2183" s="2" t="str">
        <f t="shared" si="258"/>
        <v>&gt;tetra-g2372_tet-O-W-O-1%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AACAAGTTAGCTTAA</v>
      </c>
      <c r="N2183" s="26"/>
      <c r="O2183" s="26">
        <f t="shared" si="259"/>
        <v>1920</v>
      </c>
      <c r="P2183" s="26"/>
      <c r="Q2183" s="26">
        <f t="shared" si="254"/>
        <v>1</v>
      </c>
      <c r="R2183" s="26">
        <f t="shared" si="255"/>
        <v>1</v>
      </c>
      <c r="S2183" s="26">
        <f t="shared" si="256"/>
        <v>2</v>
      </c>
    </row>
    <row r="2184" spans="2:19" x14ac:dyDescent="0.25">
      <c r="B2184" s="26" t="s">
        <v>11385</v>
      </c>
      <c r="C2184" s="3" t="s">
        <v>3621</v>
      </c>
      <c r="D2184" s="26" t="s">
        <v>11386</v>
      </c>
      <c r="E2184" s="26" t="s">
        <v>11482</v>
      </c>
      <c r="F2184" s="26" t="s">
        <v>11387</v>
      </c>
      <c r="G2184" s="26" t="s">
        <v>11388</v>
      </c>
      <c r="H2184" s="26"/>
      <c r="I2184" s="26" t="s">
        <v>3612</v>
      </c>
      <c r="J2184" s="3" t="s">
        <v>10498</v>
      </c>
      <c r="K2184" s="3" t="str">
        <f t="shared" si="247"/>
        <v>tetra-g2373_tet-W-32-O</v>
      </c>
      <c r="L2184" s="59" t="s">
        <v>11085</v>
      </c>
      <c r="M2184" s="2" t="str">
        <f t="shared" si="258"/>
        <v>&gt;tetra-g2373_tet-W-32-O%ATGAAAATAATCAATATTGGAATTCTTGCCCATGTAGACGCTGGAAAGACGACCTTGACGGAGAGCCTGCTATATGCCAGCGGAGCCATTTCAGAACCGGGGAGCGTCGAAAAAGGGACAACGAGGACGGACACCATGTTTTTGGAGCGGCAGCGTGGGATTACCATTCAAGCGGCAGTCACTTCCTTCCAGTGGCACAGATGTAAAGTTAACATTGTGGATACGCCCGGCCAT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N2184" s="26"/>
      <c r="O2184" s="26">
        <f t="shared" si="259"/>
        <v>1920</v>
      </c>
      <c r="P2184" s="26"/>
      <c r="Q2184" s="26">
        <f t="shared" si="254"/>
        <v>1</v>
      </c>
      <c r="R2184" s="26">
        <f t="shared" si="255"/>
        <v>1</v>
      </c>
      <c r="S2184" s="26">
        <f t="shared" si="256"/>
        <v>2</v>
      </c>
    </row>
    <row r="2185" spans="2:19" x14ac:dyDescent="0.25">
      <c r="B2185" s="26" t="s">
        <v>11389</v>
      </c>
      <c r="C2185" s="3" t="s">
        <v>3621</v>
      </c>
      <c r="D2185" s="26" t="s">
        <v>11390</v>
      </c>
      <c r="E2185" s="26" t="s">
        <v>11483</v>
      </c>
      <c r="F2185" s="26" t="s">
        <v>11391</v>
      </c>
      <c r="G2185" s="26" t="s">
        <v>11392</v>
      </c>
      <c r="H2185" s="26"/>
      <c r="I2185" s="26" t="s">
        <v>3612</v>
      </c>
      <c r="J2185" s="3" t="s">
        <v>10498</v>
      </c>
      <c r="K2185" s="3" t="str">
        <f t="shared" si="247"/>
        <v>tetra-g2374_tet-X5</v>
      </c>
      <c r="L2185" s="59" t="s">
        <v>11393</v>
      </c>
      <c r="M2185" s="2" t="str">
        <f t="shared" si="258"/>
        <v>&gt;tetra-g2374_tet-X5%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v>
      </c>
      <c r="N2185" s="26"/>
      <c r="O2185" s="26">
        <f t="shared" si="259"/>
        <v>1167</v>
      </c>
      <c r="P2185" s="26"/>
      <c r="Q2185" s="26">
        <f t="shared" si="254"/>
        <v>1</v>
      </c>
      <c r="R2185" s="26">
        <f t="shared" si="255"/>
        <v>1</v>
      </c>
      <c r="S2185" s="26">
        <f t="shared" si="256"/>
        <v>2</v>
      </c>
    </row>
    <row r="2186" spans="2:19" x14ac:dyDescent="0.25">
      <c r="B2186" s="26" t="s">
        <v>11394</v>
      </c>
      <c r="C2186" s="3" t="s">
        <v>3621</v>
      </c>
      <c r="D2186" s="26" t="s">
        <v>11395</v>
      </c>
      <c r="E2186" s="26" t="s">
        <v>11484</v>
      </c>
      <c r="F2186" s="26" t="s">
        <v>11396</v>
      </c>
      <c r="G2186" s="26" t="s">
        <v>11397</v>
      </c>
      <c r="H2186" s="26"/>
      <c r="I2186" s="26" t="s">
        <v>3612</v>
      </c>
      <c r="J2186" s="3" t="s">
        <v>10498</v>
      </c>
      <c r="K2186" s="3" t="str">
        <f t="shared" si="247"/>
        <v>tetra-g2375_tet-X6</v>
      </c>
      <c r="L2186" s="59" t="s">
        <v>11393</v>
      </c>
      <c r="M2186" s="2" t="str">
        <f t="shared" si="258"/>
        <v>&gt;tetra-g2375_tet-X6%ATGACTTTACTAAAACATAAAAAAATTACAATAATTGGTGCCGGGCCTGTTGGATTAACAATGGCGAGATTGTTACAGCAAAACGGCGTGGACATTACAGTTTACGAGAGAGACAAAGACCAAGATGCAAGGATTTTTGGTGGGACACTTGATCTGCACAGGGATTCGGGACAGGAAGCAATGAAAAGAGCGGGATTGTTACAAACTTATTATGACTTAGCTTTACCAATGGGTGTAAATATTGTTGATGAAAAGGGCAATATTTTAA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v>
      </c>
      <c r="N2186" s="26"/>
      <c r="O2186" s="26">
        <f t="shared" si="259"/>
        <v>1137</v>
      </c>
      <c r="P2186" s="26"/>
      <c r="Q2186" s="26">
        <f t="shared" si="254"/>
        <v>1</v>
      </c>
      <c r="R2186" s="26">
        <f t="shared" si="255"/>
        <v>1</v>
      </c>
      <c r="S2186" s="26">
        <f t="shared" si="256"/>
        <v>2</v>
      </c>
    </row>
    <row r="2187" spans="2:19" x14ac:dyDescent="0.25">
      <c r="B2187" s="26" t="s">
        <v>11398</v>
      </c>
      <c r="C2187" s="3" t="s">
        <v>11399</v>
      </c>
      <c r="D2187" s="26" t="s">
        <v>11400</v>
      </c>
      <c r="E2187" s="26" t="s">
        <v>11400</v>
      </c>
      <c r="F2187" s="26" t="s">
        <v>11401</v>
      </c>
      <c r="G2187" s="26" t="s">
        <v>11402</v>
      </c>
      <c r="H2187" s="26"/>
      <c r="I2187" s="3" t="s">
        <v>4825</v>
      </c>
      <c r="J2187" s="3" t="s">
        <v>10498</v>
      </c>
      <c r="K2187" s="3" t="str">
        <f t="shared" si="247"/>
        <v>trime-g2376_dfrA34</v>
      </c>
      <c r="L2187" s="59" t="s">
        <v>11393</v>
      </c>
      <c r="M2187" s="2" t="str">
        <f t="shared" si="258"/>
        <v>&gt;trime-g2376_dfrA34%ATGATCACAGCATGTGTAGCGATCGATAGCGATGGCGGTTTTGGTGCCCAGGGGACGCTTCCATGGGCAATACCAGAAGAATTTGCTTTTTACCAAGAGCATGTCAGGGGTGGTATCTGTATAATTGGCGGCAGATCGTTTAATGATCTAGTTCACTTATCGCTATCACCAAAGGGTGGTTTGTATAAAAAATGTCTACTCCGGACCACGCCACATATCGTAGTATCATCATCACACGAATTGGTGTACGATCCGTCGATAATGGCACTTATAGAGGCTGACAGGAGACATCTTGATCTGTACTTCGTGAACACCGTGGACGCTGCTGTTAAACTCGCAAAAGGGTTAGGTGGAATGCACGCGAATAAAGATATCCATTTCATTGGCGGTAAACGCATATATGATGCCGGTCTCGATTATTGTGACGAGGTATACACCTCAATATTACCGGCTGTGTATCTTAACTGCGACACATTCTTTCCTGTAGAAAAACTGTCGCGCATGTTTACACCAGAATTATACAAGACGATTCCTAACCAAGTTCATGCGGATATTCCTGTAATTAAATGGACCCGCAAGCGCGCATAA</v>
      </c>
      <c r="N2187" s="26"/>
      <c r="O2187" s="26">
        <f t="shared" si="259"/>
        <v>588</v>
      </c>
      <c r="P2187" s="26"/>
      <c r="Q2187" s="26">
        <f t="shared" si="254"/>
        <v>1</v>
      </c>
      <c r="R2187" s="26">
        <f t="shared" si="255"/>
        <v>1</v>
      </c>
      <c r="S2187" s="26">
        <f t="shared" si="256"/>
        <v>2</v>
      </c>
    </row>
    <row r="2188" spans="2:19" x14ac:dyDescent="0.25">
      <c r="B2188" s="26" t="s">
        <v>11403</v>
      </c>
      <c r="C2188" s="3" t="s">
        <v>11399</v>
      </c>
      <c r="D2188" s="26" t="s">
        <v>11404</v>
      </c>
      <c r="E2188" s="26" t="s">
        <v>11404</v>
      </c>
      <c r="F2188" s="26" t="s">
        <v>11405</v>
      </c>
      <c r="G2188" s="26" t="s">
        <v>11406</v>
      </c>
      <c r="H2188" s="26"/>
      <c r="I2188" s="3" t="s">
        <v>4825</v>
      </c>
      <c r="J2188" s="3" t="s">
        <v>10498</v>
      </c>
      <c r="K2188" s="3" t="str">
        <f t="shared" si="247"/>
        <v>trime-g2377_dfrA35</v>
      </c>
      <c r="L2188" s="59" t="s">
        <v>11393</v>
      </c>
      <c r="M2188" s="2" t="str">
        <f t="shared" si="258"/>
        <v>&gt;trime-g2377_dfrA35%ATGATTTCAATCGTCGTAGCCAAATCCGCCAATCACGTCATCGGGGTAGACAATCAATTACCGTGGCGATTGCCGTCCGATCTGAAGTGGTTTAAAGAAACGACCACTGGTGGGGTAGTTGTTATGGGACGCAAGACATTTGAATCCATCGGTAAGCCATTGCCGGATCGAATCAATGTGATCATTTCTAAACAACCAGTGCCGATCGAATGGGCAAGTAAGGTAGTTTGGGTTAACTCGATCCAGCAAGCGATGGACTATGTTCGCGGTCTGGATGGGATGATCAAAACATTTATTATTGGCGGGAGTGAGATTTATCGCCAATTTATCTCATTGGTCGATCAGGTGTATCTTACCGAAGTAGGTGCCGAAATAGAAGGCGACGCGACGTTTCAGCCGTTAGACGAACATGAATGGACGCTCAAAACTTGGTGGGTGGTTCCAGACCAATCATCCAAAGATCAATTCCGTTACCAACGTAAGCTCTACGTGAGGAAGGTGTTAGATGAATGA</v>
      </c>
      <c r="N2188" s="26"/>
      <c r="O2188" s="26">
        <f t="shared" si="259"/>
        <v>513</v>
      </c>
      <c r="P2188" s="26"/>
      <c r="Q2188" s="26">
        <f t="shared" si="254"/>
        <v>1</v>
      </c>
      <c r="R2188" s="26">
        <f t="shared" si="255"/>
        <v>1</v>
      </c>
      <c r="S2188" s="26">
        <f t="shared" si="256"/>
        <v>2</v>
      </c>
    </row>
    <row r="2189" spans="2:19" x14ac:dyDescent="0.25">
      <c r="B2189" s="26" t="s">
        <v>11407</v>
      </c>
      <c r="C2189" s="3" t="s">
        <v>11399</v>
      </c>
      <c r="D2189" s="26" t="s">
        <v>11408</v>
      </c>
      <c r="E2189" s="26" t="s">
        <v>11408</v>
      </c>
      <c r="F2189" s="26" t="s">
        <v>11409</v>
      </c>
      <c r="G2189" s="26" t="s">
        <v>11410</v>
      </c>
      <c r="H2189" s="26"/>
      <c r="I2189" s="3" t="s">
        <v>4825</v>
      </c>
      <c r="J2189" s="3" t="s">
        <v>10498</v>
      </c>
      <c r="K2189" s="3" t="str">
        <f t="shared" si="247"/>
        <v>trime-g2378_dfrA36</v>
      </c>
      <c r="L2189" s="59" t="s">
        <v>11393</v>
      </c>
      <c r="M2189" s="2" t="str">
        <f t="shared" si="258"/>
        <v>&gt;trime-g2378_dfrA36%TTGCTTTCAAAAAGTGATATATTGCTTCAATTTATATACTTTTATAATACATTCATTTTTCTAATAGCGTTTTTCATGAAAGTAAGTTTGATAGTTGCAATGGATCTTGAAAAGGGCATTGGTAAAAACAACGATTTGATGTGGCATTTACCGGCCGATATGCTTTTTTTTAAAGAAACTACACTGAATCACATTGTGGTTATGGGTAGGAAAAATTTCGAATCAATCCCTGAAAGGTTTCGTCCACTTCCAAATCGGGAAAATGCAATATTAACTCGGAATACAGCTTTTGAAGCACCGAATTGTACTGTTTTTCACAGCATGGAAGGTTGCTTGAAACACTATGAGAACGAAGATAAGAGAACCGTTTTTATCATTGGTGGCGGACAAATATATGAGGAGGCTTTAGAAAAAAACAGGGTTGATGAAATGTTTATAACCTTTGTGGATCATACTTTTGGTGCGGATACATTTTTTCCTTCCATCGATTTTTCGCTTTGGAATGAAGAGGTGCTGCGTGTGCATGAAGCAGATTCTAAAAATGCGTATAATTTTACGGTCAAAAAATTCACTAAGAAGTTATCCTGA</v>
      </c>
      <c r="N2189" s="26"/>
      <c r="O2189" s="26">
        <f t="shared" si="259"/>
        <v>588</v>
      </c>
      <c r="P2189" s="26"/>
      <c r="Q2189" s="26">
        <f t="shared" si="254"/>
        <v>1</v>
      </c>
      <c r="R2189" s="26">
        <f t="shared" si="255"/>
        <v>1</v>
      </c>
      <c r="S2189" s="26">
        <f t="shared" si="256"/>
        <v>2</v>
      </c>
    </row>
    <row r="2190" spans="2:19" x14ac:dyDescent="0.25">
      <c r="B2190" s="26" t="s">
        <v>11411</v>
      </c>
      <c r="C2190" s="3" t="s">
        <v>11412</v>
      </c>
      <c r="D2190" s="26" t="s">
        <v>11413</v>
      </c>
      <c r="E2190" s="26" t="s">
        <v>11413</v>
      </c>
      <c r="F2190" s="26" t="s">
        <v>11414</v>
      </c>
      <c r="G2190" s="26" t="s">
        <v>11415</v>
      </c>
      <c r="H2190" s="26" t="s">
        <v>11416</v>
      </c>
      <c r="I2190" s="26" t="s">
        <v>11420</v>
      </c>
      <c r="J2190" s="3" t="s">
        <v>10498</v>
      </c>
      <c r="K2190" s="3" t="str">
        <f t="shared" si="247"/>
        <v>nucle-g2379_tmrB</v>
      </c>
      <c r="L2190" s="59" t="s">
        <v>11393</v>
      </c>
      <c r="M2190" s="2" t="str">
        <f t="shared" si="258"/>
        <v>&gt;nucle-g2379_tmrB%ATGATCATTTGGATAAACGGGGCATTCGGTTCGGGAAAAACACAAACAGCCTTCGAACTGCACAGAAGGCTGAACCCATCTTACGTGTATGATCCCGAGAAAATGGGTTTTGCGCTGCGCTCCATGGTGCCGCAGGAGATCGCAAAGGACGATTTTCAAAGCTATCCTTTATGGCGGGCGTTCAATTACAGTTTGCTAGCTTCTCTGACAGATACATACCGCGGCATCCTTATTGTGCCTATGACGATTGTACACCCTGAATACTTCAATGAGATCATCGGCAGGCTCAGACAGGAAGGCAGGATCGTTCACCACTTTACACTAATGGCTTCAAAGGAAACCTTGTTAAAAAGGCTGCGCACCAGAGCAGAAGGAAAAAACTCATGGGCCGCCAAACAAATTGACCGCTGTGTTGAAGGATTATCATCACCCATTTTTGAGGACCACATTCAAACAGACAACCTGTCGATTCAGGATGTGGCAGAGAACATTGCCGCGAGAGCCGAACTCCCATTAGATCCTGATACAAGAGGCAGCCTCCGAAGGTTCGCCGACAGATTAATGGTAAAGCTGAATCATATCCGCATCAAATAA</v>
      </c>
      <c r="N2190" s="3" t="s">
        <v>11417</v>
      </c>
      <c r="O2190" s="26">
        <f t="shared" si="259"/>
        <v>594</v>
      </c>
      <c r="P2190" s="26"/>
      <c r="Q2190" s="26">
        <f t="shared" si="254"/>
        <v>1</v>
      </c>
      <c r="R2190" s="26">
        <f t="shared" si="255"/>
        <v>1</v>
      </c>
      <c r="S2190" s="26">
        <f t="shared" si="256"/>
        <v>2</v>
      </c>
    </row>
    <row r="2191" spans="2:19" x14ac:dyDescent="0.25">
      <c r="B2191" s="26" t="s">
        <v>11418</v>
      </c>
      <c r="Q2191" s="26" t="str">
        <f t="shared" si="254"/>
        <v>bad</v>
      </c>
      <c r="R2191" s="26" t="str">
        <f t="shared" si="255"/>
        <v>bad</v>
      </c>
      <c r="S2191" s="26">
        <f t="shared" si="256"/>
        <v>2</v>
      </c>
    </row>
    <row r="2192" spans="2:19" x14ac:dyDescent="0.25">
      <c r="B2192" s="26" t="s">
        <v>11419</v>
      </c>
      <c r="Q2192" s="26" t="str">
        <f t="shared" si="254"/>
        <v>bad</v>
      </c>
      <c r="R2192" s="26" t="str">
        <f t="shared" si="255"/>
        <v>bad</v>
      </c>
      <c r="S2192" s="26">
        <f t="shared" si="256"/>
        <v>2</v>
      </c>
    </row>
  </sheetData>
  <autoFilter ref="A1:T2192"/>
  <sortState ref="A1627:U2038">
    <sortCondition ref="B1627:B2038"/>
  </sortState>
  <conditionalFormatting sqref="Q2:S2129">
    <cfRule type="cellIs" dxfId="2" priority="1" operator="equal">
      <formula>"bad"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4" sqref="L14"/>
    </sheetView>
  </sheetViews>
  <sheetFormatPr defaultRowHeight="15" x14ac:dyDescent="0.25"/>
  <cols>
    <col min="12" max="12" width="38.85546875" customWidth="1"/>
  </cols>
  <sheetData>
    <row r="1" spans="1:17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  <c r="N1" s="18"/>
      <c r="O1" s="18"/>
      <c r="P1" s="18" t="s">
        <v>10483</v>
      </c>
      <c r="Q1" s="18" t="s">
        <v>10484</v>
      </c>
    </row>
    <row r="2" spans="1:17" x14ac:dyDescent="0.25">
      <c r="A2" s="3">
        <v>1808</v>
      </c>
      <c r="B2" s="2" t="s">
        <v>10274</v>
      </c>
      <c r="C2" s="3" t="s">
        <v>4567</v>
      </c>
      <c r="D2" s="3" t="s">
        <v>5507</v>
      </c>
      <c r="E2" s="3" t="s">
        <v>4567</v>
      </c>
      <c r="F2" s="3" t="s">
        <v>5508</v>
      </c>
      <c r="G2" s="3" t="s">
        <v>5509</v>
      </c>
      <c r="H2" s="3"/>
      <c r="I2" s="3" t="s">
        <v>4419</v>
      </c>
      <c r="J2" s="3"/>
      <c r="K2" s="3" t="s">
        <v>5510</v>
      </c>
      <c r="L2" s="13" t="s">
        <v>5493</v>
      </c>
      <c r="M2" s="2" t="s">
        <v>10706</v>
      </c>
      <c r="N2" s="26"/>
      <c r="O2" s="26">
        <v>1536</v>
      </c>
      <c r="P2" s="26" t="s">
        <v>10652</v>
      </c>
      <c r="Q2" s="26"/>
    </row>
    <row r="3" spans="1:17" x14ac:dyDescent="0.25">
      <c r="A3" s="26">
        <v>1809</v>
      </c>
      <c r="B3" s="2" t="s">
        <v>9730</v>
      </c>
      <c r="C3" s="3" t="s">
        <v>4567</v>
      </c>
      <c r="D3" s="3" t="s">
        <v>4568</v>
      </c>
      <c r="E3" s="3" t="s">
        <v>4568</v>
      </c>
      <c r="F3" s="3" t="s">
        <v>4569</v>
      </c>
      <c r="G3" s="3" t="s">
        <v>4570</v>
      </c>
      <c r="H3" s="3"/>
      <c r="I3" s="3" t="s">
        <v>4419</v>
      </c>
      <c r="J3" s="3"/>
      <c r="K3" s="3" t="s">
        <v>9731</v>
      </c>
      <c r="L3" s="5" t="s">
        <v>15</v>
      </c>
      <c r="M3" s="2" t="s">
        <v>10707</v>
      </c>
      <c r="N3" s="26"/>
      <c r="O3" s="26">
        <v>1536</v>
      </c>
      <c r="P3" s="26" t="s">
        <v>10652</v>
      </c>
      <c r="Q3" s="26"/>
    </row>
    <row r="5" spans="1:17" x14ac:dyDescent="0.25">
      <c r="B5" s="26" t="s">
        <v>10716</v>
      </c>
      <c r="C5" s="3" t="s">
        <v>4567</v>
      </c>
      <c r="D5" s="3" t="s">
        <v>10713</v>
      </c>
      <c r="E5" s="3" t="s">
        <v>10713</v>
      </c>
      <c r="F5" t="s">
        <v>10712</v>
      </c>
      <c r="G5" s="3" t="s">
        <v>10715</v>
      </c>
      <c r="H5" s="3" t="s">
        <v>10714</v>
      </c>
      <c r="I5" s="3" t="s">
        <v>4419</v>
      </c>
      <c r="J5" s="3"/>
      <c r="K5" s="3" t="s">
        <v>9731</v>
      </c>
      <c r="L5" s="50" t="s">
        <v>10722</v>
      </c>
      <c r="M5" s="2" t="s">
        <v>10707</v>
      </c>
      <c r="N5" s="26"/>
      <c r="O5" s="26">
        <v>1536</v>
      </c>
    </row>
    <row r="6" spans="1:17" x14ac:dyDescent="0.25">
      <c r="B6" s="26" t="s">
        <v>10717</v>
      </c>
      <c r="C6" s="3" t="s">
        <v>4567</v>
      </c>
      <c r="D6" t="s">
        <v>10708</v>
      </c>
      <c r="E6" t="s">
        <v>10708</v>
      </c>
      <c r="F6" t="s">
        <v>10709</v>
      </c>
      <c r="G6" t="s">
        <v>10711</v>
      </c>
      <c r="H6" t="s">
        <v>10710</v>
      </c>
      <c r="I6" s="3" t="s">
        <v>4419</v>
      </c>
      <c r="J6" s="3"/>
      <c r="K6" s="3" t="s">
        <v>9731</v>
      </c>
      <c r="L6" s="50" t="s">
        <v>10722</v>
      </c>
      <c r="M6" s="2" t="s">
        <v>10707</v>
      </c>
      <c r="O6" s="26">
        <v>1536</v>
      </c>
    </row>
    <row r="8" spans="1:17" x14ac:dyDescent="0.25">
      <c r="B8" s="26" t="s">
        <v>10749</v>
      </c>
      <c r="C8" s="3" t="s">
        <v>10765</v>
      </c>
      <c r="D8" s="3" t="s">
        <v>10765</v>
      </c>
      <c r="E8" s="3" t="s">
        <v>10765</v>
      </c>
      <c r="F8" s="3" t="s">
        <v>10766</v>
      </c>
      <c r="G8" s="3" t="s">
        <v>10767</v>
      </c>
      <c r="H8" s="3"/>
      <c r="I8" s="3" t="s">
        <v>4419</v>
      </c>
      <c r="J8" s="3"/>
      <c r="K8" s="26" t="str">
        <f t="shared" ref="K8:K42" si="0">LEFT(I8,5)&amp;"-"&amp;B8&amp;"_"&amp;E8</f>
        <v>quino-g2268_crpP</v>
      </c>
      <c r="L8" s="5" t="s">
        <v>10768</v>
      </c>
      <c r="M8" s="2" t="str">
        <f>"&gt;"&amp;K8&amp;IF(J8="yes","_Chr","")&amp;"%"&amp;G8</f>
        <v>&gt;quino-g2268_crpP%TCAGAAATCGAGCTGCTGTTGCTGCTCCTGGGCAAACCCTTTCAACCAGGACGCCCGCATCGCAGGATGACTGTAGGGGCAGTCGAACACCCGTAGCCCTTTCCGCGCGGCCTCAGCACCAATAGCCCGTACAGTCCGGTGGGGATCGTTGAAGTGTCGTCTGTCCAGCTTGTCGGTACCGGTCGCTTTCTTTGACAC</v>
      </c>
      <c r="N8" s="26"/>
      <c r="O8" s="26">
        <f t="shared" ref="O8:O42" si="1">LEN(G8)</f>
        <v>198</v>
      </c>
    </row>
    <row r="9" spans="1:17" x14ac:dyDescent="0.25">
      <c r="B9" s="26" t="s">
        <v>10750</v>
      </c>
      <c r="C9" s="3" t="s">
        <v>4571</v>
      </c>
      <c r="D9" s="3" t="s">
        <v>10769</v>
      </c>
      <c r="E9" s="3" t="s">
        <v>10769</v>
      </c>
      <c r="F9" s="3" t="s">
        <v>10770</v>
      </c>
      <c r="G9" s="3" t="s">
        <v>10771</v>
      </c>
      <c r="H9" s="3"/>
      <c r="I9" s="3" t="s">
        <v>4419</v>
      </c>
      <c r="J9" s="3"/>
      <c r="K9" s="26" t="str">
        <f t="shared" si="0"/>
        <v>quino-g2269_qnrA8</v>
      </c>
      <c r="L9" s="5" t="s">
        <v>10768</v>
      </c>
      <c r="M9" s="2" t="str">
        <f t="shared" ref="M9:M42" si="2">"&gt;"&amp;K9&amp;IF(J9="yes","_Chr","")&amp;"%"&amp;G9</f>
        <v>&gt;quino-g2269_qnrA8%ATGGATATTATTGATAAAGTTTTTCAGCAAGAGGATTTCTCACGCCAGGATTTGAGTGACAGCCGTTTTCGCCGCTGCCGCTTTTATCAGTGTGACTTCAGCCACTGCCAGCTAAGGGATGCCAGTTTCGAGGATTGCAGTTTCATTGAAAGCGGCGCCGTCGAAGGGTGCCACTTCAGCTATGCCGATCTGCGCGATGCCAGTTTCAAGGCCTGCCGCCTGTCTTTGGCTAATTTCAGCGGTGCCAACTGCTTTGGCATAGAGTTCAGGGAGTGCGATCTCAAGGGCGCCAATTTTTCCCGGGCCCGTTTTTACAATCAAATCAGCCATAAGATGTACTTCTGCTCGGCTTATATCTCAGGCTGCAACCTGGCCTATGCCAATTTGAGCGGCCAATGCCTGGAAAAGTGCGAGCTGTTTGAAAACAACTGGAGCAATGCCAACCTCAGCGGCGCTTCCTTGATGGACTCCGACCTCAGTCGCGGCACCTTCTCCCGCGACTGCTGGCAACAGGTAAACCTGCGAGGCTGTGACCTGACCTTTGCCGATCTGGATGGGCTCGATCCCAGACGGGTCAACCTCGAAGGCGTCAAGATCTGTGCCTGGCAGCAGGAGCAACTGCTGGAACCCTTGGGAGTCATAGTGCTGCCGGATTAG</v>
      </c>
      <c r="N9" s="26"/>
      <c r="O9" s="26">
        <f t="shared" si="1"/>
        <v>657</v>
      </c>
    </row>
    <row r="10" spans="1:17" x14ac:dyDescent="0.25">
      <c r="B10" s="26" t="s">
        <v>10751</v>
      </c>
      <c r="C10" s="3" t="s">
        <v>4774</v>
      </c>
      <c r="D10" s="3" t="s">
        <v>10772</v>
      </c>
      <c r="E10" s="3" t="s">
        <v>10772</v>
      </c>
      <c r="F10" s="3" t="s">
        <v>10773</v>
      </c>
      <c r="G10" s="3" t="s">
        <v>10774</v>
      </c>
      <c r="H10" s="3"/>
      <c r="I10" s="3" t="s">
        <v>4419</v>
      </c>
      <c r="J10" s="3"/>
      <c r="K10" s="26" t="str">
        <f t="shared" si="0"/>
        <v>quino-g2270_qnrD2</v>
      </c>
      <c r="L10" s="5" t="s">
        <v>10768</v>
      </c>
      <c r="M10" s="2" t="str">
        <f t="shared" si="2"/>
        <v xml:space="preserve">&gt;quino-g2270_qnrD2%TAAGGTTGTTCAAATTAATGTACAATGATGACACTGTATAAACAACCAGGTGTGGCGTGT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AATCTAGGTAAAAAACGCCTAATGCCCCAATGTGGTACTAATCAAAG </v>
      </c>
      <c r="N10" s="26"/>
      <c r="O10" s="26">
        <f t="shared" si="1"/>
        <v>753</v>
      </c>
    </row>
    <row r="11" spans="1:17" x14ac:dyDescent="0.25">
      <c r="B11" s="26" t="s">
        <v>10775</v>
      </c>
      <c r="C11" s="3" t="s">
        <v>4774</v>
      </c>
      <c r="D11" s="3" t="s">
        <v>10776</v>
      </c>
      <c r="E11" s="3" t="s">
        <v>10776</v>
      </c>
      <c r="F11" s="3" t="s">
        <v>10777</v>
      </c>
      <c r="G11" s="3" t="s">
        <v>10778</v>
      </c>
      <c r="H11" s="3"/>
      <c r="I11" s="3" t="s">
        <v>4419</v>
      </c>
      <c r="J11" s="3"/>
      <c r="K11" s="26" t="str">
        <f t="shared" si="0"/>
        <v>quino-g2271_qnrD3</v>
      </c>
      <c r="L11" s="5" t="s">
        <v>10768</v>
      </c>
      <c r="M11" s="2" t="str">
        <f t="shared" si="2"/>
        <v>&gt;quino-g2271_qnrD3%ATGGAAAAGCACTTTATCAATGAAAAGTTTTCACGGGATCAATTTACGGGGAATAGAGTTAAAAATATTGCCTTTTCAAATTGTGATTTTTCAGGGGTTGATTTAACTGATACTGAATTTGTTGATTGTAGCTTTTACGACAGGAATAGCCTGGTAGGGTGTGATTTTAATAGAGCCAAACTAAAAAACGCCAGCTTTAAAAGCTGCGATTTATCAATGAGTAATTTTAAAAACATTAGCGCCTTAGGTCTTGAGATTAGTGAGTGTTTAGCTCAAGGAGTTGATTTTCGAGGGGCTAATTTTATGAATATGATAACTACAAGGTCATGGTTTTGTAGTGCTTATATAACCAAGACAAATCTTAGTTACGCTAATTTTTCTAGAGTCATATTAGAAAAGTGCGAACTGTGGGAAAATCGCTGGAATGGCACTGTGATAACTGGCGCCGTGTTTCGTGGTTCCGATCTTTCTTGTGGGGAGTTTTCATCGTTTGATTGGTCTTTGGCTGATTTTACTGGTTGTGATTTAACGGGTGGGGTGCTTGGCGAGCTTGATGCAAGACGAACTAATTTAGATGGCGTGAAGTTGGATGGAGAGCAGGCGCTTCAGCTTGTTGAGAGTTTAGGTGTTATTGTTCACCGATAA</v>
      </c>
      <c r="N11" s="26"/>
      <c r="O11" s="26">
        <f t="shared" si="1"/>
        <v>645</v>
      </c>
    </row>
    <row r="12" spans="1:17" x14ac:dyDescent="0.25">
      <c r="B12" s="26" t="s">
        <v>10779</v>
      </c>
      <c r="C12" s="3" t="s">
        <v>10780</v>
      </c>
      <c r="D12" s="3" t="s">
        <v>10781</v>
      </c>
      <c r="E12" s="3" t="s">
        <v>10781</v>
      </c>
      <c r="F12" s="3" t="s">
        <v>10782</v>
      </c>
      <c r="G12" s="3" t="s">
        <v>10783</v>
      </c>
      <c r="H12" s="3"/>
      <c r="I12" s="3" t="s">
        <v>4419</v>
      </c>
      <c r="J12" s="3"/>
      <c r="K12" s="26" t="str">
        <f t="shared" si="0"/>
        <v>quino-g2272_qnrE1</v>
      </c>
      <c r="L12" s="5" t="s">
        <v>10768</v>
      </c>
      <c r="M12" s="2" t="str">
        <f t="shared" si="2"/>
        <v>&gt;quino-g2272_qnrE1%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 GCTGTTTTAGGCTAA</v>
      </c>
      <c r="N12" s="26"/>
      <c r="O12" s="26">
        <f t="shared" si="1"/>
        <v>646</v>
      </c>
    </row>
    <row r="13" spans="1:17" x14ac:dyDescent="0.25">
      <c r="B13" s="26" t="s">
        <v>10784</v>
      </c>
      <c r="C13" s="3" t="s">
        <v>4778</v>
      </c>
      <c r="D13" s="3" t="s">
        <v>10785</v>
      </c>
      <c r="E13" s="3" t="s">
        <v>10785</v>
      </c>
      <c r="F13" s="3" t="s">
        <v>10786</v>
      </c>
      <c r="G13" s="3" t="s">
        <v>10787</v>
      </c>
      <c r="H13" s="3"/>
      <c r="I13" s="3" t="s">
        <v>4419</v>
      </c>
      <c r="J13" s="3"/>
      <c r="K13" s="26" t="str">
        <f t="shared" si="0"/>
        <v>quino-g2273_qnrS9</v>
      </c>
      <c r="L13" s="5" t="s">
        <v>10768</v>
      </c>
      <c r="M13" s="2" t="str">
        <f t="shared" si="2"/>
        <v>&gt;quino-g2273_qnrS9%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T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N13" s="26"/>
      <c r="O13" s="26">
        <f t="shared" si="1"/>
        <v>657</v>
      </c>
    </row>
    <row r="14" spans="1:17" x14ac:dyDescent="0.25">
      <c r="B14" s="26" t="s">
        <v>10788</v>
      </c>
      <c r="C14" s="3" t="s">
        <v>10789</v>
      </c>
      <c r="D14" s="3" t="s">
        <v>10790</v>
      </c>
      <c r="E14" s="3" t="s">
        <v>10790</v>
      </c>
      <c r="F14" s="3" t="s">
        <v>10791</v>
      </c>
      <c r="G14" s="3" t="s">
        <v>10792</v>
      </c>
      <c r="H14" s="3"/>
      <c r="I14" s="3" t="s">
        <v>4419</v>
      </c>
      <c r="J14" s="3"/>
      <c r="K14" s="26" t="str">
        <f t="shared" si="0"/>
        <v>quino-g2274_qnrVC1</v>
      </c>
      <c r="L14" s="5" t="s">
        <v>10768</v>
      </c>
      <c r="M14" s="2" t="str">
        <f t="shared" si="2"/>
        <v>&gt;quino-g2274_qnrVC1%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GTCAAGTTAGTTTTGTAAATCAGGTTTCGAATAAAATGTACTTTTGTTCTGCATACATAACAGGTTGTAACTTATCCTATGCCAATTTTGAGCAGCAGCTTATTGAAAAATGTGACCTGTTCGAAAATAGATGGATTGGTGCAAATCTTCGAGGCGCTTCATTTAAAGAATCAGATTTAAGCCGTGGTGTTTTTTCGGAAGACTGCTGGGAACAGTTTAGAGTACAAGGCTGTGATTTAAGCCATTCAGAGCTTTATGGTTTAGATCCTCGAAAGATTGATCTTACGGGTGTAAAAATATGCTCGTGGCAACAGGAACAGTTACTGGAGCAATTAGGGGTAATCATTGTTCCTGACTAA</v>
      </c>
      <c r="N14" s="26"/>
      <c r="O14" s="26">
        <f t="shared" si="1"/>
        <v>657</v>
      </c>
    </row>
    <row r="15" spans="1:17" x14ac:dyDescent="0.25">
      <c r="B15" s="26" t="s">
        <v>10793</v>
      </c>
      <c r="C15" s="3" t="s">
        <v>10789</v>
      </c>
      <c r="D15" s="3" t="s">
        <v>10794</v>
      </c>
      <c r="E15" s="3" t="s">
        <v>10794</v>
      </c>
      <c r="F15" s="3" t="s">
        <v>10795</v>
      </c>
      <c r="G15" s="3" t="s">
        <v>10796</v>
      </c>
      <c r="H15" s="3"/>
      <c r="I15" s="3" t="s">
        <v>4419</v>
      </c>
      <c r="J15" s="3"/>
      <c r="K15" s="26" t="str">
        <f t="shared" si="0"/>
        <v>quino-g2275_qnrVC3</v>
      </c>
      <c r="L15" s="5" t="s">
        <v>10768</v>
      </c>
      <c r="M15" s="2" t="str">
        <f t="shared" si="2"/>
        <v>&gt;quino-g2275_qnrVC3%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CTCAAGTTAGTTTTGTAAATCAGGTTTCGAATAAAATGTACTTTTGTTCTGCATACATAACAGGTTGTAACTTATCCTATGCCAATTTTGAGCAGCAGCTTATTGAAAAATGTGACCTGTTCGAAAATAGATGGATTGGTGCAAATCTTCGAGGCGCTTCATTTACAGAATCATATTTAAGCCGTGGTGATTTTTCGGAAGACTGCTGGGAACAGTTTAGAGTACAAGGCTGTGATTTAAGCCATTCAGAGCTTTATGGTTTAGATCCTCGAAAGATTGATCTTACGGGTGTAAAAATATGCTCGTGGCAACAGGAACAGTTACTGGAGCAATTAGGGGTAATCATTGTTCCTGACTAA</v>
      </c>
      <c r="N15" s="26"/>
      <c r="O15" s="26">
        <f t="shared" si="1"/>
        <v>657</v>
      </c>
    </row>
    <row r="16" spans="1:17" x14ac:dyDescent="0.25">
      <c r="B16" s="26" t="s">
        <v>10797</v>
      </c>
      <c r="C16" s="3" t="s">
        <v>10789</v>
      </c>
      <c r="D16" s="3" t="s">
        <v>10798</v>
      </c>
      <c r="E16" s="3" t="s">
        <v>10798</v>
      </c>
      <c r="F16" s="3" t="s">
        <v>10799</v>
      </c>
      <c r="G16" s="3" t="s">
        <v>10800</v>
      </c>
      <c r="H16" s="3"/>
      <c r="I16" s="3" t="s">
        <v>4419</v>
      </c>
      <c r="J16" s="3"/>
      <c r="K16" s="26" t="str">
        <f t="shared" si="0"/>
        <v>quino-g2276_qnrVC4</v>
      </c>
      <c r="L16" s="5" t="s">
        <v>10768</v>
      </c>
      <c r="M16" s="2" t="str">
        <f t="shared" si="2"/>
        <v>&gt;quino-g2276_qnrVC4%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G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N16" s="26"/>
      <c r="O16" s="26">
        <f t="shared" si="1"/>
        <v>657</v>
      </c>
    </row>
    <row r="17" spans="2:15" x14ac:dyDescent="0.25">
      <c r="B17" s="26" t="s">
        <v>10801</v>
      </c>
      <c r="C17" s="3" t="s">
        <v>10789</v>
      </c>
      <c r="D17" s="3" t="s">
        <v>10802</v>
      </c>
      <c r="E17" s="3" t="s">
        <v>10802</v>
      </c>
      <c r="F17" s="3" t="s">
        <v>10803</v>
      </c>
      <c r="G17" s="3" t="s">
        <v>10804</v>
      </c>
      <c r="H17" s="3"/>
      <c r="I17" s="3" t="s">
        <v>4419</v>
      </c>
      <c r="J17" s="3"/>
      <c r="K17" s="26" t="str">
        <f t="shared" si="0"/>
        <v>quino-g2277_qnrVC5</v>
      </c>
      <c r="L17" s="5" t="s">
        <v>10768</v>
      </c>
      <c r="M17" s="2" t="str">
        <f t="shared" si="2"/>
        <v>&gt;quino-g2277_qnrVC5%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T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N17" s="26"/>
      <c r="O17" s="26">
        <f t="shared" si="1"/>
        <v>657</v>
      </c>
    </row>
    <row r="18" spans="2:15" x14ac:dyDescent="0.25">
      <c r="B18" s="26" t="s">
        <v>10805</v>
      </c>
      <c r="C18" s="3" t="s">
        <v>10789</v>
      </c>
      <c r="D18" s="3" t="s">
        <v>10806</v>
      </c>
      <c r="E18" s="3" t="s">
        <v>10806</v>
      </c>
      <c r="F18" s="3" t="s">
        <v>10807</v>
      </c>
      <c r="G18" s="3" t="s">
        <v>10808</v>
      </c>
      <c r="H18" s="3"/>
      <c r="I18" s="3" t="s">
        <v>4419</v>
      </c>
      <c r="J18" s="3"/>
      <c r="K18" s="26" t="str">
        <f t="shared" si="0"/>
        <v>quino-g2278_qnrVC6</v>
      </c>
      <c r="L18" s="5" t="s">
        <v>10768</v>
      </c>
      <c r="M18" s="2" t="str">
        <f t="shared" si="2"/>
        <v>&gt;quino-g2278_qnrVC6%ATGGAAAAATCAAAGCAATTATATAATCAAGTGAACTTCTCACATCAGGACTTGCAAGAACATATCTTTAGCAATTGTACTTTTATACATTGTAATTTTAAGCGCTCAAACCTTCGAGATACACAGTTCATTAACTGTACTTTCATAGAGCAGGGGGCACTGGAAGGGTGCGATTTTTCTTATGCTGATCTTCGAGATGCTTCATTTAAAGATTGTCAGCTTTCAATGTCCCATTTTAAGGGGGCAAATTGCTTTGGTATTGAACTGAGAGATTGTGATCTTAAAGGGGCAAATTTTAGCCAAGTTAGTTTTGTAAATCAGGTTTCGAATAAAATGTACTTTTGCTCTGCATACATAACAGGTTGTAACTTATCCTATGCCAATTTTGAGCAGCAGCTTATTGAAAAATGTGACCTGTTCGAAAATAGATGGATTGGTGCAAATCTTCGAGGCGCTTCATTTAAAGAATCAGATTTAAGTCGTGGCGTTTTTTCAGAAGACTGCTGGGAACAGTTTAGAGTACAAGGCTGTGATTTAAGTCATTCAGAGCTTTATGGTTTAGATCCTCGAAAGATTGATCTTACAGGTGTAAAAATATGCTCGTGGCAACAGGAGCAGTTACTGGAGCAATTAGGGGTAATCATTGTTCCTGACTAA</v>
      </c>
      <c r="N18" s="26"/>
      <c r="O18" s="26">
        <f t="shared" si="1"/>
        <v>657</v>
      </c>
    </row>
    <row r="19" spans="2:15" x14ac:dyDescent="0.25">
      <c r="B19" s="26" t="s">
        <v>10809</v>
      </c>
      <c r="C19" s="3" t="s">
        <v>10789</v>
      </c>
      <c r="D19" s="3" t="s">
        <v>10810</v>
      </c>
      <c r="E19" s="3" t="s">
        <v>10810</v>
      </c>
      <c r="F19" s="3" t="s">
        <v>10811</v>
      </c>
      <c r="G19" s="3" t="s">
        <v>10812</v>
      </c>
      <c r="H19" s="3"/>
      <c r="I19" s="3" t="s">
        <v>4419</v>
      </c>
      <c r="J19" s="3"/>
      <c r="K19" s="26" t="str">
        <f t="shared" si="0"/>
        <v>quino-g2279_qnrVC7</v>
      </c>
      <c r="L19" s="5" t="s">
        <v>10768</v>
      </c>
      <c r="M19" s="2" t="str">
        <f t="shared" si="2"/>
        <v>&gt;quino-g2279_qnrVC7%ATGGATAAAACAGACCAGTTATATGTACAAGCTGACTTTTCACATCAAGACTTGAGTGGTCAGTATTTTAAAAATTGCAAATTTTTCTGCTGTTCCTTTAAACGGGCAAACCTCCGCGATACACAATTTGTAGATTGTTCTTTCATTGAACGAGGAGAATTAGAGGGGTGTGATTTTTCTTACTCGGATCTTAGAGACGCATCTTTTAAAAACTGCAGTCTTTCAATGTCGTATTTCAAAGGTGCAAATTGTTTTGGTATCGAGTTCAGAGAGTGCGATTTAAAGGGGGCAAATTTTGCTCAAGCTAGCTTCATGAATCAGGTATCGAACAGAATGTATTTTTGTTCAGCCTATATAACAGGTTGTAATCTGTCATACGCAAATTTTGAAAGGCAGTGTATCGAAAAGTGTGATTTGTTTGAGAATAGATGGATTGGTGCAAATTTGAGTGGGACATCATTTAAAGAGTCTGATTTAAGTCGGGGAGTATTTTCTGAAGGGTGCTGGAGCCAGTGTAGGTTGCAAGGTTGTGATTTGAGCCACTCGGAGCTGTATGGTTTAGACCCCCGGAAAGTTGACCTTACAGGTGTAAAAATCTGTTCGTGGCAACAAGAACAACTTTTAGAGCAATTAGGTTTAATAGTAGTTCCTGACTAA</v>
      </c>
      <c r="N19" s="26"/>
      <c r="O19" s="26">
        <f t="shared" si="1"/>
        <v>657</v>
      </c>
    </row>
    <row r="20" spans="2:15" x14ac:dyDescent="0.25">
      <c r="B20" s="26" t="s">
        <v>10813</v>
      </c>
      <c r="C20" s="3" t="s">
        <v>4598</v>
      </c>
      <c r="D20" s="3" t="s">
        <v>10814</v>
      </c>
      <c r="E20" s="3" t="s">
        <v>10814</v>
      </c>
      <c r="F20" s="3" t="s">
        <v>10815</v>
      </c>
      <c r="G20" s="3" t="s">
        <v>10816</v>
      </c>
      <c r="H20" s="3"/>
      <c r="I20" s="3" t="s">
        <v>4419</v>
      </c>
      <c r="J20" s="3"/>
      <c r="K20" s="26" t="str">
        <f t="shared" si="0"/>
        <v>quino-g2280_qnrB40</v>
      </c>
      <c r="L20" s="5" t="s">
        <v>10768</v>
      </c>
      <c r="M20" s="2" t="str">
        <f t="shared" si="2"/>
        <v>&gt;quino-g2280_qnrB40%AACACAGGCATAGATATGACTCTGGCATTAGTTGGCGAAAAAATTGACAGAAATCGCTTCACTGGTGAGAAAGTTGAAAATAGTACATTTTTTAACTGCGATTTTTCAGGTGCCGACCTGAGCGGCACTGAATTTATCGGCTGCCAGTTCTATGATCGCGAAAGTCAGAAAGGATGCAATTTTAGTCGCGCAATGCTGAGAGATGCCATTTTCAAAAGCTGTGATTTATCAATGGCAGATTTCCGCAACGTCAGCGCATTGGGCATTGAAATTCGCCACTGCCGCGCACAAGGCGCAGATTTCCGCGGTGCAAGCTTTATGAATATGATCACCACGCGCACCTGGTTTTGCAGCGCATATATCACTAATACCAATCTAAGCTACGCCAATTTTTCGAAAGTCGTGTTGGAAAAGTGTGAGCTATGGGAAAACCGCTGGATGGGGACTCAGGTACTGGGTACGACGTTCAGTGGTTCAGATCTCTCCGGCGGCGAGTTTTCGACTTTCGACTGGCGAGCAGCAAACTTCACACATTGCGATCTGACCAATTCGGAGTTAGGTGACTTAGATATTCGGGGTGTTGATTTACAAGGCGTTAAGTTAGACAACTACCAGGCATCGTTGCTCATGGAGCGGCTTGGCATCGCTGTGATTGGTTAG</v>
      </c>
      <c r="N20" s="26"/>
      <c r="O20" s="26">
        <f t="shared" si="1"/>
        <v>660</v>
      </c>
    </row>
    <row r="21" spans="2:15" x14ac:dyDescent="0.25">
      <c r="B21" s="26" t="s">
        <v>10817</v>
      </c>
      <c r="C21" s="3" t="s">
        <v>4598</v>
      </c>
      <c r="D21" s="3" t="s">
        <v>10818</v>
      </c>
      <c r="E21" s="3" t="s">
        <v>10818</v>
      </c>
      <c r="F21" s="3" t="s">
        <v>10819</v>
      </c>
      <c r="G21" s="3" t="s">
        <v>10820</v>
      </c>
      <c r="H21" s="3"/>
      <c r="I21" s="3" t="s">
        <v>4419</v>
      </c>
      <c r="J21" s="3"/>
      <c r="K21" s="26" t="str">
        <f t="shared" si="0"/>
        <v>quino-g2281_qnrB41</v>
      </c>
      <c r="L21" s="5" t="s">
        <v>10768</v>
      </c>
      <c r="M21" s="2" t="str">
        <f t="shared" si="2"/>
        <v>&gt;quino-g2281_qnrB41%ATGACGCCATTACTGTATAAAAAAACAGGTACAAATATGGCTCTGGCACTCGTTGGCGAT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CTGGACAACTACCAGGCGTCGTTGCTCATGGAGCGACTTGGCATCGCGGTGATTGGTAGC</v>
      </c>
      <c r="N21" s="26"/>
      <c r="O21" s="26">
        <f t="shared" si="1"/>
        <v>681</v>
      </c>
    </row>
    <row r="22" spans="2:15" x14ac:dyDescent="0.25">
      <c r="B22" s="26" t="s">
        <v>10821</v>
      </c>
      <c r="C22" s="3" t="s">
        <v>4598</v>
      </c>
      <c r="D22" s="3" t="s">
        <v>10822</v>
      </c>
      <c r="E22" s="3" t="s">
        <v>10822</v>
      </c>
      <c r="F22" s="3" t="s">
        <v>10823</v>
      </c>
      <c r="G22" s="3" t="s">
        <v>10824</v>
      </c>
      <c r="H22" s="3"/>
      <c r="I22" s="3" t="s">
        <v>4419</v>
      </c>
      <c r="J22" s="3"/>
      <c r="K22" s="26" t="str">
        <f t="shared" si="0"/>
        <v>quino-g2282_qnrB44</v>
      </c>
      <c r="L22" s="5" t="s">
        <v>10768</v>
      </c>
      <c r="M22" s="2" t="str">
        <f t="shared" si="2"/>
        <v>&gt;quino-g2282_qnrB44%ATGACGCCATTACTGTATAAAAAAACAGGTACAAATATGGCTCTGGCACTCGTTGGCGAAAAAATTGACAGAAACCGTTTCACCGGTGAGAAAATTGAAAATAGTACATTTTTTAACTGTGATTTTTCAGGTGCCGACCTAAGTGGTACTGAATTTATCGGCTGTCAGTTCTATGATCGTGAAAGCCAGAAAGGGTGCAATTTTAGTCGTGCAATGCTGAAAGATGCCATTTTTAAAAGCTGTGATTTATCCATGGCGGATTTTCGCAATGCCAGTGCGCTGGGCATTGAAATTCGCCACTGCCGCGCACAAGGT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GTCATTGGTTA</v>
      </c>
      <c r="N22" s="26"/>
      <c r="O22" s="26">
        <f t="shared" si="1"/>
        <v>680</v>
      </c>
    </row>
    <row r="23" spans="2:15" x14ac:dyDescent="0.25">
      <c r="B23" s="26" t="s">
        <v>10825</v>
      </c>
      <c r="C23" s="3" t="s">
        <v>4598</v>
      </c>
      <c r="D23" s="3" t="s">
        <v>10826</v>
      </c>
      <c r="E23" s="3" t="s">
        <v>10826</v>
      </c>
      <c r="F23" s="3" t="s">
        <v>10827</v>
      </c>
      <c r="G23" s="3" t="s">
        <v>10828</v>
      </c>
      <c r="H23" s="3"/>
      <c r="I23" s="3" t="s">
        <v>4419</v>
      </c>
      <c r="J23" s="3"/>
      <c r="K23" s="26" t="str">
        <f t="shared" si="0"/>
        <v>quino-g2283_qnrB45</v>
      </c>
      <c r="L23" s="5" t="s">
        <v>10768</v>
      </c>
      <c r="M23" s="2" t="str">
        <f t="shared" si="2"/>
        <v>&gt;quino-g2283_qnrB45%ATGACGCCATTACTGTATAAAAAAACAGGTACAAATATGGCTCTGGCACTCGTTGGCGAAAAAATTGACAGAAACCGCTTCACCGGTGAGAAAATTGAAAATAGTACATTTTTTAACTGTGATTTTTCAGGTGCCGACCTGAGCGGCACTGAATTTATCGGCTGTCAGTTCTATGATCGTGAAAGCCAGAAAGGGTGCAATTTTAGTCGTACGATGCTGAAAGATGCCATTTTTAAAAGCTGTGATTTATCCATGGCGGATTTTCGCAATGCCAGTGCGCTTGGCATTGAAATTCGCCACTGTCGTGCGCAAGGCGCAGATTTCCGCGGCGCAAGCTTTATGAATATGATCACTACTCGCACCTGGTTTTGTAGT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GTGATTGGTTA</v>
      </c>
      <c r="N23" s="26"/>
      <c r="O23" s="26">
        <f t="shared" si="1"/>
        <v>680</v>
      </c>
    </row>
    <row r="24" spans="2:15" x14ac:dyDescent="0.25">
      <c r="B24" s="26" t="s">
        <v>10829</v>
      </c>
      <c r="C24" s="3" t="s">
        <v>4598</v>
      </c>
      <c r="D24" s="3" t="s">
        <v>10830</v>
      </c>
      <c r="E24" s="3" t="s">
        <v>10830</v>
      </c>
      <c r="F24" s="3" t="s">
        <v>10831</v>
      </c>
      <c r="G24" s="3" t="s">
        <v>10832</v>
      </c>
      <c r="H24" s="3"/>
      <c r="I24" s="3" t="s">
        <v>4419</v>
      </c>
      <c r="J24" s="3"/>
      <c r="K24" s="26" t="str">
        <f t="shared" si="0"/>
        <v>quino-g2284_qnrB54</v>
      </c>
      <c r="L24" s="5" t="s">
        <v>10768</v>
      </c>
      <c r="M24" s="2" t="str">
        <f t="shared" si="2"/>
        <v>&gt;quino-g2284_qnrB54%ATTTAACGCACATTTGCAGATGTCATATTGGCGGATTTGACGCATAACCTCATCAGGGTTTACCATGACGCCATTACTGTATAAAAAAACAGGTACAAAT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TCTTCAGGGAGCGGTGAATATTCCGCCCCCTGCACTGCTTTTTACCCCTCAGGCATCGCTGAAGAGTGGTGTGTGGAAATTTTCCACTCTTTACCGTCCC</v>
      </c>
      <c r="N24" s="26"/>
      <c r="O24" s="26">
        <f t="shared" si="1"/>
        <v>845</v>
      </c>
    </row>
    <row r="25" spans="2:15" x14ac:dyDescent="0.25">
      <c r="B25" s="26" t="s">
        <v>10833</v>
      </c>
      <c r="C25" s="3" t="s">
        <v>4598</v>
      </c>
      <c r="D25" s="3" t="s">
        <v>10834</v>
      </c>
      <c r="E25" s="3" t="s">
        <v>10834</v>
      </c>
      <c r="F25" s="3" t="s">
        <v>10835</v>
      </c>
      <c r="G25" s="3" t="s">
        <v>10836</v>
      </c>
      <c r="H25" s="3"/>
      <c r="I25" s="3" t="s">
        <v>4419</v>
      </c>
      <c r="J25" s="3"/>
      <c r="K25" s="26" t="str">
        <f t="shared" si="0"/>
        <v>quino-g2285_qnrB55</v>
      </c>
      <c r="L25" s="5" t="s">
        <v>10768</v>
      </c>
      <c r="M25" s="2" t="str">
        <f t="shared" si="2"/>
        <v>&gt;quino-g2285_qnrB55%ATGACTCTGGCGTTAGTTGGCGAAAAAATTGACAGAAACAGGTTCACCGGTGAAAAAGTTGAAAATAGCACATTTTTCAACTGTGATTTTTCGGGTGCCGACCTGAGCGGCACTGAATTTATTGGCTGCCAGTTA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v>
      </c>
      <c r="N25" s="26"/>
      <c r="O25" s="26">
        <f t="shared" si="1"/>
        <v>645</v>
      </c>
    </row>
    <row r="26" spans="2:15" x14ac:dyDescent="0.25">
      <c r="B26" s="26" t="s">
        <v>10837</v>
      </c>
      <c r="C26" s="3" t="s">
        <v>4598</v>
      </c>
      <c r="D26" s="3" t="s">
        <v>10838</v>
      </c>
      <c r="E26" s="3" t="s">
        <v>10838</v>
      </c>
      <c r="F26" s="3" t="s">
        <v>10839</v>
      </c>
      <c r="G26" s="3" t="s">
        <v>10840</v>
      </c>
      <c r="H26" s="3"/>
      <c r="I26" s="3" t="s">
        <v>4419</v>
      </c>
      <c r="J26" s="3"/>
      <c r="K26" s="26" t="str">
        <f t="shared" si="0"/>
        <v>quino-g2286_qnrB60</v>
      </c>
      <c r="L26" s="5" t="s">
        <v>10768</v>
      </c>
      <c r="M26" s="2" t="str">
        <f t="shared" si="2"/>
        <v>&gt;quino-g2286_qnrB60%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GCTGGGTGCGACGTTGAGTGGTTCCGATCTCTCCGGTGGCGAGTTTTCGTCGTTCGACTGGCGGACGGCAAATTTCACGCACTGTGATTTGACCAATTCAGAACTGGGTGATTTAGATATTCGGGGCGTCGATTTACAAGGTGTCAAATTGGACAGCTATCAGGCCGTATTGCTCATGGAACGTCTTGGCATCGCTGTCATTGGCTAA</v>
      </c>
      <c r="N26" s="26"/>
      <c r="O26" s="26">
        <f t="shared" si="1"/>
        <v>645</v>
      </c>
    </row>
    <row r="27" spans="2:15" x14ac:dyDescent="0.25">
      <c r="B27" s="26" t="s">
        <v>10841</v>
      </c>
      <c r="C27" s="3" t="s">
        <v>4598</v>
      </c>
      <c r="D27" s="3" t="s">
        <v>10842</v>
      </c>
      <c r="E27" s="3" t="s">
        <v>10842</v>
      </c>
      <c r="F27" s="3" t="s">
        <v>10843</v>
      </c>
      <c r="G27" s="3" t="s">
        <v>10844</v>
      </c>
      <c r="H27" s="3"/>
      <c r="I27" s="3" t="s">
        <v>4419</v>
      </c>
      <c r="J27" s="3"/>
      <c r="K27" s="26" t="str">
        <f t="shared" si="0"/>
        <v>quino-g2287_qnrB61</v>
      </c>
      <c r="L27" s="5" t="s">
        <v>10768</v>
      </c>
      <c r="M27" s="2" t="str">
        <f t="shared" si="2"/>
        <v>&gt;quino-g2287_qnrB61%GATCTAATACGCAGTTGCAGGTGTCATACTGGCGGGTTTGACGCATAACGTCATAAGGTTTACCATGGC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CTCAGCGTTTACACCGGGAGATGCGTTTGACGATTTACTTTTAACCAGTACGACTCCTGGCAAGCATTGTGAAATGTTTTCTCCAGTGGACGAATATCCT</v>
      </c>
      <c r="N27" s="26"/>
      <c r="O27" s="26">
        <f t="shared" si="1"/>
        <v>845</v>
      </c>
    </row>
    <row r="28" spans="2:15" x14ac:dyDescent="0.25">
      <c r="B28" s="26" t="s">
        <v>10845</v>
      </c>
      <c r="C28" s="3" t="s">
        <v>4598</v>
      </c>
      <c r="D28" s="3" t="s">
        <v>10846</v>
      </c>
      <c r="E28" s="3" t="s">
        <v>10846</v>
      </c>
      <c r="F28" s="3" t="s">
        <v>10847</v>
      </c>
      <c r="G28" s="3" t="s">
        <v>10848</v>
      </c>
      <c r="H28" s="3"/>
      <c r="I28" s="3" t="s">
        <v>4419</v>
      </c>
      <c r="J28" s="3"/>
      <c r="K28" s="26" t="str">
        <f t="shared" si="0"/>
        <v>quino-g2288_qnrB64</v>
      </c>
      <c r="L28" s="5" t="s">
        <v>10768</v>
      </c>
      <c r="M28" s="2" t="str">
        <f t="shared" si="2"/>
        <v>&gt;quino-g2288_qnrB64%ATGGCTCTGGCACTCGTTGGCGATAAAATTGACAGAAACCGTTTCACCGGTGAGAAAATTGAAAATAGTACATTTTTTAACTGTGATTTTTCAGGTGCCGACCTGAGCGGCACTGAATTTATCGGCTGTCAGTTCTATGATCGTGAAAGCCAGAAAGGGTGCAATTTTAGTCGTGCGATGCTGAAAGATGCCATTTTTAAAAGCTGTGATTTATCCATGGCGGATTTTCGCAATGCCAGTGCGCTGGGCATTGAAATTCGTCACTGCCGCGCACAAGGCGCAGATTTCCGCGGCGCAAGCTTTATGAATATGATCACTACTCGCACCTGGTTTTGCAGCGCATATATCACTAACACAAATCTAAGCTATGCCAATTTTTCGAAAGTCGTGCTGGAAAAATGTGAGCTGTGGGAAAACCGTTGGATGGGTGCCCAGGTACTGGGCGCGACGTTCAGTGGTTCAGATCTCTCCGGCGGCGAGTTTTCGACTTTCGACTGGCGAGCAGCAAACTTCACACATTGCGATCTGACCAATTCGGAGTTGGGTGACTTAGATATTCGGCGCGTTGATTTACAAGGCGTTAAGTTGGACAACTACCAGGCATCGTTGCTCATGGAACGTCTTGGCATCGCGATTATTGGCTAG</v>
      </c>
      <c r="N28" s="26"/>
      <c r="O28" s="26">
        <f t="shared" si="1"/>
        <v>645</v>
      </c>
    </row>
    <row r="29" spans="2:15" x14ac:dyDescent="0.25">
      <c r="B29" s="26" t="s">
        <v>10849</v>
      </c>
      <c r="C29" s="3" t="s">
        <v>4598</v>
      </c>
      <c r="D29" s="3" t="s">
        <v>10850</v>
      </c>
      <c r="E29" s="3" t="s">
        <v>10850</v>
      </c>
      <c r="F29" s="3" t="s">
        <v>10851</v>
      </c>
      <c r="G29" s="3" t="s">
        <v>10852</v>
      </c>
      <c r="H29" s="3"/>
      <c r="I29" s="3" t="s">
        <v>4419</v>
      </c>
      <c r="J29" s="3"/>
      <c r="K29" s="26" t="str">
        <f t="shared" si="0"/>
        <v>quino-g2289_qnrB65</v>
      </c>
      <c r="L29" s="5" t="s">
        <v>10768</v>
      </c>
      <c r="M29" s="2" t="str">
        <f t="shared" si="2"/>
        <v>&gt;quino-g2289_qnrB65%ATGACTCTGGCGTTAGTTGGCGAAAAAATTGACAGAAACAGGTTCACCGGTGAGAAAGTCGAAAATAGCACATTTTTCAACTGTGATTTTTCGGGTGCCGACCTTAGCGGTACTGAATTTATTGGCTGCCAGTTTTATGATCGAGAAAGCCAGAAAGGGTGTAATTTTAGTCGCGCTAACCTGAAGGATGCCATTTTCAAAAGTTGTGATCTCTCCATGGCGGATTTCAGAAATATCAATGCGCTGGGAATCGAAATTCGCCACTGCCGGGCACAAGGGGCAGATTTTCGCGGCGCAAGCTTTATGAATATGATCACCACCCGCACCTGGTTTTGTAGCGCCTATATCACCAATACCAACTTAAGCTACGCCAACTTTTCTAAAGTCGTACTGGAAAAGTGCGAGCTGTGGGAAAACCGCTGGATGGGTACTCAGGTGCTGGGCGCAACGTTCAGTGGATCAGACCTCTCTGGCGGCGAGTTTTCATCCTTCGACTGGCGAGCAGCAAACGTTACGCACTGTGATTTGACCAATTCGGAACTGGGCGATTTAGATATCCGTGGGGTTGATTTGCAAGGCGTCAAACTGGACAGCTACCAGGCATCGTTGCTCCTGGAACGTCTTGGCATCGCTGTCATGGGTTAA</v>
      </c>
      <c r="N29" s="26"/>
      <c r="O29" s="26">
        <f t="shared" si="1"/>
        <v>645</v>
      </c>
    </row>
    <row r="30" spans="2:15" x14ac:dyDescent="0.25">
      <c r="B30" s="26" t="s">
        <v>10853</v>
      </c>
      <c r="C30" s="3" t="s">
        <v>4598</v>
      </c>
      <c r="D30" s="3" t="s">
        <v>10854</v>
      </c>
      <c r="E30" s="3" t="s">
        <v>10854</v>
      </c>
      <c r="F30" s="3" t="s">
        <v>10855</v>
      </c>
      <c r="G30" s="3" t="s">
        <v>10856</v>
      </c>
      <c r="H30" s="26"/>
      <c r="I30" s="3" t="s">
        <v>4419</v>
      </c>
      <c r="J30" s="3"/>
      <c r="K30" s="26" t="str">
        <f t="shared" si="0"/>
        <v>quino-g2290_qnrB66</v>
      </c>
      <c r="L30" s="5" t="s">
        <v>10768</v>
      </c>
      <c r="M30" s="2" t="str">
        <f t="shared" si="2"/>
        <v>&gt;quino-g2290_qnrB66%ATGGCTCTGGCACTCGTTGGCGAAAAAATTA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v>
      </c>
      <c r="N30" s="26"/>
      <c r="O30" s="26">
        <f t="shared" si="1"/>
        <v>645</v>
      </c>
    </row>
    <row r="31" spans="2:15" x14ac:dyDescent="0.25">
      <c r="B31" s="26" t="s">
        <v>10857</v>
      </c>
      <c r="C31" s="3" t="s">
        <v>4598</v>
      </c>
      <c r="D31" s="3" t="s">
        <v>10858</v>
      </c>
      <c r="E31" s="3" t="s">
        <v>10858</v>
      </c>
      <c r="F31" s="3" t="s">
        <v>10859</v>
      </c>
      <c r="G31" s="3" t="s">
        <v>10860</v>
      </c>
      <c r="H31" s="26"/>
      <c r="I31" s="3" t="s">
        <v>4419</v>
      </c>
      <c r="J31" s="3"/>
      <c r="K31" s="26" t="str">
        <f t="shared" si="0"/>
        <v>quino-g2291_qnrB67</v>
      </c>
      <c r="L31" s="5" t="s">
        <v>10768</v>
      </c>
      <c r="M31" s="2" t="str">
        <f t="shared" si="2"/>
        <v>&gt;quino-g2291_qnrB67%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ACTATGGGAAAACCGCTGGATGGGGACTCAGGTACTGGGTGCGACGTTCAGTGGTTCAGATCTCTCCGGCGGCGAGTTTTCGACTTTCGACTGGCGAGCAGCAAACTTCACACATTGCGATCTGACTAATTCGGAGTTAGGTGACTTAGATATTCGGGGTGTTGATTTACAAGGCGTTAAGTTAGACAACTACCAGGCATCGTTGCTCATGGAGCGGCTTGGCATCGCTGTGATTGGTTAG</v>
      </c>
      <c r="N31" s="26"/>
      <c r="O31" s="26">
        <f t="shared" si="1"/>
        <v>645</v>
      </c>
    </row>
    <row r="32" spans="2:15" x14ac:dyDescent="0.25">
      <c r="B32" s="26" t="s">
        <v>10861</v>
      </c>
      <c r="C32" s="3" t="s">
        <v>4598</v>
      </c>
      <c r="D32" s="3" t="s">
        <v>10862</v>
      </c>
      <c r="E32" s="3" t="s">
        <v>10862</v>
      </c>
      <c r="F32" s="3" t="s">
        <v>10863</v>
      </c>
      <c r="G32" s="3" t="s">
        <v>10864</v>
      </c>
      <c r="H32" s="26"/>
      <c r="I32" s="3" t="s">
        <v>4419</v>
      </c>
      <c r="J32" s="3"/>
      <c r="K32" s="26" t="str">
        <f t="shared" si="0"/>
        <v>quino-g2292_qnrB68</v>
      </c>
      <c r="L32" s="5" t="s">
        <v>10768</v>
      </c>
      <c r="M32" s="2" t="str">
        <f t="shared" si="2"/>
        <v>&gt;quino-g2292_qnrB68%ATGACTCTGGCATTAGTT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ATGGGTGCGACGTTTAGTGGTTCAGATCTCTCCGGTGGCGAGTTTTCGACTTTCGACTGGCGAGCAGCAAACTTCACACATTGCGATCTGACCAATTCGGAGTTAGGTGACTTAGATATTCGGGGTGTTGATTTACAAGGCGTTAAGTTAGACAACTACCAGGCATCGTTGCTCATGGAGCGGCTTGGCATCGCTGTGATTGGTTAG</v>
      </c>
      <c r="N32" s="26"/>
      <c r="O32" s="26">
        <f t="shared" si="1"/>
        <v>645</v>
      </c>
    </row>
    <row r="33" spans="2:15" x14ac:dyDescent="0.25">
      <c r="B33" s="26" t="s">
        <v>10865</v>
      </c>
      <c r="C33" s="3" t="s">
        <v>4598</v>
      </c>
      <c r="D33" s="3" t="s">
        <v>10866</v>
      </c>
      <c r="E33" s="3" t="s">
        <v>10866</v>
      </c>
      <c r="F33" s="3" t="s">
        <v>10867</v>
      </c>
      <c r="G33" s="3" t="s">
        <v>10868</v>
      </c>
      <c r="H33" s="26"/>
      <c r="I33" s="3" t="s">
        <v>4419</v>
      </c>
      <c r="J33" s="3"/>
      <c r="K33" s="26" t="str">
        <f t="shared" si="0"/>
        <v>quino-g2293_qnrB69</v>
      </c>
      <c r="L33" s="5" t="s">
        <v>10768</v>
      </c>
      <c r="M33" s="2" t="str">
        <f t="shared" si="2"/>
        <v>&gt;quino-g2293_qnrB69%ATGACTCTGGCGTTAGTTGGCGAAAAAATTGACAGAAACAGGTTCACCGGTGAGAAAGTCGAAAATAGCACATTTTTCAACTGTGATTTTTCGGGTGCCGACCTTAGCGGTACTGAGTTTATTGGCTGCCAATTTTATGATCGAGAGAGCCAGAAAGGGTGTAATTTTAGCCGCGCTATCCTGAAAGATGCCATTTTCAAAAGTTGCGATCTCTCCATGGCGGATTTCAGAAATGTGAGTGCGCTGGGAATCGAAATTCGCCACTGCCGCGCACAAGGTTCAGATTTTCGCGGCGCAAGCTTTATGAATATGATTACCACACGCACCTGGTTTTGTAGCGCCTATATCACCAATACCAACTTAAGCTACGCCAACTTTTCAAAAGTCGTACTGGAAAAGTGCGAGCTGTGGGAAAACCGCTGGATGGGTACTCAGGTACTTGGCGCAACGTTCAGTGGATCGGACCTCTCTGGCGGCGAGTTTTCATCGTTCGACTGGCGGGCAGCAAACTTTACGCACTGTGATTTGACCAATTCAGAACTGGGCGATCTCGATGTCCGGGGTGTTGATTTGCAAGGCGTTAAACTGGACAGCTACCAGGCATCGTTGATCCTGGAACGTCTTGGCATCGCTGTCATTGGTTAA</v>
      </c>
      <c r="N33" s="26"/>
      <c r="O33" s="26">
        <f t="shared" si="1"/>
        <v>645</v>
      </c>
    </row>
    <row r="34" spans="2:15" x14ac:dyDescent="0.25">
      <c r="B34" s="26" t="s">
        <v>10869</v>
      </c>
      <c r="C34" s="3" t="s">
        <v>4598</v>
      </c>
      <c r="D34" s="3" t="s">
        <v>10870</v>
      </c>
      <c r="E34" s="3" t="s">
        <v>10870</v>
      </c>
      <c r="F34" s="3" t="s">
        <v>10871</v>
      </c>
      <c r="G34" s="3" t="s">
        <v>10872</v>
      </c>
      <c r="H34" s="26"/>
      <c r="I34" s="3" t="s">
        <v>4419</v>
      </c>
      <c r="J34" s="3"/>
      <c r="K34" s="26" t="str">
        <f t="shared" si="0"/>
        <v>quino-g2294_qnrB70</v>
      </c>
      <c r="L34" s="5" t="s">
        <v>10768</v>
      </c>
      <c r="M34" s="2" t="str">
        <f t="shared" si="2"/>
        <v xml:space="preserve">&gt;quino-g2294_qnrB70%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v>
      </c>
      <c r="N34" s="26"/>
      <c r="O34" s="26">
        <f t="shared" si="1"/>
        <v>646</v>
      </c>
    </row>
    <row r="35" spans="2:15" x14ac:dyDescent="0.25">
      <c r="B35" s="26" t="s">
        <v>10873</v>
      </c>
      <c r="C35" s="3" t="s">
        <v>4598</v>
      </c>
      <c r="D35" s="3" t="s">
        <v>10874</v>
      </c>
      <c r="E35" s="3" t="s">
        <v>10874</v>
      </c>
      <c r="F35" s="3" t="s">
        <v>10875</v>
      </c>
      <c r="G35" s="3" t="s">
        <v>10876</v>
      </c>
      <c r="H35" s="26"/>
      <c r="I35" s="3" t="s">
        <v>4419</v>
      </c>
      <c r="J35" s="3"/>
      <c r="K35" s="26" t="str">
        <f t="shared" si="0"/>
        <v>quino-g2295_qnrB71</v>
      </c>
      <c r="L35" s="5" t="s">
        <v>10768</v>
      </c>
      <c r="M35" s="2" t="str">
        <f t="shared" si="2"/>
        <v>&gt;quino-g2295_qnrB71%ATGACTCTGGCATTAGTTGGCGAAAAAATTGG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N35" s="26"/>
      <c r="O35" s="26">
        <f t="shared" si="1"/>
        <v>645</v>
      </c>
    </row>
    <row r="36" spans="2:15" x14ac:dyDescent="0.25">
      <c r="B36" s="26" t="s">
        <v>10877</v>
      </c>
      <c r="C36" s="3" t="s">
        <v>4598</v>
      </c>
      <c r="D36" s="3" t="s">
        <v>10878</v>
      </c>
      <c r="E36" s="3" t="s">
        <v>10878</v>
      </c>
      <c r="F36" s="3" t="s">
        <v>10879</v>
      </c>
      <c r="G36" s="3" t="s">
        <v>10880</v>
      </c>
      <c r="H36" s="26"/>
      <c r="I36" s="3" t="s">
        <v>4419</v>
      </c>
      <c r="J36" s="3"/>
      <c r="K36" s="26" t="str">
        <f t="shared" si="0"/>
        <v>quino-g2296_qnrB72</v>
      </c>
      <c r="L36" s="5" t="s">
        <v>10768</v>
      </c>
      <c r="M36" s="2" t="str">
        <f t="shared" si="2"/>
        <v xml:space="preserve">&gt;quino-g2296_qnrB72%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v>
      </c>
      <c r="N36" s="26"/>
      <c r="O36" s="26">
        <f t="shared" si="1"/>
        <v>646</v>
      </c>
    </row>
    <row r="37" spans="2:15" x14ac:dyDescent="0.25">
      <c r="B37" s="26" t="s">
        <v>10881</v>
      </c>
      <c r="C37" s="3" t="s">
        <v>4598</v>
      </c>
      <c r="D37" s="3" t="s">
        <v>10882</v>
      </c>
      <c r="E37" s="3" t="s">
        <v>10882</v>
      </c>
      <c r="F37" s="3" t="s">
        <v>10883</v>
      </c>
      <c r="G37" s="3" t="s">
        <v>10884</v>
      </c>
      <c r="H37" s="26"/>
      <c r="I37" s="3" t="s">
        <v>4419</v>
      </c>
      <c r="J37" s="3"/>
      <c r="K37" s="26" t="str">
        <f t="shared" si="0"/>
        <v>quino-g2297_qnrB73</v>
      </c>
      <c r="L37" s="5" t="s">
        <v>10768</v>
      </c>
      <c r="M37" s="2" t="str">
        <f t="shared" si="2"/>
        <v>&gt;quino-g2297_qnrB73%ATGAGTCTGGCACTAGTTAGCGAAAAAATTGACAGAAACCGCTTCACCGGGGAAAAAGTTGAAAACAGTACTTTTTTTAACTGTGATTTTTCAGGGGCCGATCTTAGCGGCACTGAATTTATCGGCTGTCAGTTTTATGATCGCGAAAGCCAGAAAGGGTGTAATTTTAGTCGCGCAATGCTGAAAGATGCCATTTTTAAAAGTTGCGATTTATCCATGGCGGATTTTCGCAACGTCAGTGCTCTGGGAATTGAAATTCGCCACTGCCGCGCGCAGGGTTCAGATTTTCGCGGCGCGAGTTTTATGAACATGATCACCACGCGGACCTGGTTTTGCAGCGCATACATCACGAATACCAATCTAAGCTACGCCAACTTTTCGAAGGTTGTCCTGGAAAAGTGCGAGCTGTGGGAAAATCGCTGGATGGGAACTCAGGTAGCGGGTGCAACGTTCAGTGGATCAGATCTCTCGGGCGGTGAATTTTCAGCGTTCGACTGGCGGGCCGCAAACTTCACGCACTGTGATTTGACCAATTCAGAACTGGGTGATTTAGATATTCGGGGTGTAGATTTACAAGGCGTCAAATTGGATAGCTATCAGGCAGCGTTGCTGATGGAGCGGCTTGGCATCGCGATTATTGGCTAG</v>
      </c>
      <c r="N37" s="26"/>
      <c r="O37" s="26">
        <f t="shared" si="1"/>
        <v>645</v>
      </c>
    </row>
    <row r="38" spans="2:15" x14ac:dyDescent="0.25">
      <c r="B38" s="26" t="s">
        <v>10885</v>
      </c>
      <c r="C38" s="3" t="s">
        <v>4598</v>
      </c>
      <c r="D38" s="3" t="s">
        <v>10886</v>
      </c>
      <c r="E38" s="3" t="s">
        <v>10886</v>
      </c>
      <c r="F38" s="3" t="s">
        <v>10887</v>
      </c>
      <c r="G38" s="3" t="s">
        <v>10888</v>
      </c>
      <c r="H38" s="26"/>
      <c r="I38" s="3" t="s">
        <v>4419</v>
      </c>
      <c r="J38" s="3"/>
      <c r="K38" s="26" t="str">
        <f t="shared" si="0"/>
        <v>quino-g2298_qnrB74</v>
      </c>
      <c r="L38" s="5" t="s">
        <v>10768</v>
      </c>
      <c r="M38" s="2" t="str">
        <f t="shared" si="2"/>
        <v>&gt;quino-g2298_qnrB74%ATGGCTCTGGCACTCGTTGGCGAAAAAATTGACAGAAACCGTTTCACCGGTGAGAAAATTGAAAATAGTACATTTTTTAACTGTGATTTTTCAGGTGCCGACTTGAGCGGCACTGAATTTATCGGCTGTCAGTTCTATGATCGTGAAAGCCAGAAAGGGTGCAATTTTAGTCGTGCGATGCTGAAAGATGCCATTTTTAAAAGTTGTGATTTATCCATGGCGGATTTTCGCAATTCCAGTGCGCTGGGTATTGAAATTCGCCACTGCCGCGCACAAGGCGCAGATTTCCGCGGCGCAAGCTTTATGAATATGATTATCACGCGCACCTGGTTTTGTAGCGCATATATCACGAATACCAATCTAAGCTACGCCAATTTTTCGAAAGTCGTGTTGGAAAAGTGTGAGCTGTGGGAAAACCGTTGGATAGGTGCCCAGGTACTGGGCGCGACGTTCAGTGGTTCAGATTTCTTCGGCGGCGAGTTTTCGACTTTCGACTGGCGAGCAGCAAACTTCACACATTGCGATCTGACTAATTCGGAGTTGGGTGACTTAGATATTCGGGGCGTTGATTTACAAGGCGTTAAGTTGGACAACTACCAGGCGTCGTTGCTCATGGAGCGGCTTGGCATCGCGGTGATTGGTTAG</v>
      </c>
      <c r="N38" s="26"/>
      <c r="O38" s="26">
        <f t="shared" si="1"/>
        <v>645</v>
      </c>
    </row>
    <row r="39" spans="2:15" x14ac:dyDescent="0.25">
      <c r="B39" s="26" t="s">
        <v>10889</v>
      </c>
      <c r="C39" s="3" t="s">
        <v>4598</v>
      </c>
      <c r="D39" s="3" t="s">
        <v>10890</v>
      </c>
      <c r="E39" s="3" t="s">
        <v>10890</v>
      </c>
      <c r="F39" s="3" t="s">
        <v>10891</v>
      </c>
      <c r="G39" s="3" t="s">
        <v>10892</v>
      </c>
      <c r="H39" s="26"/>
      <c r="I39" s="3" t="s">
        <v>4419</v>
      </c>
      <c r="J39" s="3"/>
      <c r="K39" s="26" t="str">
        <f t="shared" si="0"/>
        <v>quino-g2299_qnrB75</v>
      </c>
      <c r="L39" s="5" t="s">
        <v>10768</v>
      </c>
      <c r="M39" s="2" t="str">
        <f t="shared" si="2"/>
        <v>&gt;quino-g2299_qnrB75%ATTTAACGCACATTTGCAGATGTCATATTGGCGGATTTGACGCATAACCCCATCAGGGTTTACCATGACGCCATTACTGTATAAAAAAACAGGTACAAAT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CATTCACGGAGCGGTAAGTACCGCTCCCGCCCTTATACAATAGTGTCCGCCCTTGCCTTAAAAGTCACTTTCGACGCACAGAGCGTAAACGTTAGAGGGT</v>
      </c>
      <c r="N39" s="26"/>
      <c r="O39" s="26">
        <f t="shared" si="1"/>
        <v>845</v>
      </c>
    </row>
    <row r="40" spans="2:15" x14ac:dyDescent="0.25">
      <c r="B40" s="26" t="s">
        <v>10893</v>
      </c>
      <c r="C40" s="3" t="s">
        <v>4598</v>
      </c>
      <c r="D40" s="3" t="s">
        <v>10894</v>
      </c>
      <c r="E40" s="3" t="s">
        <v>10894</v>
      </c>
      <c r="F40" s="3" t="s">
        <v>10895</v>
      </c>
      <c r="G40" s="3" t="s">
        <v>10896</v>
      </c>
      <c r="H40" s="26"/>
      <c r="I40" s="3" t="s">
        <v>4419</v>
      </c>
      <c r="J40" s="3"/>
      <c r="K40" s="26" t="str">
        <f t="shared" si="0"/>
        <v>quino-g2300_qnrB78</v>
      </c>
      <c r="L40" s="5" t="s">
        <v>10768</v>
      </c>
      <c r="M40" s="2" t="str">
        <f t="shared" si="2"/>
        <v>&gt;quino-g2300_qnrB78%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AGCGTTGATTTACAAGGCGTTAAGTTGGACAACTACCAGGCATCGTTGCTCATGGAACGTCTTGGCATCGCGATTATTGGCTAG</v>
      </c>
      <c r="N40" s="26"/>
      <c r="O40" s="26">
        <f t="shared" si="1"/>
        <v>645</v>
      </c>
    </row>
    <row r="41" spans="2:15" x14ac:dyDescent="0.25">
      <c r="B41" s="26" t="s">
        <v>10897</v>
      </c>
      <c r="C41" s="3" t="s">
        <v>4598</v>
      </c>
      <c r="D41" s="3" t="s">
        <v>10898</v>
      </c>
      <c r="E41" s="3" t="s">
        <v>10898</v>
      </c>
      <c r="F41" s="3" t="s">
        <v>10899</v>
      </c>
      <c r="G41" s="3" t="s">
        <v>10900</v>
      </c>
      <c r="H41" s="26"/>
      <c r="I41" s="3" t="s">
        <v>4419</v>
      </c>
      <c r="J41" s="3"/>
      <c r="K41" s="26" t="str">
        <f t="shared" si="0"/>
        <v>quino-g2301_qnrB81</v>
      </c>
      <c r="L41" s="5" t="s">
        <v>10768</v>
      </c>
      <c r="M41" s="2" t="str">
        <f t="shared" si="2"/>
        <v>&gt;quino-g2301_qnrB81%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TATCGCTGTGATTGGTTAG</v>
      </c>
      <c r="N41" s="26"/>
      <c r="O41" s="26">
        <f t="shared" si="1"/>
        <v>645</v>
      </c>
    </row>
    <row r="42" spans="2:15" x14ac:dyDescent="0.25">
      <c r="B42" s="26" t="s">
        <v>10901</v>
      </c>
      <c r="C42" s="3" t="s">
        <v>4598</v>
      </c>
      <c r="D42" s="3" t="s">
        <v>10902</v>
      </c>
      <c r="E42" s="3" t="s">
        <v>10902</v>
      </c>
      <c r="F42" s="3" t="s">
        <v>10903</v>
      </c>
      <c r="G42" s="3" t="s">
        <v>10904</v>
      </c>
      <c r="H42" s="26"/>
      <c r="I42" s="3" t="s">
        <v>4419</v>
      </c>
      <c r="J42" s="3"/>
      <c r="K42" s="26" t="str">
        <f t="shared" si="0"/>
        <v>quino-g2302_qnrB82</v>
      </c>
      <c r="L42" s="5" t="s">
        <v>10768</v>
      </c>
      <c r="M42" s="2" t="str">
        <f t="shared" si="2"/>
        <v xml:space="preserve">&gt;quino-g2302_qnrB82%GATCTAATACGCATTTGCAGGTGTCATACTGGCGGGTTTGACGCATAACGTCATAAGGTTTACCATGGCGTCATTACTGTATAAAAACACAGGCATAGAT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TCCAGCGTTTACACCGGGAGATGCGTTTGACGATTTACTTTTAACCAGTACGACTCCTGGCAAGCATTGTGAAACGTTTTCTCCAGTGGACGAATATCCT </v>
      </c>
      <c r="N42" s="26"/>
      <c r="O42" s="26">
        <f t="shared" si="1"/>
        <v>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/>
  </sheetViews>
  <sheetFormatPr defaultRowHeight="15" x14ac:dyDescent="0.25"/>
  <sheetData>
    <row r="1" spans="2:5" x14ac:dyDescent="0.25">
      <c r="B1" s="26">
        <v>1</v>
      </c>
      <c r="C1" s="26">
        <v>200</v>
      </c>
      <c r="D1" t="str">
        <f>B1&amp;"-"&amp;C1</f>
        <v>1-200</v>
      </c>
      <c r="E1" s="26">
        <f>COUNTIFS(AMR_database_20200729!O2:O2043,"&gt;1",AMR_database_20200729!O2:O2043,"&lt;200")</f>
        <v>0</v>
      </c>
    </row>
    <row r="2" spans="2:5" x14ac:dyDescent="0.25">
      <c r="B2" s="26">
        <v>201</v>
      </c>
      <c r="C2" s="26">
        <v>400</v>
      </c>
      <c r="D2" s="26" t="str">
        <f t="shared" ref="D2:D16" si="0">B2&amp;"-"&amp;C2</f>
        <v>201-400</v>
      </c>
      <c r="E2" s="26">
        <f>COUNTIFS(AMR_database_20200729!O2:O2043,"&gt;=201",AMR_database_20200729!O2:O2043,"&lt;=400")</f>
        <v>22</v>
      </c>
    </row>
    <row r="3" spans="2:5" x14ac:dyDescent="0.25">
      <c r="B3" s="26">
        <v>401</v>
      </c>
      <c r="C3" s="26">
        <v>600</v>
      </c>
      <c r="D3" s="26" t="str">
        <f t="shared" si="0"/>
        <v>401-600</v>
      </c>
      <c r="E3" s="26">
        <f>COUNTIFS(AMR_database_20200729!O2:O2043,"&gt;=401",AMR_database_20200729!O2:O2043,"&lt;=600")</f>
        <v>127</v>
      </c>
    </row>
    <row r="4" spans="2:5" x14ac:dyDescent="0.25">
      <c r="B4" s="26">
        <v>601</v>
      </c>
      <c r="C4" s="26">
        <v>800</v>
      </c>
      <c r="D4" s="26" t="str">
        <f t="shared" si="0"/>
        <v>601-800</v>
      </c>
      <c r="E4" s="26">
        <f>COUNTIFS(AMR_database_20200729!O2:O2043,"&gt;=601",AMR_database_20200729!O2:O2043,"&lt;=800")</f>
        <v>346</v>
      </c>
    </row>
    <row r="5" spans="2:5" x14ac:dyDescent="0.25">
      <c r="B5" s="26">
        <v>801</v>
      </c>
      <c r="C5" s="26">
        <v>1000</v>
      </c>
      <c r="D5" s="26" t="str">
        <f t="shared" si="0"/>
        <v>801-1000</v>
      </c>
      <c r="E5" s="26">
        <f>COUNTIFS(AMR_database_20200729!O2:O2043,"&gt;=801",AMR_database_20200729!O2:O2043,"&lt;=1000")</f>
        <v>1138</v>
      </c>
    </row>
    <row r="6" spans="2:5" x14ac:dyDescent="0.25">
      <c r="B6" s="26">
        <v>1001</v>
      </c>
      <c r="C6" s="26">
        <v>1200</v>
      </c>
      <c r="D6" s="26" t="str">
        <f t="shared" si="0"/>
        <v>1001-1200</v>
      </c>
      <c r="E6" s="26">
        <f>COUNTIFS(AMR_database_20200729!O2:O2043,"&gt;=1001",AMR_database_20200729!O2:O2043,"&lt;=1200")</f>
        <v>289</v>
      </c>
    </row>
    <row r="7" spans="2:5" x14ac:dyDescent="0.25">
      <c r="B7" s="26">
        <v>1201</v>
      </c>
      <c r="C7" s="26">
        <v>1400</v>
      </c>
      <c r="D7" s="26" t="str">
        <f t="shared" si="0"/>
        <v>1201-1400</v>
      </c>
      <c r="E7" s="26">
        <f>COUNTIFS(AMR_database_20200729!O2:O2043,"&gt;=1201",AMR_database_20200729!O2:O2043,"&lt;=1400")</f>
        <v>38</v>
      </c>
    </row>
    <row r="8" spans="2:5" x14ac:dyDescent="0.25">
      <c r="B8" s="26">
        <v>1401</v>
      </c>
      <c r="C8" s="26">
        <v>1600</v>
      </c>
      <c r="D8" s="26" t="str">
        <f t="shared" si="0"/>
        <v>1401-1600</v>
      </c>
      <c r="E8" s="26">
        <f>COUNTIFS(AMR_database_20200729!O2:O2043,"&gt;=1401",AMR_database_20200729!O2:O2043,"&lt;=1600")</f>
        <v>20</v>
      </c>
    </row>
    <row r="9" spans="2:5" x14ac:dyDescent="0.25">
      <c r="B9" s="26">
        <v>1601</v>
      </c>
      <c r="C9" s="26">
        <v>1800</v>
      </c>
      <c r="D9" s="26" t="str">
        <f t="shared" si="0"/>
        <v>1601-1800</v>
      </c>
      <c r="E9" s="26">
        <f>COUNTIFS(AMR_database_20200729!O2:O2043,"&gt;=1601",AMR_database_20200729!O2:O2043,"&lt;=1800")</f>
        <v>6</v>
      </c>
    </row>
    <row r="10" spans="2:5" x14ac:dyDescent="0.25">
      <c r="B10" s="26">
        <v>1801</v>
      </c>
      <c r="C10" s="26">
        <v>2000</v>
      </c>
      <c r="D10" s="26" t="str">
        <f t="shared" si="0"/>
        <v>1801-2000</v>
      </c>
      <c r="E10" s="26">
        <f>COUNTIFS(AMR_database_20200729!O2:O2043,"&gt;=1801",AMR_database_20200729!O2:O2043,"&lt;=2000")</f>
        <v>13</v>
      </c>
    </row>
    <row r="11" spans="2:5" x14ac:dyDescent="0.25">
      <c r="B11" s="26">
        <v>2001</v>
      </c>
      <c r="C11" s="26">
        <v>2200</v>
      </c>
      <c r="D11" s="26" t="str">
        <f t="shared" si="0"/>
        <v>2001-2200</v>
      </c>
      <c r="E11" s="26">
        <f>COUNTIFS(AMR_database_20200729!O2:O2043,"&gt;=2001",AMR_database_20200729!O2:O2043,"&lt;=2200")</f>
        <v>4</v>
      </c>
    </row>
    <row r="12" spans="2:5" x14ac:dyDescent="0.25">
      <c r="B12" s="26">
        <v>2201</v>
      </c>
      <c r="C12" s="26">
        <v>2400</v>
      </c>
      <c r="D12" s="26" t="str">
        <f t="shared" si="0"/>
        <v>2201-2400</v>
      </c>
      <c r="E12" s="26">
        <f>COUNTIFS(AMR_database_20200729!O2:O2043,"&gt;=2201",AMR_database_20200729!O2:O2043,"&lt;=2400")</f>
        <v>2</v>
      </c>
    </row>
    <row r="13" spans="2:5" x14ac:dyDescent="0.25">
      <c r="B13" s="26">
        <v>2401</v>
      </c>
      <c r="C13" s="26">
        <v>2600</v>
      </c>
      <c r="D13" s="26" t="str">
        <f t="shared" si="0"/>
        <v>2401-2600</v>
      </c>
      <c r="E13" s="26">
        <f>COUNTIFS(AMR_database_20200729!O2:O2043,"&gt;=2401",AMR_database_20200729!O2:O2043,"&lt;=2600")</f>
        <v>2</v>
      </c>
    </row>
    <row r="14" spans="2:5" x14ac:dyDescent="0.25">
      <c r="B14" s="26">
        <v>2601</v>
      </c>
      <c r="C14" s="26">
        <v>2800</v>
      </c>
      <c r="D14" s="26" t="str">
        <f t="shared" si="0"/>
        <v>2601-2800</v>
      </c>
      <c r="E14" s="26">
        <f>COUNTIFS(AMR_database_20200729!O2:O2043,"&gt;=2601",AMR_database_20200729!O2:O2043,"&lt;=2800")</f>
        <v>2</v>
      </c>
    </row>
    <row r="15" spans="2:5" x14ac:dyDescent="0.25">
      <c r="B15" s="26">
        <v>2801</v>
      </c>
      <c r="C15" s="26">
        <v>3000</v>
      </c>
      <c r="D15" s="26" t="str">
        <f t="shared" si="0"/>
        <v>2801-3000</v>
      </c>
      <c r="E15" s="26">
        <f>COUNTIFS(AMR_database_20200729!O2:O2043,"&gt;=2801",AMR_database_20200729!O2:O2043,"&lt;=3000")</f>
        <v>0</v>
      </c>
    </row>
    <row r="16" spans="2:5" x14ac:dyDescent="0.25">
      <c r="B16" s="26">
        <v>3001</v>
      </c>
      <c r="C16" s="26">
        <v>3200</v>
      </c>
      <c r="D16" s="26" t="str">
        <f t="shared" si="0"/>
        <v>3001-3200</v>
      </c>
      <c r="E16" s="26">
        <f>COUNTIFS(AMR_database_20200729!O2:O2043,"&gt;=3001",AMR_database_20200729!O2:O2043,"&lt;=3200")</f>
        <v>33</v>
      </c>
    </row>
    <row r="18" spans="5:5" x14ac:dyDescent="0.25">
      <c r="E18" s="29">
        <f>SUM(E1:E16)</f>
        <v>2042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G2130"/>
  <sheetViews>
    <sheetView topLeftCell="H1" workbookViewId="0">
      <selection activeCell="W2" sqref="W2:W22"/>
    </sheetView>
  </sheetViews>
  <sheetFormatPr defaultRowHeight="15" x14ac:dyDescent="0.25"/>
  <cols>
    <col min="1" max="1" width="27.85546875" customWidth="1"/>
    <col min="2" max="2" width="12.85546875" bestFit="1" customWidth="1"/>
    <col min="5" max="5" width="20.42578125" customWidth="1"/>
    <col min="10" max="10" width="9.140625" style="26"/>
    <col min="11" max="11" width="32.28515625" bestFit="1" customWidth="1"/>
    <col min="14" max="14" width="9.140625" style="26"/>
    <col min="15" max="15" width="18.7109375" customWidth="1"/>
    <col min="21" max="21" width="20.7109375" customWidth="1"/>
    <col min="28" max="28" width="31.28515625" customWidth="1"/>
  </cols>
  <sheetData>
    <row r="1" spans="1:33" ht="36" x14ac:dyDescent="0.25">
      <c r="A1" s="18" t="s">
        <v>10536</v>
      </c>
      <c r="B1" s="19" t="s">
        <v>2</v>
      </c>
      <c r="C1" s="18" t="s">
        <v>10537</v>
      </c>
      <c r="D1" s="18"/>
      <c r="E1" s="20" t="s">
        <v>8</v>
      </c>
      <c r="F1" s="18" t="s">
        <v>10539</v>
      </c>
      <c r="G1" s="18" t="s">
        <v>10538</v>
      </c>
      <c r="J1" s="20" t="s">
        <v>8</v>
      </c>
      <c r="K1" s="20" t="s">
        <v>8</v>
      </c>
      <c r="L1" s="18" t="s">
        <v>10539</v>
      </c>
      <c r="M1" s="18" t="s">
        <v>10538</v>
      </c>
      <c r="N1" s="18"/>
      <c r="O1" s="18" t="s">
        <v>10536</v>
      </c>
      <c r="P1" s="19" t="s">
        <v>2</v>
      </c>
      <c r="Q1" s="18" t="s">
        <v>10537</v>
      </c>
      <c r="U1" s="18" t="s">
        <v>10536</v>
      </c>
      <c r="V1" s="18" t="s">
        <v>10539</v>
      </c>
      <c r="W1" s="18" t="s">
        <v>10538</v>
      </c>
      <c r="AB1" t="s">
        <v>10536</v>
      </c>
      <c r="AC1" t="s">
        <v>10539</v>
      </c>
      <c r="AD1" t="s">
        <v>10538</v>
      </c>
      <c r="AE1" s="26" t="s">
        <v>10536</v>
      </c>
      <c r="AF1" s="26" t="s">
        <v>10539</v>
      </c>
      <c r="AG1" s="26" t="s">
        <v>10538</v>
      </c>
    </row>
    <row r="2" spans="1:33" x14ac:dyDescent="0.25">
      <c r="A2" t="str">
        <f>VLOOKUP(B2,AMR_database_20200729!$C$2:$I$2050,7,FALSE)</f>
        <v>aminoglycosides</v>
      </c>
      <c r="B2" s="3" t="s">
        <v>3735</v>
      </c>
      <c r="C2">
        <f>COUNTIF(AMR_database_20200729!$C$2:$C$2198,B2)</f>
        <v>77</v>
      </c>
      <c r="E2" s="3" t="s">
        <v>3740</v>
      </c>
      <c r="F2">
        <f>COUNTIF(A:A,E2)</f>
        <v>9</v>
      </c>
      <c r="G2">
        <f>COUNTIF(AMR_database_20200729!$I$2:$I$2198,E2)</f>
        <v>159</v>
      </c>
      <c r="J2" s="3" t="s">
        <v>3740</v>
      </c>
      <c r="K2" s="3" t="s">
        <v>3740</v>
      </c>
      <c r="L2" s="26"/>
      <c r="O2" s="26" t="str">
        <f>VLOOKUP(P2,AMR_database_20200729!$C$2:$I$2198,7,FALSE)</f>
        <v>aminoglycosides</v>
      </c>
      <c r="P2" s="3" t="s">
        <v>3735</v>
      </c>
      <c r="Q2" s="26">
        <f>COUNTIF(AMR_database_20200729!$C$2:$C$2198,P2)</f>
        <v>77</v>
      </c>
      <c r="U2" s="3" t="s">
        <v>3740</v>
      </c>
      <c r="V2" s="26">
        <f>COUNTIF(O:O,U2)</f>
        <v>9</v>
      </c>
      <c r="W2" s="26">
        <f>COUNTIF(AMR_database_20200729!$I$2:$I$2198,U2)</f>
        <v>159</v>
      </c>
      <c r="AB2" t="s">
        <v>3740</v>
      </c>
      <c r="AC2">
        <v>9</v>
      </c>
      <c r="AD2">
        <v>161</v>
      </c>
      <c r="AE2" t="s">
        <v>5428</v>
      </c>
      <c r="AF2">
        <v>1</v>
      </c>
      <c r="AG2">
        <v>2</v>
      </c>
    </row>
    <row r="3" spans="1:33" x14ac:dyDescent="0.25">
      <c r="A3" s="26" t="str">
        <f>VLOOKUP(B3,AMR_database_20200729!$C$2:$I$2050,7,FALSE)</f>
        <v>aminoglycosides</v>
      </c>
      <c r="B3" s="3" t="s">
        <v>4040</v>
      </c>
      <c r="C3" s="26">
        <f>COUNTIF(AMR_database_20200729!$C$2:$C$2198,B3)</f>
        <v>37</v>
      </c>
      <c r="E3" s="3" t="s">
        <v>4014</v>
      </c>
      <c r="F3" s="26">
        <f t="shared" ref="F3:F21" si="0">COUNTIF(A:A,E3)</f>
        <v>0</v>
      </c>
      <c r="G3" s="26">
        <f>COUNTIF(AMR_database_20200729!$I$2:$I$2198,E3)</f>
        <v>1</v>
      </c>
      <c r="J3" s="3" t="s">
        <v>3740</v>
      </c>
      <c r="K3" s="3" t="s">
        <v>4014</v>
      </c>
      <c r="L3" s="26"/>
      <c r="O3" s="26" t="str">
        <f>VLOOKUP(P3,AMR_database_20200729!$C$2:$I$2198,7,FALSE)</f>
        <v>aminoglycosides</v>
      </c>
      <c r="P3" s="3" t="s">
        <v>4040</v>
      </c>
      <c r="Q3" s="26">
        <f>COUNTIF(AMR_database_20200729!$C$2:$C$2198,P3)</f>
        <v>37</v>
      </c>
      <c r="U3" s="3" t="s">
        <v>4014</v>
      </c>
      <c r="V3" s="26">
        <f t="shared" ref="V3:V22" si="1">COUNTIF(O:O,U3)</f>
        <v>0</v>
      </c>
      <c r="W3" s="26">
        <f>COUNTIF(AMR_database_20200729!$I$2:$I$2198,U3)</f>
        <v>1</v>
      </c>
      <c r="AB3" t="s">
        <v>10936</v>
      </c>
      <c r="AC3">
        <v>112</v>
      </c>
      <c r="AD3">
        <v>1448</v>
      </c>
      <c r="AE3" t="s">
        <v>5485</v>
      </c>
      <c r="AF3">
        <v>2</v>
      </c>
      <c r="AG3">
        <v>2</v>
      </c>
    </row>
    <row r="4" spans="1:33" x14ac:dyDescent="0.25">
      <c r="A4" s="26" t="str">
        <f>VLOOKUP(B4,AMR_database_20200729!$C$2:$I$2050,7,FALSE)</f>
        <v>aminoglycosides</v>
      </c>
      <c r="B4" s="3" t="s">
        <v>4015</v>
      </c>
      <c r="C4" s="26">
        <f>COUNTIF(AMR_database_20200729!$C$2:$C$2198,B4)</f>
        <v>1</v>
      </c>
      <c r="E4" s="4" t="s">
        <v>14</v>
      </c>
      <c r="F4" s="26">
        <f t="shared" si="0"/>
        <v>0</v>
      </c>
      <c r="G4" s="26">
        <f>COUNTIF(AMR_database_20200729!$I$2:$I$2198,E4)</f>
        <v>0</v>
      </c>
      <c r="J4" s="3" t="s">
        <v>3740</v>
      </c>
      <c r="K4" s="4" t="s">
        <v>10936</v>
      </c>
      <c r="L4" s="26"/>
      <c r="O4" s="26" t="str">
        <f>VLOOKUP(P4,AMR_database_20200729!$C$2:$I$2198,7,FALSE)</f>
        <v>aminoglycosides</v>
      </c>
      <c r="P4" s="3" t="s">
        <v>4015</v>
      </c>
      <c r="Q4" s="26">
        <f>COUNTIF(AMR_database_20200729!$C$2:$C$2198,P4)</f>
        <v>1</v>
      </c>
      <c r="U4" s="4" t="s">
        <v>10936</v>
      </c>
      <c r="V4" s="26">
        <f t="shared" si="1"/>
        <v>112</v>
      </c>
      <c r="W4" s="26">
        <f>COUNTIF(AMR_database_20200729!$I$2:$I$2198,U4)</f>
        <v>1448</v>
      </c>
      <c r="AB4" t="s">
        <v>4314</v>
      </c>
      <c r="AC4">
        <v>17</v>
      </c>
      <c r="AD4">
        <v>36</v>
      </c>
      <c r="AE4" t="s">
        <v>5466</v>
      </c>
      <c r="AF4">
        <v>1</v>
      </c>
      <c r="AG4">
        <v>4</v>
      </c>
    </row>
    <row r="5" spans="1:33" x14ac:dyDescent="0.25">
      <c r="A5" s="26" t="str">
        <f>VLOOKUP(B5,AMR_database_20200729!$C$2:$I$2050,7,FALSE)</f>
        <v>aminoglycosides</v>
      </c>
      <c r="B5" s="3" t="s">
        <v>4027</v>
      </c>
      <c r="C5" s="26">
        <f>COUNTIF(AMR_database_20200729!$C$2:$C$2198,B5)</f>
        <v>4</v>
      </c>
      <c r="E5" s="3" t="s">
        <v>4314</v>
      </c>
      <c r="F5" s="26">
        <f t="shared" si="0"/>
        <v>13</v>
      </c>
      <c r="G5" s="26">
        <f>COUNTIF(AMR_database_20200729!$I$2:$I$2198,E5)</f>
        <v>37</v>
      </c>
      <c r="J5" s="3" t="s">
        <v>3740</v>
      </c>
      <c r="K5" s="3" t="s">
        <v>4314</v>
      </c>
      <c r="L5" s="26"/>
      <c r="O5" s="26" t="str">
        <f>VLOOKUP(P5,AMR_database_20200729!$C$2:$I$2198,7,FALSE)</f>
        <v>aminoglycosides</v>
      </c>
      <c r="P5" s="3" t="s">
        <v>4027</v>
      </c>
      <c r="Q5" s="26">
        <f>COUNTIF(AMR_database_20200729!$C$2:$C$2198,P5)</f>
        <v>4</v>
      </c>
      <c r="U5" s="3" t="s">
        <v>4314</v>
      </c>
      <c r="V5" s="26">
        <f t="shared" si="1"/>
        <v>17</v>
      </c>
      <c r="W5" s="26">
        <f>COUNTIF(AMR_database_20200729!$I$2:$I$2198,U5)</f>
        <v>37</v>
      </c>
      <c r="AB5" t="s">
        <v>4408</v>
      </c>
      <c r="AC5">
        <v>2</v>
      </c>
      <c r="AD5">
        <v>2</v>
      </c>
      <c r="AE5" t="s">
        <v>10736</v>
      </c>
      <c r="AF5">
        <v>1</v>
      </c>
      <c r="AG5">
        <v>4</v>
      </c>
    </row>
    <row r="6" spans="1:33" x14ac:dyDescent="0.25">
      <c r="A6" s="26" t="str">
        <f>VLOOKUP(B6,AMR_database_20200729!$C$2:$I$2050,7,FALSE)</f>
        <v>aminoglycosides</v>
      </c>
      <c r="B6" s="3" t="s">
        <v>4148</v>
      </c>
      <c r="C6" s="26">
        <f>COUNTIF(AMR_database_20200729!$C$2:$C$2198,B6)</f>
        <v>27</v>
      </c>
      <c r="E6" s="3" t="s">
        <v>4408</v>
      </c>
      <c r="F6" s="26">
        <f t="shared" si="0"/>
        <v>1</v>
      </c>
      <c r="G6" s="26">
        <f>COUNTIF(AMR_database_20200729!$I$2:$I$2198,E6)</f>
        <v>2</v>
      </c>
      <c r="J6" s="3" t="s">
        <v>3740</v>
      </c>
      <c r="K6" s="3" t="s">
        <v>4408</v>
      </c>
      <c r="L6" s="26"/>
      <c r="O6" s="26" t="str">
        <f>VLOOKUP(P6,AMR_database_20200729!$C$2:$I$2198,7,FALSE)</f>
        <v>aminoglycosides</v>
      </c>
      <c r="P6" s="3" t="s">
        <v>4148</v>
      </c>
      <c r="Q6" s="26">
        <f>COUNTIF(AMR_database_20200729!$C$2:$C$2198,P6)</f>
        <v>27</v>
      </c>
      <c r="U6" s="3" t="s">
        <v>4408</v>
      </c>
      <c r="V6" s="26">
        <f t="shared" si="1"/>
        <v>2</v>
      </c>
      <c r="W6" s="26">
        <f>COUNTIF(AMR_database_20200729!$I$2:$I$2198,U6)</f>
        <v>2</v>
      </c>
      <c r="AB6" t="s">
        <v>5384</v>
      </c>
      <c r="AC6">
        <v>1</v>
      </c>
      <c r="AD6">
        <v>1</v>
      </c>
      <c r="AE6" t="s">
        <v>4419</v>
      </c>
      <c r="AF6">
        <v>15</v>
      </c>
      <c r="AG6">
        <v>156</v>
      </c>
    </row>
    <row r="7" spans="1:33" x14ac:dyDescent="0.25">
      <c r="A7" s="26" t="str">
        <f>VLOOKUP(B7,AMR_database_20200729!$C$2:$I$2050,7,FALSE)</f>
        <v>aminoglycosides</v>
      </c>
      <c r="B7" s="3" t="s">
        <v>4248</v>
      </c>
      <c r="C7" s="26">
        <f>COUNTIF(AMR_database_20200729!$C$2:$C$2198,B7)</f>
        <v>1</v>
      </c>
      <c r="E7" s="3" t="s">
        <v>5384</v>
      </c>
      <c r="F7" s="26">
        <f t="shared" si="0"/>
        <v>1</v>
      </c>
      <c r="G7" s="26">
        <f>COUNTIF(AMR_database_20200729!$I$2:$I$2198,E7)</f>
        <v>1</v>
      </c>
      <c r="J7" s="3" t="s">
        <v>3740</v>
      </c>
      <c r="K7" s="3" t="s">
        <v>5384</v>
      </c>
      <c r="L7" s="26"/>
      <c r="O7" s="26" t="str">
        <f>VLOOKUP(P7,AMR_database_20200729!$C$2:$I$2198,7,FALSE)</f>
        <v>aminoglycosides</v>
      </c>
      <c r="P7" s="3" t="s">
        <v>4248</v>
      </c>
      <c r="Q7" s="26">
        <f>COUNTIF(AMR_database_20200729!$C$2:$C$2198,P7)</f>
        <v>1</v>
      </c>
      <c r="U7" s="3" t="s">
        <v>5384</v>
      </c>
      <c r="V7" s="26">
        <f t="shared" si="1"/>
        <v>1</v>
      </c>
      <c r="W7" s="26">
        <f>COUNTIF(AMR_database_20200729!$I$2:$I$2198,U7)</f>
        <v>1</v>
      </c>
      <c r="AB7" t="s">
        <v>6853</v>
      </c>
      <c r="AC7">
        <v>11</v>
      </c>
      <c r="AD7">
        <v>41</v>
      </c>
      <c r="AE7" t="s">
        <v>5435</v>
      </c>
      <c r="AF7">
        <v>1</v>
      </c>
      <c r="AG7">
        <v>6</v>
      </c>
    </row>
    <row r="8" spans="1:33" x14ac:dyDescent="0.25">
      <c r="A8" s="26" t="str">
        <f>VLOOKUP(B8,AMR_database_20200729!$C$2:$I$2050,7,FALSE)</f>
        <v>aminoglycosides</v>
      </c>
      <c r="B8" s="3" t="s">
        <v>4267</v>
      </c>
      <c r="C8" s="26">
        <f>COUNTIF(AMR_database_20200729!$C$2:$C$2198,B8)</f>
        <v>1</v>
      </c>
      <c r="E8" s="4" t="s">
        <v>6853</v>
      </c>
      <c r="F8" s="26">
        <f t="shared" si="0"/>
        <v>11</v>
      </c>
      <c r="G8" s="26">
        <f>COUNTIF(AMR_database_20200729!$I$2:$I$2198,E8)</f>
        <v>44</v>
      </c>
      <c r="J8" s="3" t="s">
        <v>3740</v>
      </c>
      <c r="K8" s="4" t="s">
        <v>6853</v>
      </c>
      <c r="L8" s="26"/>
      <c r="O8" s="26" t="str">
        <f>VLOOKUP(P8,AMR_database_20200729!$C$2:$I$2198,7,FALSE)</f>
        <v>aminoglycosides</v>
      </c>
      <c r="P8" s="3" t="s">
        <v>4267</v>
      </c>
      <c r="Q8" s="26">
        <f>COUNTIF(AMR_database_20200729!$C$2:$C$2198,P8)</f>
        <v>1</v>
      </c>
      <c r="U8" s="4" t="s">
        <v>6853</v>
      </c>
      <c r="V8" s="26">
        <f t="shared" si="1"/>
        <v>11</v>
      </c>
      <c r="W8" s="26">
        <f>COUNTIF(AMR_database_20200729!$I$2:$I$2198,U8)</f>
        <v>44</v>
      </c>
      <c r="AB8" t="s">
        <v>4273</v>
      </c>
      <c r="AC8">
        <v>13</v>
      </c>
      <c r="AD8">
        <v>20</v>
      </c>
      <c r="AE8" t="s">
        <v>5455</v>
      </c>
      <c r="AF8">
        <v>1</v>
      </c>
      <c r="AG8">
        <v>3</v>
      </c>
    </row>
    <row r="9" spans="1:33" x14ac:dyDescent="0.25">
      <c r="A9" s="26" t="str">
        <f>VLOOKUP(B9,AMR_database_20200729!$C$2:$I$2050,7,FALSE)</f>
        <v>aminoglycosides</v>
      </c>
      <c r="B9" s="3" t="s">
        <v>4264</v>
      </c>
      <c r="C9" s="26">
        <f>COUNTIF(AMR_database_20200729!$C$2:$C$2198,B9)</f>
        <v>2</v>
      </c>
      <c r="E9" s="3" t="s">
        <v>4273</v>
      </c>
      <c r="F9" s="26">
        <f t="shared" si="0"/>
        <v>13</v>
      </c>
      <c r="G9" s="26">
        <f>COUNTIF(AMR_database_20200729!$I$2:$I$2198,E9)</f>
        <v>25</v>
      </c>
      <c r="J9" s="3" t="s">
        <v>3740</v>
      </c>
      <c r="K9" s="3" t="s">
        <v>4273</v>
      </c>
      <c r="L9" s="26"/>
      <c r="O9" s="26" t="str">
        <f>VLOOKUP(P9,AMR_database_20200729!$C$2:$I$2198,7,FALSE)</f>
        <v>aminoglycosides</v>
      </c>
      <c r="P9" s="3" t="s">
        <v>4264</v>
      </c>
      <c r="Q9" s="26">
        <f>COUNTIF(AMR_database_20200729!$C$2:$C$2198,P9)</f>
        <v>2</v>
      </c>
      <c r="U9" s="3" t="s">
        <v>4273</v>
      </c>
      <c r="V9" s="26">
        <f t="shared" si="1"/>
        <v>13</v>
      </c>
      <c r="W9" s="26">
        <f>COUNTIF(AMR_database_20200729!$I$2:$I$2198,U9)</f>
        <v>25</v>
      </c>
      <c r="AB9" t="s">
        <v>4943</v>
      </c>
      <c r="AC9">
        <v>3</v>
      </c>
      <c r="AD9">
        <v>3</v>
      </c>
      <c r="AE9" t="s">
        <v>4811</v>
      </c>
      <c r="AF9">
        <v>2</v>
      </c>
      <c r="AG9">
        <v>7</v>
      </c>
    </row>
    <row r="10" spans="1:33" x14ac:dyDescent="0.25">
      <c r="A10" s="26" t="str">
        <f>VLOOKUP(B10,AMR_database_20200729!$C$2:$I$2050,7,FALSE)</f>
        <v>aminoglycosides</v>
      </c>
      <c r="B10" s="3" t="s">
        <v>4251</v>
      </c>
      <c r="C10" s="26">
        <f>COUNTIF(AMR_database_20200729!$C$2:$C$2198,B10)</f>
        <v>10</v>
      </c>
      <c r="E10" s="3" t="s">
        <v>4943</v>
      </c>
      <c r="F10" s="26">
        <f t="shared" si="0"/>
        <v>3</v>
      </c>
      <c r="G10" s="26">
        <f>COUNTIF(AMR_database_20200729!$I$2:$I$2198,E10)</f>
        <v>3</v>
      </c>
      <c r="J10" s="3" t="s">
        <v>3740</v>
      </c>
      <c r="K10" s="3" t="s">
        <v>4943</v>
      </c>
      <c r="L10" s="26"/>
      <c r="O10" s="26" t="str">
        <f>VLOOKUP(P10,AMR_database_20200729!$C$2:$I$2198,7,FALSE)</f>
        <v>aminoglycosides</v>
      </c>
      <c r="P10" s="3" t="s">
        <v>4251</v>
      </c>
      <c r="Q10" s="26">
        <f>COUNTIF(AMR_database_20200729!$C$2:$C$2198,P10)</f>
        <v>10</v>
      </c>
      <c r="U10" s="3" t="s">
        <v>4943</v>
      </c>
      <c r="V10" s="26">
        <f t="shared" si="1"/>
        <v>3</v>
      </c>
      <c r="W10" s="26">
        <f>COUNTIF(AMR_database_20200729!$I$2:$I$2198,U10)</f>
        <v>3</v>
      </c>
      <c r="AB10" t="s">
        <v>4951</v>
      </c>
      <c r="AC10">
        <v>18</v>
      </c>
      <c r="AD10">
        <v>65</v>
      </c>
      <c r="AE10" t="s">
        <v>3612</v>
      </c>
      <c r="AF10">
        <v>2</v>
      </c>
      <c r="AG10">
        <v>48</v>
      </c>
    </row>
    <row r="11" spans="1:33" x14ac:dyDescent="0.25">
      <c r="A11" s="26" t="str">
        <f>VLOOKUP(B11,AMR_database_20200729!$C$2:$I$2050,7,FALSE)</f>
        <v>betaLactams</v>
      </c>
      <c r="B11" s="3" t="s">
        <v>10</v>
      </c>
      <c r="C11" s="26">
        <f>COUNTIF(AMR_database_20200729!$C$2:$C$2198,B11)</f>
        <v>5</v>
      </c>
      <c r="E11" s="3" t="s">
        <v>4951</v>
      </c>
      <c r="F11" s="26">
        <f t="shared" si="0"/>
        <v>17</v>
      </c>
      <c r="G11" s="26">
        <f>COUNTIF(AMR_database_20200729!$I$2:$I$2198,E11)</f>
        <v>65</v>
      </c>
      <c r="J11" s="3" t="s">
        <v>3740</v>
      </c>
      <c r="K11" s="3" t="s">
        <v>4951</v>
      </c>
      <c r="L11" s="26"/>
      <c r="O11" s="26" t="str">
        <f>VLOOKUP(P11,AMR_database_20200729!$C$2:$I$2198,7,FALSE)</f>
        <v>betaLactams</v>
      </c>
      <c r="P11" s="3" t="s">
        <v>10</v>
      </c>
      <c r="Q11" s="26">
        <f>COUNTIF(AMR_database_20200729!$C$2:$C$2198,P11)</f>
        <v>5</v>
      </c>
      <c r="U11" s="3" t="s">
        <v>4951</v>
      </c>
      <c r="V11" s="26">
        <f t="shared" si="1"/>
        <v>18</v>
      </c>
      <c r="W11" s="26">
        <f>COUNTIF(AMR_database_20200729!$I$2:$I$2198,U11)</f>
        <v>65</v>
      </c>
      <c r="AB11" t="s">
        <v>5112</v>
      </c>
      <c r="AC11">
        <v>16</v>
      </c>
      <c r="AD11">
        <v>75</v>
      </c>
      <c r="AE11" t="s">
        <v>4825</v>
      </c>
      <c r="AF11">
        <v>6</v>
      </c>
      <c r="AG11">
        <v>42</v>
      </c>
    </row>
    <row r="12" spans="1:33" x14ac:dyDescent="0.25">
      <c r="A12" s="26" t="str">
        <f>VLOOKUP(B12,AMR_database_20200729!$C$2:$I$2050,7,FALSE)</f>
        <v>betaLactams</v>
      </c>
      <c r="B12" s="3" t="s">
        <v>25</v>
      </c>
      <c r="C12" s="26">
        <f>COUNTIF(AMR_database_20200729!$C$2:$C$2198,B12)</f>
        <v>32</v>
      </c>
      <c r="E12" s="3" t="s">
        <v>5112</v>
      </c>
      <c r="F12" s="26">
        <f t="shared" si="0"/>
        <v>16</v>
      </c>
      <c r="G12" s="26">
        <f>COUNTIF(AMR_database_20200729!$I$2:$I$2198,E12)</f>
        <v>88</v>
      </c>
      <c r="J12" s="3" t="s">
        <v>3740</v>
      </c>
      <c r="K12" s="26" t="s">
        <v>10608</v>
      </c>
      <c r="L12" s="26"/>
      <c r="O12" s="26" t="str">
        <f>VLOOKUP(P12,AMR_database_20200729!$C$2:$I$2198,7,FALSE)</f>
        <v>betaLactams</v>
      </c>
      <c r="P12" s="3" t="s">
        <v>25</v>
      </c>
      <c r="Q12" s="26">
        <f>COUNTIF(AMR_database_20200729!$C$2:$C$2198,P12)</f>
        <v>32</v>
      </c>
      <c r="U12" s="3" t="s">
        <v>5112</v>
      </c>
      <c r="V12" s="26">
        <f t="shared" si="1"/>
        <v>16</v>
      </c>
      <c r="W12" s="26">
        <f>COUNTIF(AMR_database_20200729!$I$2:$I$2198,U12)</f>
        <v>88</v>
      </c>
    </row>
    <row r="13" spans="1:33" x14ac:dyDescent="0.25">
      <c r="A13" s="26" t="str">
        <f>VLOOKUP(B13,AMR_database_20200729!$C$2:$I$2050,7,FALSE)</f>
        <v>betaLactams</v>
      </c>
      <c r="B13" s="3" t="s">
        <v>87</v>
      </c>
      <c r="C13" s="26">
        <f>COUNTIF(AMR_database_20200729!$C$2:$C$2198,B13)</f>
        <v>7</v>
      </c>
      <c r="E13" s="3" t="s">
        <v>5428</v>
      </c>
      <c r="F13" s="26">
        <f t="shared" si="0"/>
        <v>1</v>
      </c>
      <c r="G13" s="26">
        <f>COUNTIF(AMR_database_20200729!$I$2:$I$2198,E13)</f>
        <v>2</v>
      </c>
      <c r="J13" s="3" t="s">
        <v>3740</v>
      </c>
      <c r="K13" s="3" t="s">
        <v>5112</v>
      </c>
      <c r="L13" s="26"/>
      <c r="O13" s="26" t="str">
        <f>VLOOKUP(P13,AMR_database_20200729!$C$2:$I$2198,7,FALSE)</f>
        <v>betaLactams</v>
      </c>
      <c r="P13" s="3" t="s">
        <v>87</v>
      </c>
      <c r="Q13" s="26">
        <f>COUNTIF(AMR_database_20200729!$C$2:$C$2198,P13)</f>
        <v>7</v>
      </c>
      <c r="U13" s="3" t="s">
        <v>5428</v>
      </c>
      <c r="V13" s="26">
        <f t="shared" si="1"/>
        <v>1</v>
      </c>
      <c r="W13" s="26">
        <f>COUNTIF(AMR_database_20200729!$I$2:$I$2198,U13)</f>
        <v>2</v>
      </c>
    </row>
    <row r="14" spans="1:33" x14ac:dyDescent="0.25">
      <c r="A14" s="26" t="str">
        <f>VLOOKUP(B14,AMR_database_20200729!$C$2:$I$2050,7,FALSE)</f>
        <v>betaLactams</v>
      </c>
      <c r="B14" s="3" t="s">
        <v>109</v>
      </c>
      <c r="C14" s="26">
        <f>COUNTIF(AMR_database_20200729!$C$2:$C$2198,B14)</f>
        <v>1</v>
      </c>
      <c r="E14" s="3" t="s">
        <v>5485</v>
      </c>
      <c r="F14" s="26">
        <f t="shared" si="0"/>
        <v>2</v>
      </c>
      <c r="G14" s="26">
        <f>COUNTIF(AMR_database_20200729!$I$2:$I$2198,E14)</f>
        <v>2</v>
      </c>
      <c r="J14" s="3" t="s">
        <v>3740</v>
      </c>
      <c r="K14" s="3" t="s">
        <v>5428</v>
      </c>
      <c r="L14" s="26"/>
      <c r="O14" s="26" t="str">
        <f>VLOOKUP(P14,AMR_database_20200729!$C$2:$I$2198,7,FALSE)</f>
        <v>betaLactams</v>
      </c>
      <c r="P14" s="3" t="s">
        <v>109</v>
      </c>
      <c r="Q14" s="26">
        <f>COUNTIF(AMR_database_20200729!$C$2:$C$2198,P14)</f>
        <v>1</v>
      </c>
      <c r="U14" s="3" t="s">
        <v>5485</v>
      </c>
      <c r="V14" s="26">
        <f t="shared" si="1"/>
        <v>2</v>
      </c>
      <c r="W14" s="26">
        <f>COUNTIF(AMR_database_20200729!$I$2:$I$2198,U14)</f>
        <v>2</v>
      </c>
    </row>
    <row r="15" spans="1:33" x14ac:dyDescent="0.25">
      <c r="A15" s="26" t="str">
        <f>VLOOKUP(B15,AMR_database_20200729!$C$2:$I$2050,7,FALSE)</f>
        <v>betaLactams</v>
      </c>
      <c r="B15" s="3" t="s">
        <v>5480</v>
      </c>
      <c r="C15" s="26">
        <f>COUNTIF(AMR_database_20200729!$C$2:$C$2198,B15)</f>
        <v>1</v>
      </c>
      <c r="E15" s="3" t="s">
        <v>5466</v>
      </c>
      <c r="F15" s="26">
        <f t="shared" si="0"/>
        <v>1</v>
      </c>
      <c r="G15" s="26">
        <f>COUNTIF(AMR_database_20200729!$I$2:$I$2198,E15)</f>
        <v>4</v>
      </c>
      <c r="J15" s="3" t="s">
        <v>3740</v>
      </c>
      <c r="K15" s="3" t="s">
        <v>5485</v>
      </c>
      <c r="L15" s="26"/>
      <c r="O15" s="26" t="str">
        <f>VLOOKUP(P15,AMR_database_20200729!$C$2:$I$2198,7,FALSE)</f>
        <v>betaLactams</v>
      </c>
      <c r="P15" s="3" t="s">
        <v>5480</v>
      </c>
      <c r="Q15" s="26">
        <f>COUNTIF(AMR_database_20200729!$C$2:$C$2198,P15)</f>
        <v>1</v>
      </c>
      <c r="U15" s="3" t="s">
        <v>5466</v>
      </c>
      <c r="V15" s="26">
        <f t="shared" si="1"/>
        <v>1</v>
      </c>
      <c r="W15" s="26">
        <f>COUNTIF(AMR_database_20200729!$I$2:$I$2198,U15)</f>
        <v>4</v>
      </c>
    </row>
    <row r="16" spans="1:33" x14ac:dyDescent="0.25">
      <c r="A16" s="26" t="str">
        <f>VLOOKUP(B16,AMR_database_20200729!$C$2:$I$2050,7,FALSE)</f>
        <v>betaLactams</v>
      </c>
      <c r="B16" s="3" t="s">
        <v>113</v>
      </c>
      <c r="C16" s="26">
        <f>COUNTIF(AMR_database_20200729!$C$2:$C$2198,B16)</f>
        <v>1</v>
      </c>
      <c r="E16" s="3" t="s">
        <v>4419</v>
      </c>
      <c r="F16" s="26">
        <f t="shared" si="0"/>
        <v>12</v>
      </c>
      <c r="G16" s="26">
        <f>COUNTIF(AMR_database_20200729!$I$2:$I$2198,E16)</f>
        <v>156</v>
      </c>
      <c r="J16" s="3" t="s">
        <v>3740</v>
      </c>
      <c r="K16" s="3" t="s">
        <v>5466</v>
      </c>
      <c r="L16" s="26"/>
      <c r="O16" s="26" t="str">
        <f>VLOOKUP(P16,AMR_database_20200729!$C$2:$I$2198,7,FALSE)</f>
        <v>betaLactams</v>
      </c>
      <c r="P16" s="3" t="s">
        <v>113</v>
      </c>
      <c r="Q16" s="26">
        <f>COUNTIF(AMR_database_20200729!$C$2:$C$2198,P16)</f>
        <v>1</v>
      </c>
      <c r="U16" s="3" t="s">
        <v>10736</v>
      </c>
      <c r="V16" s="26">
        <f t="shared" si="1"/>
        <v>1</v>
      </c>
      <c r="W16" s="26">
        <f>COUNTIF(AMR_database_20200729!$I$2:$I$2198,U16)</f>
        <v>4</v>
      </c>
    </row>
    <row r="17" spans="1:23" x14ac:dyDescent="0.25">
      <c r="A17" s="26" t="str">
        <f>VLOOKUP(B17,AMR_database_20200729!$C$2:$I$2050,7,FALSE)</f>
        <v>betaLactams</v>
      </c>
      <c r="B17" s="3" t="s">
        <v>117</v>
      </c>
      <c r="C17" s="26">
        <f>COUNTIF(AMR_database_20200729!$C$2:$C$2198,B17)</f>
        <v>14</v>
      </c>
      <c r="E17" s="3" t="s">
        <v>5435</v>
      </c>
      <c r="F17" s="26">
        <f t="shared" si="0"/>
        <v>1</v>
      </c>
      <c r="G17" s="26">
        <f>COUNTIF(AMR_database_20200729!$I$2:$I$2198,E17)</f>
        <v>6</v>
      </c>
      <c r="J17" s="3" t="s">
        <v>3740</v>
      </c>
      <c r="K17" s="3" t="s">
        <v>10736</v>
      </c>
      <c r="L17" s="26"/>
      <c r="O17" s="26" t="str">
        <f>VLOOKUP(P17,AMR_database_20200729!$C$2:$I$2198,7,FALSE)</f>
        <v>betaLactams</v>
      </c>
      <c r="P17" s="3" t="s">
        <v>117</v>
      </c>
      <c r="Q17" s="26">
        <f>COUNTIF(AMR_database_20200729!$C$2:$C$2198,P17)</f>
        <v>14</v>
      </c>
      <c r="U17" s="3" t="s">
        <v>4419</v>
      </c>
      <c r="V17" s="26">
        <f t="shared" si="1"/>
        <v>15</v>
      </c>
      <c r="W17" s="26">
        <f>COUNTIF(AMR_database_20200729!$I$2:$I$2198,U17)</f>
        <v>156</v>
      </c>
    </row>
    <row r="18" spans="1:23" x14ac:dyDescent="0.25">
      <c r="A18" s="26" t="str">
        <f>VLOOKUP(B18,AMR_database_20200729!$C$2:$I$2050,7,FALSE)</f>
        <v>betaLactams</v>
      </c>
      <c r="B18" s="3" t="s">
        <v>157</v>
      </c>
      <c r="C18" s="26">
        <f>COUNTIF(AMR_database_20200729!$C$2:$C$2198,B18)</f>
        <v>3</v>
      </c>
      <c r="E18" s="3" t="s">
        <v>5455</v>
      </c>
      <c r="F18" s="26">
        <f t="shared" si="0"/>
        <v>1</v>
      </c>
      <c r="G18" s="26">
        <f>COUNTIF(AMR_database_20200729!$I$2:$I$2198,E18)</f>
        <v>3</v>
      </c>
      <c r="J18" s="3" t="s">
        <v>3740</v>
      </c>
      <c r="K18" s="3" t="s">
        <v>4419</v>
      </c>
      <c r="L18" s="26"/>
      <c r="O18" s="26" t="str">
        <f>VLOOKUP(P18,AMR_database_20200729!$C$2:$I$2198,7,FALSE)</f>
        <v>betaLactams</v>
      </c>
      <c r="P18" s="3" t="s">
        <v>157</v>
      </c>
      <c r="Q18" s="26">
        <f>COUNTIF(AMR_database_20200729!$C$2:$C$2198,P18)</f>
        <v>3</v>
      </c>
      <c r="U18" s="3" t="s">
        <v>5435</v>
      </c>
      <c r="V18" s="26">
        <f t="shared" si="1"/>
        <v>1</v>
      </c>
      <c r="W18" s="26">
        <f>COUNTIF(AMR_database_20200729!$I$2:$I$2198,U18)</f>
        <v>6</v>
      </c>
    </row>
    <row r="19" spans="1:23" x14ac:dyDescent="0.25">
      <c r="A19" s="26" t="str">
        <f>VLOOKUP(B19,AMR_database_20200729!$C$2:$I$2050,7,FALSE)</f>
        <v>betaLactams</v>
      </c>
      <c r="B19" s="3" t="s">
        <v>167</v>
      </c>
      <c r="C19" s="26">
        <f>COUNTIF(AMR_database_20200729!$C$2:$C$2198,B19)</f>
        <v>1</v>
      </c>
      <c r="E19" s="3" t="s">
        <v>4811</v>
      </c>
      <c r="F19" s="26">
        <f t="shared" si="0"/>
        <v>2</v>
      </c>
      <c r="G19" s="26">
        <f>COUNTIF(AMR_database_20200729!$I$2:$I$2198,E19)</f>
        <v>7</v>
      </c>
      <c r="J19" s="3" t="s">
        <v>3740</v>
      </c>
      <c r="K19" s="3" t="s">
        <v>5435</v>
      </c>
      <c r="L19" s="26"/>
      <c r="O19" s="26" t="str">
        <f>VLOOKUP(P19,AMR_database_20200729!$C$2:$I$2198,7,FALSE)</f>
        <v>betaLactams</v>
      </c>
      <c r="P19" s="3" t="s">
        <v>167</v>
      </c>
      <c r="Q19" s="26">
        <f>COUNTIF(AMR_database_20200729!$C$2:$C$2198,P19)</f>
        <v>1</v>
      </c>
      <c r="U19" s="3" t="s">
        <v>5455</v>
      </c>
      <c r="V19" s="26">
        <f t="shared" si="1"/>
        <v>1</v>
      </c>
      <c r="W19" s="26">
        <f>COUNTIF(AMR_database_20200729!$I$2:$I$2198,U19)</f>
        <v>3</v>
      </c>
    </row>
    <row r="20" spans="1:23" x14ac:dyDescent="0.25">
      <c r="A20" s="26" t="str">
        <f>VLOOKUP(B20,AMR_database_20200729!$C$2:$I$2050,7,FALSE)</f>
        <v>betaLactams</v>
      </c>
      <c r="B20" s="3" t="s">
        <v>171</v>
      </c>
      <c r="C20" s="26">
        <f>COUNTIF(AMR_database_20200729!$C$2:$C$2198,B20)</f>
        <v>1</v>
      </c>
      <c r="E20" s="3" t="s">
        <v>3612</v>
      </c>
      <c r="F20" s="26">
        <f t="shared" si="0"/>
        <v>2</v>
      </c>
      <c r="G20" s="26">
        <f>COUNTIF(AMR_database_20200729!$I$2:$I$2198,E20)</f>
        <v>70</v>
      </c>
      <c r="J20" s="3" t="s">
        <v>3740</v>
      </c>
      <c r="K20" s="3" t="s">
        <v>5455</v>
      </c>
      <c r="L20" s="26"/>
      <c r="O20" s="26" t="str">
        <f>VLOOKUP(P20,AMR_database_20200729!$C$2:$I$2198,7,FALSE)</f>
        <v>betaLactams</v>
      </c>
      <c r="P20" s="3" t="s">
        <v>171</v>
      </c>
      <c r="Q20" s="26">
        <f>COUNTIF(AMR_database_20200729!$C$2:$C$2198,P20)</f>
        <v>1</v>
      </c>
      <c r="U20" s="3" t="s">
        <v>4811</v>
      </c>
      <c r="V20" s="26">
        <f t="shared" si="1"/>
        <v>2</v>
      </c>
      <c r="W20" s="26">
        <f>COUNTIF(AMR_database_20200729!$I$2:$I$2198,U20)</f>
        <v>7</v>
      </c>
    </row>
    <row r="21" spans="1:23" x14ac:dyDescent="0.25">
      <c r="A21" s="26" t="str">
        <f>VLOOKUP(B21,AMR_database_20200729!$C$2:$I$2050,7,FALSE)</f>
        <v>betaLactams</v>
      </c>
      <c r="B21" s="3" t="s">
        <v>175</v>
      </c>
      <c r="C21" s="26">
        <f>COUNTIF(AMR_database_20200729!$C$2:$C$2198,B21)</f>
        <v>1</v>
      </c>
      <c r="E21" s="3" t="s">
        <v>4825</v>
      </c>
      <c r="F21" s="26">
        <f t="shared" si="0"/>
        <v>6</v>
      </c>
      <c r="G21" s="26">
        <f>COUNTIF(AMR_database_20200729!$I$2:$I$2198,E21)</f>
        <v>45</v>
      </c>
      <c r="J21" s="3" t="s">
        <v>3740</v>
      </c>
      <c r="K21" s="3" t="s">
        <v>4811</v>
      </c>
      <c r="L21" s="26"/>
      <c r="O21" s="26" t="str">
        <f>VLOOKUP(P21,AMR_database_20200729!$C$2:$I$2198,7,FALSE)</f>
        <v>betaLactams</v>
      </c>
      <c r="P21" s="3" t="s">
        <v>175</v>
      </c>
      <c r="Q21" s="26">
        <f>COUNTIF(AMR_database_20200729!$C$2:$C$2198,P21)</f>
        <v>1</v>
      </c>
      <c r="U21" s="3" t="s">
        <v>3612</v>
      </c>
      <c r="V21" s="26">
        <f t="shared" si="1"/>
        <v>2</v>
      </c>
      <c r="W21" s="26">
        <f>COUNTIF(AMR_database_20200729!$I$2:$I$2198,U21)</f>
        <v>70</v>
      </c>
    </row>
    <row r="22" spans="1:23" x14ac:dyDescent="0.25">
      <c r="A22" s="26" t="str">
        <f>VLOOKUP(B22,AMR_database_20200729!$C$2:$I$2050,7,FALSE)</f>
        <v>betaLactams</v>
      </c>
      <c r="B22" s="3" t="s">
        <v>179</v>
      </c>
      <c r="C22" s="26">
        <f>COUNTIF(AMR_database_20200729!$C$2:$C$2198,B22)</f>
        <v>1</v>
      </c>
      <c r="J22" s="3" t="s">
        <v>3740</v>
      </c>
      <c r="K22" s="3" t="s">
        <v>3612</v>
      </c>
      <c r="L22" s="26"/>
      <c r="O22" s="26" t="str">
        <f>VLOOKUP(P22,AMR_database_20200729!$C$2:$I$2198,7,FALSE)</f>
        <v>betaLactams</v>
      </c>
      <c r="P22" s="3" t="s">
        <v>179</v>
      </c>
      <c r="Q22" s="26">
        <f>COUNTIF(AMR_database_20200729!$C$2:$C$2198,P22)</f>
        <v>1</v>
      </c>
      <c r="U22" s="3" t="s">
        <v>4825</v>
      </c>
      <c r="V22" s="26">
        <f t="shared" si="1"/>
        <v>6</v>
      </c>
      <c r="W22" s="26">
        <f>COUNTIF(AMR_database_20200729!$I$2:$I$2198,U22)</f>
        <v>45</v>
      </c>
    </row>
    <row r="23" spans="1:23" x14ac:dyDescent="0.25">
      <c r="A23" s="26" t="str">
        <f>VLOOKUP(B23,AMR_database_20200729!$C$2:$I$2050,7,FALSE)</f>
        <v>betaLactams</v>
      </c>
      <c r="B23" s="3" t="s">
        <v>183</v>
      </c>
      <c r="C23" s="26">
        <f>COUNTIF(AMR_database_20200729!$C$2:$C$2198,B23)</f>
        <v>17</v>
      </c>
      <c r="F23">
        <f>SUM(F2:F21)</f>
        <v>112</v>
      </c>
      <c r="G23" s="26">
        <f>SUM(G2:G21)</f>
        <v>720</v>
      </c>
      <c r="J23" s="3" t="s">
        <v>3740</v>
      </c>
      <c r="K23" s="3" t="s">
        <v>4825</v>
      </c>
      <c r="L23" s="26"/>
      <c r="O23" s="26" t="str">
        <f>VLOOKUP(P23,AMR_database_20200729!$C$2:$I$2198,7,FALSE)</f>
        <v>betaLactams</v>
      </c>
      <c r="P23" s="3" t="s">
        <v>183</v>
      </c>
      <c r="Q23" s="26">
        <f>COUNTIF(AMR_database_20200729!$C$2:$C$2198,P23)</f>
        <v>17</v>
      </c>
      <c r="V23" s="26">
        <f>SUM(V2:V22)</f>
        <v>234</v>
      </c>
      <c r="W23" s="26">
        <f>SUM(W2:W22)</f>
        <v>2172</v>
      </c>
    </row>
    <row r="24" spans="1:23" x14ac:dyDescent="0.25">
      <c r="A24" s="26" t="str">
        <f>VLOOKUP(B24,AMR_database_20200729!$C$2:$I$2050,7,FALSE)</f>
        <v>betaLactams</v>
      </c>
      <c r="B24" s="3" t="s">
        <v>217</v>
      </c>
      <c r="C24" s="26">
        <f>COUNTIF(AMR_database_20200729!$C$2:$C$2198,B24)</f>
        <v>1</v>
      </c>
      <c r="J24" s="3" t="s">
        <v>3740</v>
      </c>
      <c r="K24" s="26"/>
      <c r="L24" s="26"/>
      <c r="O24" s="26" t="str">
        <f>VLOOKUP(P24,AMR_database_20200729!$C$2:$I$2198,7,FALSE)</f>
        <v>betaLactams</v>
      </c>
      <c r="P24" s="3" t="s">
        <v>217</v>
      </c>
      <c r="Q24" s="26">
        <f>COUNTIF(AMR_database_20200729!$C$2:$C$2198,P24)</f>
        <v>1</v>
      </c>
    </row>
    <row r="25" spans="1:23" x14ac:dyDescent="0.25">
      <c r="A25" s="26" t="str">
        <f>VLOOKUP(B25,AMR_database_20200729!$C$2:$I$2050,7,FALSE)</f>
        <v>betaLactams</v>
      </c>
      <c r="B25" s="3" t="s">
        <v>220</v>
      </c>
      <c r="C25" s="26">
        <f>COUNTIF(AMR_database_20200729!$C$2:$C$2198,B25)</f>
        <v>5</v>
      </c>
      <c r="J25" s="3" t="s">
        <v>3740</v>
      </c>
      <c r="K25" s="3"/>
      <c r="L25" s="26"/>
      <c r="O25" s="26" t="str">
        <f>VLOOKUP(P25,AMR_database_20200729!$C$2:$I$2198,7,FALSE)</f>
        <v>betaLactams</v>
      </c>
      <c r="P25" s="3" t="s">
        <v>220</v>
      </c>
      <c r="Q25" s="26">
        <f>COUNTIF(AMR_database_20200729!$C$2:$C$2198,P25)</f>
        <v>5</v>
      </c>
    </row>
    <row r="26" spans="1:23" x14ac:dyDescent="0.25">
      <c r="A26" s="26" t="str">
        <f>VLOOKUP(B26,AMR_database_20200729!$C$2:$I$2050,7,FALSE)</f>
        <v>betaLactams</v>
      </c>
      <c r="B26" s="3" t="s">
        <v>235</v>
      </c>
      <c r="C26" s="26">
        <f>COUNTIF(AMR_database_20200729!$C$2:$C$2198,B26)</f>
        <v>1</v>
      </c>
      <c r="J26" s="3" t="s">
        <v>3740</v>
      </c>
      <c r="K26" s="3"/>
      <c r="L26" s="26"/>
      <c r="O26" s="26" t="str">
        <f>VLOOKUP(P26,AMR_database_20200729!$C$2:$I$2198,7,FALSE)</f>
        <v>betaLactams</v>
      </c>
      <c r="P26" s="3" t="s">
        <v>235</v>
      </c>
      <c r="Q26" s="26">
        <f>COUNTIF(AMR_database_20200729!$C$2:$C$2198,P26)</f>
        <v>1</v>
      </c>
    </row>
    <row r="27" spans="1:23" x14ac:dyDescent="0.25">
      <c r="A27" s="26" t="str">
        <f>VLOOKUP(B27,AMR_database_20200729!$C$2:$I$2050,7,FALSE)</f>
        <v>betaLactams</v>
      </c>
      <c r="B27" s="3" t="s">
        <v>3517</v>
      </c>
      <c r="C27" s="26">
        <f>COUNTIF(AMR_database_20200729!$C$2:$C$2198,B27)</f>
        <v>12</v>
      </c>
      <c r="J27" s="3" t="s">
        <v>3740</v>
      </c>
      <c r="K27" s="26"/>
      <c r="L27" s="26"/>
      <c r="O27" s="26" t="str">
        <f>VLOOKUP(P27,AMR_database_20200729!$C$2:$I$2198,7,FALSE)</f>
        <v>betaLactams</v>
      </c>
      <c r="P27" s="3" t="s">
        <v>3517</v>
      </c>
      <c r="Q27" s="26">
        <f>COUNTIF(AMR_database_20200729!$C$2:$C$2198,P27)</f>
        <v>12</v>
      </c>
    </row>
    <row r="28" spans="1:23" x14ac:dyDescent="0.25">
      <c r="A28" s="26" t="str">
        <f>VLOOKUP(B28,AMR_database_20200729!$C$2:$I$2050,7,FALSE)</f>
        <v>betaLactams</v>
      </c>
      <c r="B28" s="3" t="s">
        <v>3553</v>
      </c>
      <c r="C28" s="26">
        <f>COUNTIF(AMR_database_20200729!$C$2:$C$2198,B28)</f>
        <v>5</v>
      </c>
      <c r="J28" s="3" t="s">
        <v>3740</v>
      </c>
      <c r="L28" s="26"/>
      <c r="O28" s="26" t="str">
        <f>VLOOKUP(P28,AMR_database_20200729!$C$2:$I$2198,7,FALSE)</f>
        <v>betaLactams</v>
      </c>
      <c r="P28" s="3" t="s">
        <v>3553</v>
      </c>
      <c r="Q28" s="26">
        <f>COUNTIF(AMR_database_20200729!$C$2:$C$2198,P28)</f>
        <v>5</v>
      </c>
    </row>
    <row r="29" spans="1:23" x14ac:dyDescent="0.25">
      <c r="A29" s="26" t="str">
        <f>VLOOKUP(B29,AMR_database_20200729!$C$2:$I$2050,7,FALSE)</f>
        <v>betaLactams</v>
      </c>
      <c r="B29" s="3" t="s">
        <v>239</v>
      </c>
      <c r="C29" s="26">
        <f>COUNTIF(AMR_database_20200729!$C$2:$C$2198,B29)</f>
        <v>1</v>
      </c>
      <c r="J29" s="3" t="s">
        <v>3740</v>
      </c>
      <c r="L29" s="26"/>
      <c r="O29" s="26" t="str">
        <f>VLOOKUP(P29,AMR_database_20200729!$C$2:$I$2198,7,FALSE)</f>
        <v>betaLactams</v>
      </c>
      <c r="P29" s="3" t="s">
        <v>239</v>
      </c>
      <c r="Q29" s="26">
        <f>COUNTIF(AMR_database_20200729!$C$2:$C$2198,P29)</f>
        <v>1</v>
      </c>
      <c r="U29" s="26" t="s">
        <v>10608</v>
      </c>
      <c r="V29" s="26">
        <f>COUNTIF(O:O,U29)</f>
        <v>1</v>
      </c>
      <c r="W29" s="26">
        <f>COUNTIF(AMR_database_20200729!$I$2:$I$2198,U29)</f>
        <v>3</v>
      </c>
    </row>
    <row r="30" spans="1:23" x14ac:dyDescent="0.25">
      <c r="A30" s="26" t="str">
        <f>VLOOKUP(B30,AMR_database_20200729!$C$2:$I$2050,7,FALSE)</f>
        <v>betaLactams</v>
      </c>
      <c r="B30" s="3" t="s">
        <v>243</v>
      </c>
      <c r="C30" s="26">
        <f>COUNTIF(AMR_database_20200729!$C$2:$C$2198,B30)</f>
        <v>1</v>
      </c>
      <c r="J30" s="3" t="s">
        <v>3740</v>
      </c>
      <c r="L30" s="26"/>
      <c r="O30" s="26" t="str">
        <f>VLOOKUP(P30,AMR_database_20200729!$C$2:$I$2198,7,FALSE)</f>
        <v>betaLactams</v>
      </c>
      <c r="P30" s="3" t="s">
        <v>243</v>
      </c>
      <c r="Q30" s="26">
        <f>COUNTIF(AMR_database_20200729!$C$2:$C$2198,P30)</f>
        <v>1</v>
      </c>
    </row>
    <row r="31" spans="1:23" x14ac:dyDescent="0.25">
      <c r="A31" s="26" t="str">
        <f>VLOOKUP(B31,AMR_database_20200729!$C$2:$I$2050,7,FALSE)</f>
        <v>betaLactams</v>
      </c>
      <c r="B31" s="3" t="s">
        <v>251</v>
      </c>
      <c r="C31" s="26">
        <f>COUNTIF(AMR_database_20200729!$C$2:$C$2198,B31)</f>
        <v>4</v>
      </c>
      <c r="J31" s="3" t="s">
        <v>3740</v>
      </c>
      <c r="L31" s="26"/>
      <c r="O31" s="26" t="str">
        <f>VLOOKUP(P31,AMR_database_20200729!$C$2:$I$2198,7,FALSE)</f>
        <v>betaLactams</v>
      </c>
      <c r="P31" s="3" t="s">
        <v>251</v>
      </c>
      <c r="Q31" s="26">
        <f>COUNTIF(AMR_database_20200729!$C$2:$C$2198,P31)</f>
        <v>4</v>
      </c>
    </row>
    <row r="32" spans="1:23" x14ac:dyDescent="0.25">
      <c r="A32" s="26" t="str">
        <f>VLOOKUP(B32,AMR_database_20200729!$C$2:$I$2050,7,FALSE)</f>
        <v>betaLactams</v>
      </c>
      <c r="B32" s="3" t="s">
        <v>247</v>
      </c>
      <c r="C32" s="26">
        <f>COUNTIF(AMR_database_20200729!$C$2:$C$2198,B32)</f>
        <v>1</v>
      </c>
      <c r="J32" s="3" t="s">
        <v>3740</v>
      </c>
      <c r="L32" s="26"/>
      <c r="O32" s="26" t="str">
        <f>VLOOKUP(P32,AMR_database_20200729!$C$2:$I$2198,7,FALSE)</f>
        <v>betaLactams</v>
      </c>
      <c r="P32" s="3" t="s">
        <v>247</v>
      </c>
      <c r="Q32" s="26">
        <f>COUNTIF(AMR_database_20200729!$C$2:$C$2198,P32)</f>
        <v>1</v>
      </c>
    </row>
    <row r="33" spans="1:17" x14ac:dyDescent="0.25">
      <c r="A33" s="26" t="str">
        <f>VLOOKUP(B33,AMR_database_20200729!$C$2:$I$2050,7,FALSE)</f>
        <v>betaLactams</v>
      </c>
      <c r="B33" s="3" t="s">
        <v>264</v>
      </c>
      <c r="C33" s="26">
        <f>COUNTIF(AMR_database_20200729!$C$2:$C$2198,B33)</f>
        <v>2</v>
      </c>
      <c r="J33" s="3" t="s">
        <v>3740</v>
      </c>
      <c r="L33" s="26"/>
      <c r="O33" s="26" t="str">
        <f>VLOOKUP(P33,AMR_database_20200729!$C$2:$I$2198,7,FALSE)</f>
        <v>betaLactams</v>
      </c>
      <c r="P33" s="3" t="s">
        <v>264</v>
      </c>
      <c r="Q33" s="26">
        <f>COUNTIF(AMR_database_20200729!$C$2:$C$2198,P33)</f>
        <v>2</v>
      </c>
    </row>
    <row r="34" spans="1:17" x14ac:dyDescent="0.25">
      <c r="A34" s="26" t="str">
        <f>VLOOKUP(B34,AMR_database_20200729!$C$2:$I$2050,7,FALSE)</f>
        <v>betaLactams</v>
      </c>
      <c r="B34" s="3" t="s">
        <v>271</v>
      </c>
      <c r="C34" s="26">
        <f>COUNTIF(AMR_database_20200729!$C$2:$C$2198,B34)</f>
        <v>1</v>
      </c>
      <c r="J34" s="3" t="s">
        <v>3740</v>
      </c>
      <c r="L34" s="26"/>
      <c r="O34" s="26" t="str">
        <f>VLOOKUP(P34,AMR_database_20200729!$C$2:$I$2198,7,FALSE)</f>
        <v>betaLactams</v>
      </c>
      <c r="P34" s="3" t="s">
        <v>271</v>
      </c>
      <c r="Q34" s="26">
        <f>COUNTIF(AMR_database_20200729!$C$2:$C$2198,P34)</f>
        <v>1</v>
      </c>
    </row>
    <row r="35" spans="1:17" x14ac:dyDescent="0.25">
      <c r="A35" s="26" t="str">
        <f>VLOOKUP(B35,AMR_database_20200729!$C$2:$I$2050,7,FALSE)</f>
        <v>betaLactams</v>
      </c>
      <c r="B35" s="3" t="s">
        <v>275</v>
      </c>
      <c r="C35" s="26">
        <f>COUNTIF(AMR_database_20200729!$C$2:$C$2198,B35)</f>
        <v>1</v>
      </c>
      <c r="J35" s="3" t="s">
        <v>3740</v>
      </c>
      <c r="L35" s="26"/>
      <c r="O35" s="26" t="str">
        <f>VLOOKUP(P35,AMR_database_20200729!$C$2:$I$2198,7,FALSE)</f>
        <v>betaLactams</v>
      </c>
      <c r="P35" s="3" t="s">
        <v>275</v>
      </c>
      <c r="Q35" s="26">
        <f>COUNTIF(AMR_database_20200729!$C$2:$C$2198,P35)</f>
        <v>1</v>
      </c>
    </row>
    <row r="36" spans="1:17" x14ac:dyDescent="0.25">
      <c r="A36" s="26" t="str">
        <f>VLOOKUP(B36,AMR_database_20200729!$C$2:$I$2050,7,FALSE)</f>
        <v>betaLactams</v>
      </c>
      <c r="B36" s="3" t="s">
        <v>279</v>
      </c>
      <c r="C36" s="26">
        <f>COUNTIF(AMR_database_20200729!$C$2:$C$2198,B36)</f>
        <v>110</v>
      </c>
      <c r="J36" s="3" t="s">
        <v>3740</v>
      </c>
      <c r="L36" s="26"/>
      <c r="O36" s="26" t="str">
        <f>VLOOKUP(P36,AMR_database_20200729!$C$2:$I$2198,7,FALSE)</f>
        <v>betaLactams</v>
      </c>
      <c r="P36" s="3" t="s">
        <v>279</v>
      </c>
      <c r="Q36" s="26">
        <f>COUNTIF(AMR_database_20200729!$C$2:$C$2198,P36)</f>
        <v>110</v>
      </c>
    </row>
    <row r="37" spans="1:17" x14ac:dyDescent="0.25">
      <c r="A37" s="26" t="str">
        <f>VLOOKUP(B37,AMR_database_20200729!$C$2:$I$2050,7,FALSE)</f>
        <v>betaLactams</v>
      </c>
      <c r="B37" s="3" t="s">
        <v>3569</v>
      </c>
      <c r="C37" s="26">
        <f>COUNTIF(AMR_database_20200729!$C$2:$C$2198,B37)</f>
        <v>6</v>
      </c>
      <c r="J37" s="3" t="s">
        <v>3740</v>
      </c>
      <c r="L37" s="26"/>
      <c r="O37" s="26" t="str">
        <f>VLOOKUP(P37,AMR_database_20200729!$C$2:$I$2198,7,FALSE)</f>
        <v>betaLactams</v>
      </c>
      <c r="P37" s="3" t="s">
        <v>3569</v>
      </c>
      <c r="Q37" s="26">
        <f>COUNTIF(AMR_database_20200729!$C$2:$C$2198,P37)</f>
        <v>6</v>
      </c>
    </row>
    <row r="38" spans="1:17" x14ac:dyDescent="0.25">
      <c r="A38" s="26" t="str">
        <f>VLOOKUP(B38,AMR_database_20200729!$C$2:$I$2050,7,FALSE)</f>
        <v>betaLactams</v>
      </c>
      <c r="B38" s="3" t="s">
        <v>508</v>
      </c>
      <c r="C38" s="26">
        <f>COUNTIF(AMR_database_20200729!$C$2:$C$2198,B38)</f>
        <v>1</v>
      </c>
      <c r="J38" s="3" t="s">
        <v>3740</v>
      </c>
      <c r="L38" s="26"/>
      <c r="O38" s="26" t="str">
        <f>VLOOKUP(P38,AMR_database_20200729!$C$2:$I$2198,7,FALSE)</f>
        <v>betaLactams</v>
      </c>
      <c r="P38" s="3" t="s">
        <v>508</v>
      </c>
      <c r="Q38" s="26">
        <f>COUNTIF(AMR_database_20200729!$C$2:$C$2198,P38)</f>
        <v>1</v>
      </c>
    </row>
    <row r="39" spans="1:17" x14ac:dyDescent="0.25">
      <c r="A39" s="26" t="str">
        <f>VLOOKUP(B39,AMR_database_20200729!$C$2:$I$2050,7,FALSE)</f>
        <v>betaLactams</v>
      </c>
      <c r="B39" s="3" t="s">
        <v>512</v>
      </c>
      <c r="C39" s="26">
        <f>COUNTIF(AMR_database_20200729!$C$2:$C$2198,B39)</f>
        <v>143</v>
      </c>
      <c r="J39" s="3" t="s">
        <v>3740</v>
      </c>
      <c r="L39" s="26"/>
      <c r="O39" s="26" t="str">
        <f>VLOOKUP(P39,AMR_database_20200729!$C$2:$I$2198,7,FALSE)</f>
        <v>betaLactams</v>
      </c>
      <c r="P39" s="3" t="s">
        <v>512</v>
      </c>
      <c r="Q39" s="26">
        <f>COUNTIF(AMR_database_20200729!$C$2:$C$2198,P39)</f>
        <v>143</v>
      </c>
    </row>
    <row r="40" spans="1:17" x14ac:dyDescent="0.25">
      <c r="A40" s="26" t="str">
        <f>VLOOKUP(B40,AMR_database_20200729!$C$2:$I$2050,7,FALSE)</f>
        <v>betaLactams</v>
      </c>
      <c r="B40" s="3" t="s">
        <v>886</v>
      </c>
      <c r="C40" s="26">
        <f>COUNTIF(AMR_database_20200729!$C$2:$C$2198,B40)</f>
        <v>1</v>
      </c>
      <c r="J40" s="3" t="s">
        <v>3740</v>
      </c>
      <c r="L40" s="26"/>
      <c r="O40" s="26" t="str">
        <f>VLOOKUP(P40,AMR_database_20200729!$C$2:$I$2198,7,FALSE)</f>
        <v>betaLactams</v>
      </c>
      <c r="P40" s="3" t="s">
        <v>886</v>
      </c>
      <c r="Q40" s="26">
        <f>COUNTIF(AMR_database_20200729!$C$2:$C$2198,P40)</f>
        <v>1</v>
      </c>
    </row>
    <row r="41" spans="1:17" x14ac:dyDescent="0.25">
      <c r="A41" s="26" t="str">
        <f>VLOOKUP(B41,AMR_database_20200729!$C$2:$I$2050,7,FALSE)</f>
        <v>betaLactams</v>
      </c>
      <c r="B41" s="3" t="s">
        <v>890</v>
      </c>
      <c r="C41" s="26">
        <f>COUNTIF(AMR_database_20200729!$C$2:$C$2198,B41)</f>
        <v>19</v>
      </c>
      <c r="J41" s="3" t="s">
        <v>3740</v>
      </c>
      <c r="L41" s="26"/>
      <c r="O41" s="26" t="str">
        <f>VLOOKUP(P41,AMR_database_20200729!$C$2:$I$2198,7,FALSE)</f>
        <v>betaLactams</v>
      </c>
      <c r="P41" s="3" t="s">
        <v>890</v>
      </c>
      <c r="Q41" s="26">
        <f>COUNTIF(AMR_database_20200729!$C$2:$C$2198,P41)</f>
        <v>19</v>
      </c>
    </row>
    <row r="42" spans="1:17" x14ac:dyDescent="0.25">
      <c r="A42" s="26" t="str">
        <f>VLOOKUP(B42,AMR_database_20200729!$C$2:$I$2050,7,FALSE)</f>
        <v>betaLactams</v>
      </c>
      <c r="B42" s="3" t="s">
        <v>909</v>
      </c>
      <c r="C42" s="26">
        <f>COUNTIF(AMR_database_20200729!$C$2:$C$2198,B42)</f>
        <v>1</v>
      </c>
      <c r="J42" s="3" t="s">
        <v>3740</v>
      </c>
      <c r="L42" s="26"/>
      <c r="O42" s="26" t="str">
        <f>VLOOKUP(P42,AMR_database_20200729!$C$2:$I$2198,7,FALSE)</f>
        <v>betaLactams</v>
      </c>
      <c r="P42" s="3" t="s">
        <v>909</v>
      </c>
      <c r="Q42" s="26">
        <f>COUNTIF(AMR_database_20200729!$C$2:$C$2198,P42)</f>
        <v>1</v>
      </c>
    </row>
    <row r="43" spans="1:17" x14ac:dyDescent="0.25">
      <c r="A43" s="26" t="str">
        <f>VLOOKUP(B43,AMR_database_20200729!$C$2:$I$2050,7,FALSE)</f>
        <v>betaLactams</v>
      </c>
      <c r="B43" s="3" t="s">
        <v>913</v>
      </c>
      <c r="C43" s="26">
        <f>COUNTIF(AMR_database_20200729!$C$2:$C$2198,B43)</f>
        <v>1</v>
      </c>
      <c r="J43" s="3" t="s">
        <v>3740</v>
      </c>
      <c r="L43" s="26"/>
      <c r="O43" s="26" t="str">
        <f>VLOOKUP(P43,AMR_database_20200729!$C$2:$I$2198,7,FALSE)</f>
        <v>betaLactams</v>
      </c>
      <c r="P43" s="3" t="s">
        <v>913</v>
      </c>
      <c r="Q43" s="26">
        <f>COUNTIF(AMR_database_20200729!$C$2:$C$2198,P43)</f>
        <v>1</v>
      </c>
    </row>
    <row r="44" spans="1:17" x14ac:dyDescent="0.25">
      <c r="A44" s="26" t="str">
        <f>VLOOKUP(B44,AMR_database_20200729!$C$2:$I$2050,7,FALSE)</f>
        <v>betaLactams</v>
      </c>
      <c r="B44" s="3" t="s">
        <v>917</v>
      </c>
      <c r="C44" s="26">
        <f>COUNTIF(AMR_database_20200729!$C$2:$C$2198,B44)</f>
        <v>1</v>
      </c>
      <c r="J44" s="3" t="s">
        <v>3740</v>
      </c>
      <c r="L44" s="26"/>
      <c r="O44" s="26" t="str">
        <f>VLOOKUP(P44,AMR_database_20200729!$C$2:$I$2198,7,FALSE)</f>
        <v>betaLactams</v>
      </c>
      <c r="P44" s="3" t="s">
        <v>917</v>
      </c>
      <c r="Q44" s="26">
        <f>COUNTIF(AMR_database_20200729!$C$2:$C$2198,P44)</f>
        <v>1</v>
      </c>
    </row>
    <row r="45" spans="1:17" x14ac:dyDescent="0.25">
      <c r="A45" s="26" t="str">
        <f>VLOOKUP(B45,AMR_database_20200729!$C$2:$I$2050,7,FALSE)</f>
        <v>betaLactams</v>
      </c>
      <c r="B45" s="3" t="s">
        <v>941</v>
      </c>
      <c r="C45" s="26">
        <f>COUNTIF(AMR_database_20200729!$C$2:$C$2198,B45)</f>
        <v>1</v>
      </c>
      <c r="J45" s="3" t="s">
        <v>3740</v>
      </c>
      <c r="L45" s="26"/>
      <c r="O45" s="26" t="str">
        <f>VLOOKUP(P45,AMR_database_20200729!$C$2:$I$2198,7,FALSE)</f>
        <v>betaLactams</v>
      </c>
      <c r="P45" s="3" t="s">
        <v>941</v>
      </c>
      <c r="Q45" s="26">
        <f>COUNTIF(AMR_database_20200729!$C$2:$C$2198,P45)</f>
        <v>1</v>
      </c>
    </row>
    <row r="46" spans="1:17" x14ac:dyDescent="0.25">
      <c r="A46" s="26" t="str">
        <f>VLOOKUP(B46,AMR_database_20200729!$C$2:$I$2050,7,FALSE)</f>
        <v>betaLactams</v>
      </c>
      <c r="B46" s="3" t="s">
        <v>921</v>
      </c>
      <c r="C46" s="26">
        <f>COUNTIF(AMR_database_20200729!$C$2:$C$2198,B46)</f>
        <v>1</v>
      </c>
      <c r="J46" s="31" t="s">
        <v>3740</v>
      </c>
      <c r="L46" s="26"/>
      <c r="O46" s="26" t="str">
        <f>VLOOKUP(P46,AMR_database_20200729!$C$2:$I$2198,7,FALSE)</f>
        <v>betaLactams</v>
      </c>
      <c r="P46" s="3" t="s">
        <v>921</v>
      </c>
      <c r="Q46" s="26">
        <f>COUNTIF(AMR_database_20200729!$C$2:$C$2198,P46)</f>
        <v>1</v>
      </c>
    </row>
    <row r="47" spans="1:17" x14ac:dyDescent="0.25">
      <c r="A47" s="26" t="str">
        <f>VLOOKUP(B47,AMR_database_20200729!$C$2:$I$2050,7,FALSE)</f>
        <v>betaLactams</v>
      </c>
      <c r="B47" s="3" t="s">
        <v>925</v>
      </c>
      <c r="C47" s="26">
        <f>COUNTIF(AMR_database_20200729!$C$2:$C$2198,B47)</f>
        <v>6</v>
      </c>
      <c r="J47" s="3" t="s">
        <v>3740</v>
      </c>
      <c r="L47" s="26"/>
      <c r="O47" s="26" t="str">
        <f>VLOOKUP(P47,AMR_database_20200729!$C$2:$I$2198,7,FALSE)</f>
        <v>betaLactams</v>
      </c>
      <c r="P47" s="3" t="s">
        <v>925</v>
      </c>
      <c r="Q47" s="26">
        <f>COUNTIF(AMR_database_20200729!$C$2:$C$2198,P47)</f>
        <v>6</v>
      </c>
    </row>
    <row r="48" spans="1:17" x14ac:dyDescent="0.25">
      <c r="A48" s="26" t="str">
        <f>VLOOKUP(B48,AMR_database_20200729!$C$2:$I$2050,7,FALSE)</f>
        <v>betaLactams</v>
      </c>
      <c r="B48" s="3" t="s">
        <v>945</v>
      </c>
      <c r="C48" s="26">
        <f>COUNTIF(AMR_database_20200729!$C$2:$C$2198,B48)</f>
        <v>10</v>
      </c>
      <c r="J48" s="3" t="s">
        <v>3740</v>
      </c>
      <c r="L48" s="26"/>
      <c r="O48" s="26" t="str">
        <f>VLOOKUP(P48,AMR_database_20200729!$C$2:$I$2198,7,FALSE)</f>
        <v>betaLactams</v>
      </c>
      <c r="P48" s="3" t="s">
        <v>945</v>
      </c>
      <c r="Q48" s="26">
        <f>COUNTIF(AMR_database_20200729!$C$2:$C$2198,P48)</f>
        <v>10</v>
      </c>
    </row>
    <row r="49" spans="1:17" x14ac:dyDescent="0.25">
      <c r="A49" s="26" t="str">
        <f>VLOOKUP(B49,AMR_database_20200729!$C$2:$I$2050,7,FALSE)</f>
        <v>betaLactams</v>
      </c>
      <c r="B49" s="3" t="s">
        <v>1633</v>
      </c>
      <c r="C49" s="26">
        <f>COUNTIF(AMR_database_20200729!$C$2:$C$2198,B49)</f>
        <v>343</v>
      </c>
      <c r="J49" s="3" t="s">
        <v>3740</v>
      </c>
      <c r="L49" s="26"/>
      <c r="O49" s="26" t="str">
        <f>VLOOKUP(P49,AMR_database_20200729!$C$2:$I$2198,7,FALSE)</f>
        <v>betaLactams</v>
      </c>
      <c r="P49" s="3" t="s">
        <v>1633</v>
      </c>
      <c r="Q49" s="26">
        <f>COUNTIF(AMR_database_20200729!$C$2:$C$2198,P49)</f>
        <v>343</v>
      </c>
    </row>
    <row r="50" spans="1:17" x14ac:dyDescent="0.25">
      <c r="A50" s="26" t="str">
        <f>VLOOKUP(B50,AMR_database_20200729!$C$2:$I$2050,7,FALSE)</f>
        <v>betaLactams</v>
      </c>
      <c r="B50" s="3" t="s">
        <v>976</v>
      </c>
      <c r="C50" s="26">
        <f>COUNTIF(AMR_database_20200729!$C$2:$C$2198,B50)</f>
        <v>25</v>
      </c>
      <c r="J50" s="3" t="s">
        <v>3740</v>
      </c>
      <c r="L50" s="26"/>
      <c r="O50" s="26" t="str">
        <f>VLOOKUP(P50,AMR_database_20200729!$C$2:$I$2198,7,FALSE)</f>
        <v>betaLactams</v>
      </c>
      <c r="P50" s="3" t="s">
        <v>976</v>
      </c>
      <c r="Q50" s="26">
        <f>COUNTIF(AMR_database_20200729!$C$2:$C$2198,P50)</f>
        <v>25</v>
      </c>
    </row>
    <row r="51" spans="1:17" x14ac:dyDescent="0.25">
      <c r="A51" s="26" t="str">
        <f>VLOOKUP(B51,AMR_database_20200729!$C$2:$I$2050,7,FALSE)</f>
        <v>betaLactams</v>
      </c>
      <c r="B51" s="3" t="s">
        <v>1113</v>
      </c>
      <c r="C51" s="26">
        <f>COUNTIF(AMR_database_20200729!$C$2:$C$2198,B51)</f>
        <v>2</v>
      </c>
      <c r="J51" s="3" t="s">
        <v>3740</v>
      </c>
      <c r="L51" s="26"/>
      <c r="O51" s="26" t="str">
        <f>VLOOKUP(P51,AMR_database_20200729!$C$2:$I$2198,7,FALSE)</f>
        <v>betaLactams</v>
      </c>
      <c r="P51" s="3" t="s">
        <v>1113</v>
      </c>
      <c r="Q51" s="26">
        <f>COUNTIF(AMR_database_20200729!$C$2:$C$2198,P51)</f>
        <v>2</v>
      </c>
    </row>
    <row r="52" spans="1:17" x14ac:dyDescent="0.25">
      <c r="A52" s="26" t="str">
        <f>VLOOKUP(B52,AMR_database_20200729!$C$2:$I$2050,7,FALSE)</f>
        <v>betaLactams</v>
      </c>
      <c r="B52" s="3" t="s">
        <v>66</v>
      </c>
      <c r="C52" s="26">
        <f>COUNTIF(AMR_database_20200729!$C$2:$C$2198,B52)</f>
        <v>2</v>
      </c>
      <c r="J52" s="3" t="s">
        <v>3740</v>
      </c>
      <c r="L52" s="26"/>
      <c r="O52" s="26" t="str">
        <f>VLOOKUP(P52,AMR_database_20200729!$C$2:$I$2198,7,FALSE)</f>
        <v>betaLactams</v>
      </c>
      <c r="P52" s="3" t="s">
        <v>66</v>
      </c>
      <c r="Q52" s="26">
        <f>COUNTIF(AMR_database_20200729!$C$2:$C$2198,P52)</f>
        <v>2</v>
      </c>
    </row>
    <row r="53" spans="1:17" x14ac:dyDescent="0.25">
      <c r="A53" s="26" t="str">
        <f>VLOOKUP(B53,AMR_database_20200729!$C$2:$I$2050,7,FALSE)</f>
        <v>betaLactams</v>
      </c>
      <c r="B53" s="3" t="s">
        <v>1045</v>
      </c>
      <c r="C53" s="26">
        <f>COUNTIF(AMR_database_20200729!$C$2:$C$2198,B53)</f>
        <v>16</v>
      </c>
      <c r="J53" s="3" t="s">
        <v>3740</v>
      </c>
      <c r="L53" s="26"/>
      <c r="O53" s="26" t="str">
        <f>VLOOKUP(P53,AMR_database_20200729!$C$2:$I$2198,7,FALSE)</f>
        <v>betaLactams</v>
      </c>
      <c r="P53" s="3" t="s">
        <v>1045</v>
      </c>
      <c r="Q53" s="26">
        <f>COUNTIF(AMR_database_20200729!$C$2:$C$2198,P53)</f>
        <v>16</v>
      </c>
    </row>
    <row r="54" spans="1:17" x14ac:dyDescent="0.25">
      <c r="A54" s="26" t="str">
        <f>VLOOKUP(B54,AMR_database_20200729!$C$2:$I$2050,7,FALSE)</f>
        <v>betaLactams</v>
      </c>
      <c r="B54" s="3" t="s">
        <v>1091</v>
      </c>
      <c r="C54" s="26">
        <f>COUNTIF(AMR_database_20200729!$C$2:$C$2198,B54)</f>
        <v>7</v>
      </c>
      <c r="J54" s="3" t="s">
        <v>3740</v>
      </c>
      <c r="L54" s="26"/>
      <c r="O54" s="26" t="str">
        <f>VLOOKUP(P54,AMR_database_20200729!$C$2:$I$2198,7,FALSE)</f>
        <v>betaLactams</v>
      </c>
      <c r="P54" s="3" t="s">
        <v>1091</v>
      </c>
      <c r="Q54" s="26">
        <f>COUNTIF(AMR_database_20200729!$C$2:$C$2198,P54)</f>
        <v>7</v>
      </c>
    </row>
    <row r="55" spans="1:17" x14ac:dyDescent="0.25">
      <c r="A55" s="26" t="str">
        <f>VLOOKUP(B55,AMR_database_20200729!$C$2:$I$2050,7,FALSE)</f>
        <v>betaLactams</v>
      </c>
      <c r="B55" s="3" t="s">
        <v>3588</v>
      </c>
      <c r="C55" s="26">
        <f>COUNTIF(AMR_database_20200729!$C$2:$C$2198,B55)</f>
        <v>1</v>
      </c>
      <c r="J55" s="3" t="s">
        <v>3740</v>
      </c>
      <c r="L55" s="26"/>
      <c r="O55" s="26" t="str">
        <f>VLOOKUP(P55,AMR_database_20200729!$C$2:$I$2198,7,FALSE)</f>
        <v>betaLactams</v>
      </c>
      <c r="P55" s="3" t="s">
        <v>3588</v>
      </c>
      <c r="Q55" s="26">
        <f>COUNTIF(AMR_database_20200729!$C$2:$C$2198,P55)</f>
        <v>1</v>
      </c>
    </row>
    <row r="56" spans="1:17" x14ac:dyDescent="0.25">
      <c r="A56" s="26" t="str">
        <f>VLOOKUP(B56,AMR_database_20200729!$C$2:$I$2050,7,FALSE)</f>
        <v>betaLactams</v>
      </c>
      <c r="B56" s="3" t="s">
        <v>70</v>
      </c>
      <c r="C56" s="26">
        <f>COUNTIF(AMR_database_20200729!$C$2:$C$2198,B56)</f>
        <v>6</v>
      </c>
      <c r="J56" s="3" t="s">
        <v>3740</v>
      </c>
      <c r="L56" s="26"/>
      <c r="O56" s="26" t="str">
        <f>VLOOKUP(P56,AMR_database_20200729!$C$2:$I$2198,7,FALSE)</f>
        <v>betaLactams</v>
      </c>
      <c r="P56" s="3" t="s">
        <v>70</v>
      </c>
      <c r="Q56" s="26">
        <f>COUNTIF(AMR_database_20200729!$C$2:$C$2198,P56)</f>
        <v>6</v>
      </c>
    </row>
    <row r="57" spans="1:17" x14ac:dyDescent="0.25">
      <c r="A57" s="26" t="str">
        <f>VLOOKUP(B57,AMR_database_20200729!$C$2:$I$2050,7,FALSE)</f>
        <v>betaLactams</v>
      </c>
      <c r="B57" s="3" t="s">
        <v>1116</v>
      </c>
      <c r="C57" s="26">
        <f>COUNTIF(AMR_database_20200729!$C$2:$C$2198,B57)</f>
        <v>43</v>
      </c>
      <c r="J57" s="3" t="s">
        <v>3740</v>
      </c>
      <c r="L57" s="26"/>
      <c r="O57" s="26" t="str">
        <f>VLOOKUP(P57,AMR_database_20200729!$C$2:$I$2198,7,FALSE)</f>
        <v>betaLactams</v>
      </c>
      <c r="P57" s="3" t="s">
        <v>1116</v>
      </c>
      <c r="Q57" s="26">
        <f>COUNTIF(AMR_database_20200729!$C$2:$C$2198,P57)</f>
        <v>43</v>
      </c>
    </row>
    <row r="58" spans="1:17" x14ac:dyDescent="0.25">
      <c r="A58" s="26" t="str">
        <f>VLOOKUP(B58,AMR_database_20200729!$C$2:$I$2050,7,FALSE)</f>
        <v>betaLactams</v>
      </c>
      <c r="B58" s="3" t="s">
        <v>1234</v>
      </c>
      <c r="C58" s="26">
        <f>COUNTIF(AMR_database_20200729!$C$2:$C$2198,B58)</f>
        <v>15</v>
      </c>
      <c r="J58" s="3" t="s">
        <v>3740</v>
      </c>
      <c r="L58" s="26"/>
      <c r="O58" s="26" t="str">
        <f>VLOOKUP(P58,AMR_database_20200729!$C$2:$I$2198,7,FALSE)</f>
        <v>betaLactams</v>
      </c>
      <c r="P58" s="3" t="s">
        <v>1234</v>
      </c>
      <c r="Q58" s="26">
        <f>COUNTIF(AMR_database_20200729!$C$2:$C$2198,P58)</f>
        <v>15</v>
      </c>
    </row>
    <row r="59" spans="1:17" x14ac:dyDescent="0.25">
      <c r="A59" s="26" t="str">
        <f>VLOOKUP(B59,AMR_database_20200729!$C$2:$I$2050,7,FALSE)</f>
        <v>betaLactams</v>
      </c>
      <c r="B59" s="3" t="s">
        <v>1274</v>
      </c>
      <c r="C59" s="26">
        <f>COUNTIF(AMR_database_20200729!$C$2:$C$2198,B59)</f>
        <v>1</v>
      </c>
      <c r="J59" s="3" t="s">
        <v>3740</v>
      </c>
      <c r="L59" s="26"/>
      <c r="O59" s="26" t="str">
        <f>VLOOKUP(P59,AMR_database_20200729!$C$2:$I$2198,7,FALSE)</f>
        <v>betaLactams</v>
      </c>
      <c r="P59" s="3" t="s">
        <v>1274</v>
      </c>
      <c r="Q59" s="26">
        <f>COUNTIF(AMR_database_20200729!$C$2:$C$2198,P59)</f>
        <v>1</v>
      </c>
    </row>
    <row r="60" spans="1:17" x14ac:dyDescent="0.25">
      <c r="A60" s="26" t="str">
        <f>VLOOKUP(B60,AMR_database_20200729!$C$2:$I$2050,7,FALSE)</f>
        <v>betaLactams</v>
      </c>
      <c r="B60" s="3" t="s">
        <v>83</v>
      </c>
      <c r="C60" s="26">
        <f>COUNTIF(AMR_database_20200729!$C$2:$C$2198,B60)</f>
        <v>1</v>
      </c>
      <c r="J60" s="3" t="s">
        <v>3740</v>
      </c>
      <c r="L60" s="26"/>
      <c r="O60" s="26" t="str">
        <f>VLOOKUP(P60,AMR_database_20200729!$C$2:$I$2198,7,FALSE)</f>
        <v>betaLactams</v>
      </c>
      <c r="P60" s="3" t="s">
        <v>83</v>
      </c>
      <c r="Q60" s="26">
        <f>COUNTIF(AMR_database_20200729!$C$2:$C$2198,P60)</f>
        <v>1</v>
      </c>
    </row>
    <row r="61" spans="1:17" x14ac:dyDescent="0.25">
      <c r="A61" s="26" t="str">
        <f>VLOOKUP(B61,AMR_database_20200729!$C$2:$I$2050,7,FALSE)</f>
        <v>betaLactams</v>
      </c>
      <c r="B61" s="3" t="s">
        <v>1321</v>
      </c>
      <c r="C61" s="26">
        <f>COUNTIF(AMR_database_20200729!$C$2:$C$2198,B61)</f>
        <v>1</v>
      </c>
      <c r="J61" s="3" t="s">
        <v>3740</v>
      </c>
      <c r="L61" s="26"/>
      <c r="O61" s="26" t="str">
        <f>VLOOKUP(P61,AMR_database_20200729!$C$2:$I$2198,7,FALSE)</f>
        <v>betaLactams</v>
      </c>
      <c r="P61" s="3" t="s">
        <v>1321</v>
      </c>
      <c r="Q61" s="26">
        <f>COUNTIF(AMR_database_20200729!$C$2:$C$2198,P61)</f>
        <v>1</v>
      </c>
    </row>
    <row r="62" spans="1:17" x14ac:dyDescent="0.25">
      <c r="A62" s="26" t="str">
        <f>VLOOKUP(B62,AMR_database_20200729!$C$2:$I$2050,7,FALSE)</f>
        <v>betaLactams</v>
      </c>
      <c r="B62" s="3" t="s">
        <v>1325</v>
      </c>
      <c r="C62" s="26">
        <f>COUNTIF(AMR_database_20200729!$C$2:$C$2198,B62)</f>
        <v>1</v>
      </c>
      <c r="J62" s="3" t="s">
        <v>3740</v>
      </c>
      <c r="L62" s="26"/>
      <c r="O62" s="26" t="str">
        <f>VLOOKUP(P62,AMR_database_20200729!$C$2:$I$2198,7,FALSE)</f>
        <v>betaLactams</v>
      </c>
      <c r="P62" s="3" t="s">
        <v>1325</v>
      </c>
      <c r="Q62" s="26">
        <f>COUNTIF(AMR_database_20200729!$C$2:$C$2198,P62)</f>
        <v>1</v>
      </c>
    </row>
    <row r="63" spans="1:17" x14ac:dyDescent="0.25">
      <c r="A63" s="26" t="str">
        <f>VLOOKUP(B63,AMR_database_20200729!$C$2:$I$2050,7,FALSE)</f>
        <v>betaLactams</v>
      </c>
      <c r="B63" s="3" t="s">
        <v>1278</v>
      </c>
      <c r="C63" s="26">
        <f>COUNTIF(AMR_database_20200729!$C$2:$C$2198,B63)</f>
        <v>19</v>
      </c>
      <c r="J63" s="3" t="s">
        <v>3740</v>
      </c>
      <c r="L63" s="26"/>
      <c r="O63" s="26" t="str">
        <f>VLOOKUP(P63,AMR_database_20200729!$C$2:$I$2198,7,FALSE)</f>
        <v>betaLactams</v>
      </c>
      <c r="P63" s="3" t="s">
        <v>1278</v>
      </c>
      <c r="Q63" s="26">
        <f>COUNTIF(AMR_database_20200729!$C$2:$C$2198,P63)</f>
        <v>19</v>
      </c>
    </row>
    <row r="64" spans="1:17" x14ac:dyDescent="0.25">
      <c r="A64" s="26" t="str">
        <f>VLOOKUP(B64,AMR_database_20200729!$C$2:$I$2050,7,FALSE)</f>
        <v>betaLactams</v>
      </c>
      <c r="B64" s="3" t="s">
        <v>1329</v>
      </c>
      <c r="C64" s="26">
        <f>COUNTIF(AMR_database_20200729!$C$2:$C$2198,B64)</f>
        <v>2</v>
      </c>
      <c r="J64" s="3" t="s">
        <v>3740</v>
      </c>
      <c r="L64" s="26"/>
      <c r="O64" s="26" t="str">
        <f>VLOOKUP(P64,AMR_database_20200729!$C$2:$I$2198,7,FALSE)</f>
        <v>betaLactams</v>
      </c>
      <c r="P64" s="3" t="s">
        <v>1329</v>
      </c>
      <c r="Q64" s="26">
        <f>COUNTIF(AMR_database_20200729!$C$2:$C$2198,P64)</f>
        <v>2</v>
      </c>
    </row>
    <row r="65" spans="1:17" x14ac:dyDescent="0.25">
      <c r="A65" s="26" t="str">
        <f>VLOOKUP(B65,AMR_database_20200729!$C$2:$I$2050,7,FALSE)</f>
        <v>betaLactams</v>
      </c>
      <c r="B65" s="3" t="s">
        <v>1336</v>
      </c>
      <c r="C65" s="26">
        <f>COUNTIF(AMR_database_20200729!$C$2:$C$2198,B65)</f>
        <v>2</v>
      </c>
      <c r="J65" s="3" t="s">
        <v>3740</v>
      </c>
      <c r="L65" s="26"/>
      <c r="O65" s="26" t="str">
        <f>VLOOKUP(P65,AMR_database_20200729!$C$2:$I$2198,7,FALSE)</f>
        <v>betaLactams</v>
      </c>
      <c r="P65" s="3" t="s">
        <v>1336</v>
      </c>
      <c r="Q65" s="26">
        <f>COUNTIF(AMR_database_20200729!$C$2:$C$2198,P65)</f>
        <v>2</v>
      </c>
    </row>
    <row r="66" spans="1:17" x14ac:dyDescent="0.25">
      <c r="A66" s="26" t="str">
        <f>VLOOKUP(B66,AMR_database_20200729!$C$2:$I$2050,7,FALSE)</f>
        <v>betaLactams</v>
      </c>
      <c r="B66" s="3" t="s">
        <v>1343</v>
      </c>
      <c r="C66" s="26">
        <f>COUNTIF(AMR_database_20200729!$C$2:$C$2198,B66)</f>
        <v>1</v>
      </c>
      <c r="J66" s="3" t="s">
        <v>3740</v>
      </c>
      <c r="L66" s="26"/>
      <c r="O66" s="26" t="str">
        <f>VLOOKUP(P66,AMR_database_20200729!$C$2:$I$2198,7,FALSE)</f>
        <v>betaLactams</v>
      </c>
      <c r="P66" s="3" t="s">
        <v>1343</v>
      </c>
      <c r="Q66" s="26">
        <f>COUNTIF(AMR_database_20200729!$C$2:$C$2198,P66)</f>
        <v>1</v>
      </c>
    </row>
    <row r="67" spans="1:17" x14ac:dyDescent="0.25">
      <c r="A67" s="26" t="str">
        <f>VLOOKUP(B67,AMR_database_20200729!$C$2:$I$2050,7,FALSE)</f>
        <v>betaLactams</v>
      </c>
      <c r="B67" s="3" t="s">
        <v>1347</v>
      </c>
      <c r="C67" s="26">
        <f>COUNTIF(AMR_database_20200729!$C$2:$C$2198,B67)</f>
        <v>23</v>
      </c>
      <c r="J67" s="3" t="s">
        <v>3740</v>
      </c>
      <c r="L67" s="26"/>
      <c r="O67" s="26" t="str">
        <f>VLOOKUP(P67,AMR_database_20200729!$C$2:$I$2198,7,FALSE)</f>
        <v>betaLactams</v>
      </c>
      <c r="P67" s="3" t="s">
        <v>1347</v>
      </c>
      <c r="Q67" s="26">
        <f>COUNTIF(AMR_database_20200729!$C$2:$C$2198,P67)</f>
        <v>23</v>
      </c>
    </row>
    <row r="68" spans="1:17" x14ac:dyDescent="0.25">
      <c r="A68" s="26" t="str">
        <f>VLOOKUP(B68,AMR_database_20200729!$C$2:$I$2050,7,FALSE)</f>
        <v>betaLactams</v>
      </c>
      <c r="B68" s="3" t="s">
        <v>1411</v>
      </c>
      <c r="C68" s="26">
        <f>COUNTIF(AMR_database_20200729!$C$2:$C$2198,B68)</f>
        <v>1</v>
      </c>
      <c r="J68" s="3" t="s">
        <v>3740</v>
      </c>
      <c r="L68" s="26"/>
      <c r="O68" s="26" t="str">
        <f>VLOOKUP(P68,AMR_database_20200729!$C$2:$I$2198,7,FALSE)</f>
        <v>betaLactams</v>
      </c>
      <c r="P68" s="3" t="s">
        <v>1411</v>
      </c>
      <c r="Q68" s="26">
        <f>COUNTIF(AMR_database_20200729!$C$2:$C$2198,P68)</f>
        <v>1</v>
      </c>
    </row>
    <row r="69" spans="1:17" x14ac:dyDescent="0.25">
      <c r="A69" s="26" t="str">
        <f>VLOOKUP(B69,AMR_database_20200729!$C$2:$I$2050,7,FALSE)</f>
        <v>betaLactams</v>
      </c>
      <c r="B69" s="3" t="s">
        <v>1415</v>
      </c>
      <c r="C69" s="26">
        <f>COUNTIF(AMR_database_20200729!$C$2:$C$2198,B69)</f>
        <v>1</v>
      </c>
      <c r="J69" s="3" t="s">
        <v>3740</v>
      </c>
      <c r="L69" s="26"/>
      <c r="O69" s="26" t="str">
        <f>VLOOKUP(P69,AMR_database_20200729!$C$2:$I$2198,7,FALSE)</f>
        <v>betaLactams</v>
      </c>
      <c r="P69" s="3" t="s">
        <v>1415</v>
      </c>
      <c r="Q69" s="26">
        <f>COUNTIF(AMR_database_20200729!$C$2:$C$2198,P69)</f>
        <v>1</v>
      </c>
    </row>
    <row r="70" spans="1:17" x14ac:dyDescent="0.25">
      <c r="A70" s="26" t="str">
        <f>VLOOKUP(B70,AMR_database_20200729!$C$2:$I$2050,7,FALSE)</f>
        <v>betaLactams</v>
      </c>
      <c r="B70" s="3" t="s">
        <v>1419</v>
      </c>
      <c r="C70" s="26">
        <f>COUNTIF(AMR_database_20200729!$C$2:$C$2198,B70)</f>
        <v>2</v>
      </c>
      <c r="J70" s="3" t="s">
        <v>3740</v>
      </c>
      <c r="L70" s="26"/>
      <c r="O70" s="26" t="str">
        <f>VLOOKUP(P70,AMR_database_20200729!$C$2:$I$2198,7,FALSE)</f>
        <v>betaLactams</v>
      </c>
      <c r="P70" s="3" t="s">
        <v>1419</v>
      </c>
      <c r="Q70" s="26">
        <f>COUNTIF(AMR_database_20200729!$C$2:$C$2198,P70)</f>
        <v>2</v>
      </c>
    </row>
    <row r="71" spans="1:17" x14ac:dyDescent="0.25">
      <c r="A71" s="26" t="str">
        <f>VLOOKUP(B71,AMR_database_20200729!$C$2:$I$2050,7,FALSE)</f>
        <v>betaLactams</v>
      </c>
      <c r="B71" s="3" t="s">
        <v>1426</v>
      </c>
      <c r="C71" s="26">
        <f>COUNTIF(AMR_database_20200729!$C$2:$C$2198,B71)</f>
        <v>17</v>
      </c>
      <c r="J71" s="3" t="s">
        <v>3740</v>
      </c>
      <c r="L71" s="26"/>
      <c r="O71" s="26" t="str">
        <f>VLOOKUP(P71,AMR_database_20200729!$C$2:$I$2198,7,FALSE)</f>
        <v>betaLactams</v>
      </c>
      <c r="P71" s="3" t="s">
        <v>1426</v>
      </c>
      <c r="Q71" s="26">
        <f>COUNTIF(AMR_database_20200729!$C$2:$C$2198,P71)</f>
        <v>17</v>
      </c>
    </row>
    <row r="72" spans="1:17" x14ac:dyDescent="0.25">
      <c r="A72" s="26" t="str">
        <f>VLOOKUP(B72,AMR_database_20200729!$C$2:$I$2050,7,FALSE)</f>
        <v>betaLactams</v>
      </c>
      <c r="B72" s="3" t="s">
        <v>1445</v>
      </c>
      <c r="C72" s="26">
        <f>COUNTIF(AMR_database_20200729!$C$2:$C$2198,B72)</f>
        <v>1</v>
      </c>
      <c r="J72" s="3" t="s">
        <v>3740</v>
      </c>
      <c r="L72" s="26"/>
      <c r="O72" s="26" t="str">
        <f>VLOOKUP(P72,AMR_database_20200729!$C$2:$I$2198,7,FALSE)</f>
        <v>betaLactams</v>
      </c>
      <c r="P72" s="3" t="s">
        <v>1445</v>
      </c>
      <c r="Q72" s="26">
        <f>COUNTIF(AMR_database_20200729!$C$2:$C$2198,P72)</f>
        <v>1</v>
      </c>
    </row>
    <row r="73" spans="1:17" x14ac:dyDescent="0.25">
      <c r="A73" s="26" t="str">
        <f>VLOOKUP(B73,AMR_database_20200729!$C$2:$I$2050,7,FALSE)</f>
        <v>betaLactams</v>
      </c>
      <c r="B73" s="3" t="s">
        <v>1449</v>
      </c>
      <c r="C73" s="26">
        <f>COUNTIF(AMR_database_20200729!$C$2:$C$2198,B73)</f>
        <v>8</v>
      </c>
      <c r="J73" s="3" t="s">
        <v>3740</v>
      </c>
      <c r="L73" s="26"/>
      <c r="O73" s="26" t="str">
        <f>VLOOKUP(P73,AMR_database_20200729!$C$2:$I$2198,7,FALSE)</f>
        <v>betaLactams</v>
      </c>
      <c r="P73" s="3" t="s">
        <v>1449</v>
      </c>
      <c r="Q73" s="26">
        <f>COUNTIF(AMR_database_20200729!$C$2:$C$2198,P73)</f>
        <v>8</v>
      </c>
    </row>
    <row r="74" spans="1:17" x14ac:dyDescent="0.25">
      <c r="A74" s="26" t="str">
        <f>VLOOKUP(B74,AMR_database_20200729!$C$2:$I$2050,7,FALSE)</f>
        <v>betaLactams</v>
      </c>
      <c r="B74" s="3" t="s">
        <v>1471</v>
      </c>
      <c r="C74" s="26">
        <f>COUNTIF(AMR_database_20200729!$C$2:$C$2198,B74)</f>
        <v>1</v>
      </c>
      <c r="J74" s="3" t="s">
        <v>3740</v>
      </c>
      <c r="L74" s="26"/>
      <c r="O74" s="26" t="str">
        <f>VLOOKUP(P74,AMR_database_20200729!$C$2:$I$2198,7,FALSE)</f>
        <v>betaLactams</v>
      </c>
      <c r="P74" s="3" t="s">
        <v>1471</v>
      </c>
      <c r="Q74" s="26">
        <f>COUNTIF(AMR_database_20200729!$C$2:$C$2198,P74)</f>
        <v>1</v>
      </c>
    </row>
    <row r="75" spans="1:17" x14ac:dyDescent="0.25">
      <c r="A75" s="26" t="str">
        <f>VLOOKUP(B75,AMR_database_20200729!$C$2:$I$2050,7,FALSE)</f>
        <v>betaLactams</v>
      </c>
      <c r="B75" s="3" t="s">
        <v>1475</v>
      </c>
      <c r="C75" s="26">
        <f>COUNTIF(AMR_database_20200729!$C$2:$C$2198,B75)</f>
        <v>13</v>
      </c>
      <c r="J75" s="3" t="s">
        <v>3740</v>
      </c>
      <c r="L75" s="26"/>
      <c r="O75" s="26" t="str">
        <f>VLOOKUP(P75,AMR_database_20200729!$C$2:$I$2198,7,FALSE)</f>
        <v>betaLactams</v>
      </c>
      <c r="P75" s="3" t="s">
        <v>1475</v>
      </c>
      <c r="Q75" s="26">
        <f>COUNTIF(AMR_database_20200729!$C$2:$C$2198,P75)</f>
        <v>13</v>
      </c>
    </row>
    <row r="76" spans="1:17" x14ac:dyDescent="0.25">
      <c r="A76" s="26" t="str">
        <f>VLOOKUP(B76,AMR_database_20200729!$C$2:$I$2050,7,FALSE)</f>
        <v>betaLactams</v>
      </c>
      <c r="B76" s="3" t="s">
        <v>1503</v>
      </c>
      <c r="C76" s="26">
        <f>COUNTIF(AMR_database_20200729!$C$2:$C$2198,B76)</f>
        <v>1</v>
      </c>
      <c r="J76" s="3" t="s">
        <v>3740</v>
      </c>
      <c r="L76" s="26"/>
      <c r="O76" s="26" t="str">
        <f>VLOOKUP(P76,AMR_database_20200729!$C$2:$I$2198,7,FALSE)</f>
        <v>betaLactams</v>
      </c>
      <c r="P76" s="3" t="s">
        <v>1503</v>
      </c>
      <c r="Q76" s="26">
        <f>COUNTIF(AMR_database_20200729!$C$2:$C$2198,P76)</f>
        <v>1</v>
      </c>
    </row>
    <row r="77" spans="1:17" x14ac:dyDescent="0.25">
      <c r="A77" s="26" t="str">
        <f>VLOOKUP(B77,AMR_database_20200729!$C$2:$I$2050,7,FALSE)</f>
        <v>betaLactams</v>
      </c>
      <c r="B77" s="3" t="s">
        <v>1507</v>
      </c>
      <c r="C77" s="26">
        <f>COUNTIF(AMR_database_20200729!$C$2:$C$2198,B77)</f>
        <v>1</v>
      </c>
      <c r="J77" s="3" t="s">
        <v>3740</v>
      </c>
      <c r="L77" s="26"/>
      <c r="O77" s="26" t="str">
        <f>VLOOKUP(P77,AMR_database_20200729!$C$2:$I$2198,7,FALSE)</f>
        <v>betaLactams</v>
      </c>
      <c r="P77" s="3" t="s">
        <v>1507</v>
      </c>
      <c r="Q77" s="26">
        <f>COUNTIF(AMR_database_20200729!$C$2:$C$2198,P77)</f>
        <v>1</v>
      </c>
    </row>
    <row r="78" spans="1:17" x14ac:dyDescent="0.25">
      <c r="A78" s="26" t="str">
        <f>VLOOKUP(B78,AMR_database_20200729!$C$2:$I$2050,7,FALSE)</f>
        <v>betaLactams</v>
      </c>
      <c r="B78" s="3" t="s">
        <v>1511</v>
      </c>
      <c r="C78" s="26">
        <f>COUNTIF(AMR_database_20200729!$C$2:$C$2198,B78)</f>
        <v>7</v>
      </c>
      <c r="J78" s="3" t="s">
        <v>3740</v>
      </c>
      <c r="L78" s="26"/>
      <c r="O78" s="26" t="str">
        <f>VLOOKUP(P78,AMR_database_20200729!$C$2:$I$2198,7,FALSE)</f>
        <v>betaLactams</v>
      </c>
      <c r="P78" s="3" t="s">
        <v>1511</v>
      </c>
      <c r="Q78" s="26">
        <f>COUNTIF(AMR_database_20200729!$C$2:$C$2198,P78)</f>
        <v>7</v>
      </c>
    </row>
    <row r="79" spans="1:17" x14ac:dyDescent="0.25">
      <c r="A79" s="26" t="str">
        <f>VLOOKUP(B79,AMR_database_20200729!$C$2:$I$2050,7,FALSE)</f>
        <v>betaLactams</v>
      </c>
      <c r="B79" s="3" t="s">
        <v>1533</v>
      </c>
      <c r="C79" s="26">
        <f>COUNTIF(AMR_database_20200729!$C$2:$C$2198,B79)</f>
        <v>1</v>
      </c>
      <c r="J79" s="3" t="s">
        <v>3740</v>
      </c>
      <c r="L79" s="26"/>
      <c r="O79" s="26" t="str">
        <f>VLOOKUP(P79,AMR_database_20200729!$C$2:$I$2198,7,FALSE)</f>
        <v>betaLactams</v>
      </c>
      <c r="P79" s="3" t="s">
        <v>1533</v>
      </c>
      <c r="Q79" s="26">
        <f>COUNTIF(AMR_database_20200729!$C$2:$C$2198,P79)</f>
        <v>1</v>
      </c>
    </row>
    <row r="80" spans="1:17" x14ac:dyDescent="0.25">
      <c r="A80" s="26" t="str">
        <f>VLOOKUP(B80,AMR_database_20200729!$C$2:$I$2050,7,FALSE)</f>
        <v>betaLactams</v>
      </c>
      <c r="B80" s="3" t="s">
        <v>1537</v>
      </c>
      <c r="C80" s="26">
        <f>COUNTIF(AMR_database_20200729!$C$2:$C$2198,B80)</f>
        <v>16</v>
      </c>
      <c r="J80" s="3" t="s">
        <v>3740</v>
      </c>
      <c r="L80" s="26"/>
      <c r="O80" s="26" t="str">
        <f>VLOOKUP(P80,AMR_database_20200729!$C$2:$I$2198,7,FALSE)</f>
        <v>betaLactams</v>
      </c>
      <c r="P80" s="3" t="s">
        <v>1537</v>
      </c>
      <c r="Q80" s="26">
        <f>COUNTIF(AMR_database_20200729!$C$2:$C$2198,P80)</f>
        <v>16</v>
      </c>
    </row>
    <row r="81" spans="1:17" x14ac:dyDescent="0.25">
      <c r="A81" s="26" t="str">
        <f>VLOOKUP(B81,AMR_database_20200729!$C$2:$I$2050,7,FALSE)</f>
        <v>betaLactams</v>
      </c>
      <c r="B81" s="3" t="s">
        <v>1580</v>
      </c>
      <c r="C81" s="26">
        <f>COUNTIF(AMR_database_20200729!$C$2:$C$2198,B81)</f>
        <v>19</v>
      </c>
      <c r="J81" s="3" t="s">
        <v>3740</v>
      </c>
      <c r="L81" s="26"/>
      <c r="O81" s="26" t="str">
        <f>VLOOKUP(P81,AMR_database_20200729!$C$2:$I$2198,7,FALSE)</f>
        <v>betaLactams</v>
      </c>
      <c r="P81" s="3" t="s">
        <v>1580</v>
      </c>
      <c r="Q81" s="26">
        <f>COUNTIF(AMR_database_20200729!$C$2:$C$2198,P81)</f>
        <v>19</v>
      </c>
    </row>
    <row r="82" spans="1:17" x14ac:dyDescent="0.25">
      <c r="A82" s="26" t="str">
        <f>VLOOKUP(B82,AMR_database_20200729!$C$2:$I$2050,7,FALSE)</f>
        <v>betaLactams</v>
      </c>
      <c r="B82" s="3" t="s">
        <v>5476</v>
      </c>
      <c r="C82" s="26">
        <f>COUNTIF(AMR_database_20200729!$C$2:$C$2198,B82)</f>
        <v>4</v>
      </c>
      <c r="J82" s="3" t="s">
        <v>3740</v>
      </c>
      <c r="L82" s="26"/>
      <c r="O82" s="26" t="str">
        <f>VLOOKUP(P82,AMR_database_20200729!$C$2:$I$2198,7,FALSE)</f>
        <v>betaLactams</v>
      </c>
      <c r="P82" s="3" t="s">
        <v>5476</v>
      </c>
      <c r="Q82" s="26">
        <f>COUNTIF(AMR_database_20200729!$C$2:$C$2198,P82)</f>
        <v>4</v>
      </c>
    </row>
    <row r="83" spans="1:17" x14ac:dyDescent="0.25">
      <c r="A83" s="26" t="str">
        <f>VLOOKUP(B83,AMR_database_20200729!$C$2:$I$2050,7,FALSE)</f>
        <v>betaLactams</v>
      </c>
      <c r="B83" s="3" t="s">
        <v>2390</v>
      </c>
      <c r="C83" s="26">
        <f>COUNTIF(AMR_database_20200729!$C$2:$C$2198,B83)</f>
        <v>22</v>
      </c>
      <c r="J83" s="3" t="s">
        <v>3740</v>
      </c>
      <c r="L83" s="26"/>
      <c r="O83" s="26" t="str">
        <f>VLOOKUP(P83,AMR_database_20200729!$C$2:$I$2198,7,FALSE)</f>
        <v>betaLactams</v>
      </c>
      <c r="P83" s="3" t="s">
        <v>2390</v>
      </c>
      <c r="Q83" s="26">
        <f>COUNTIF(AMR_database_20200729!$C$2:$C$2198,P83)</f>
        <v>22</v>
      </c>
    </row>
    <row r="84" spans="1:17" x14ac:dyDescent="0.25">
      <c r="A84" s="26" t="str">
        <f>VLOOKUP(B84,AMR_database_20200729!$C$2:$I$2050,7,FALSE)</f>
        <v>betaLactams</v>
      </c>
      <c r="B84" s="3" t="s">
        <v>3594</v>
      </c>
      <c r="C84" s="26">
        <f>COUNTIF(AMR_database_20200729!$C$2:$C$2198,B84)</f>
        <v>5</v>
      </c>
      <c r="J84" s="3" t="s">
        <v>3740</v>
      </c>
      <c r="L84" s="26"/>
      <c r="O84" s="26" t="str">
        <f>VLOOKUP(P84,AMR_database_20200729!$C$2:$I$2198,7,FALSE)</f>
        <v>betaLactams</v>
      </c>
      <c r="P84" s="3" t="s">
        <v>3594</v>
      </c>
      <c r="Q84" s="26">
        <f>COUNTIF(AMR_database_20200729!$C$2:$C$2198,P84)</f>
        <v>5</v>
      </c>
    </row>
    <row r="85" spans="1:17" x14ac:dyDescent="0.25">
      <c r="A85" s="26" t="str">
        <f>VLOOKUP(B85,AMR_database_20200729!$C$2:$I$2050,7,FALSE)</f>
        <v>betaLactams</v>
      </c>
      <c r="B85" s="3" t="s">
        <v>3591</v>
      </c>
      <c r="C85" s="26">
        <f>COUNTIF(AMR_database_20200729!$C$2:$C$2198,B85)</f>
        <v>1</v>
      </c>
      <c r="J85" s="3" t="s">
        <v>3740</v>
      </c>
      <c r="L85" s="26"/>
      <c r="O85" s="26" t="str">
        <f>VLOOKUP(P85,AMR_database_20200729!$C$2:$I$2198,7,FALSE)</f>
        <v>betaLactams</v>
      </c>
      <c r="P85" s="3" t="s">
        <v>3591</v>
      </c>
      <c r="Q85" s="26">
        <f>COUNTIF(AMR_database_20200729!$C$2:$C$2198,P85)</f>
        <v>1</v>
      </c>
    </row>
    <row r="86" spans="1:17" x14ac:dyDescent="0.25">
      <c r="A86" s="26" t="str">
        <f>VLOOKUP(B86,AMR_database_20200729!$C$2:$I$2050,7,FALSE)</f>
        <v>betaLactams</v>
      </c>
      <c r="B86" s="3" t="s">
        <v>2451</v>
      </c>
      <c r="C86" s="26">
        <f>COUNTIF(AMR_database_20200729!$C$2:$C$2198,B86)</f>
        <v>8</v>
      </c>
      <c r="J86" s="3" t="s">
        <v>3740</v>
      </c>
      <c r="L86" s="26"/>
      <c r="O86" s="26" t="str">
        <f>VLOOKUP(P86,AMR_database_20200729!$C$2:$I$2198,7,FALSE)</f>
        <v>betaLactams</v>
      </c>
      <c r="P86" s="3" t="s">
        <v>2451</v>
      </c>
      <c r="Q86" s="26">
        <f>COUNTIF(AMR_database_20200729!$C$2:$C$2198,P86)</f>
        <v>8</v>
      </c>
    </row>
    <row r="87" spans="1:17" x14ac:dyDescent="0.25">
      <c r="A87" s="26" t="str">
        <f>VLOOKUP(B87,AMR_database_20200729!$C$2:$I$2050,7,FALSE)</f>
        <v>betaLactams</v>
      </c>
      <c r="B87" s="3" t="s">
        <v>2470</v>
      </c>
      <c r="C87" s="26">
        <f>COUNTIF(AMR_database_20200729!$C$2:$C$2198,B87)</f>
        <v>1</v>
      </c>
      <c r="J87" s="3" t="s">
        <v>3740</v>
      </c>
      <c r="L87" s="26"/>
      <c r="O87" s="26" t="str">
        <f>VLOOKUP(P87,AMR_database_20200729!$C$2:$I$2198,7,FALSE)</f>
        <v>betaLactams</v>
      </c>
      <c r="P87" s="3" t="s">
        <v>2470</v>
      </c>
      <c r="Q87" s="26">
        <f>COUNTIF(AMR_database_20200729!$C$2:$C$2198,P87)</f>
        <v>1</v>
      </c>
    </row>
    <row r="88" spans="1:17" x14ac:dyDescent="0.25">
      <c r="A88" s="26" t="str">
        <f>VLOOKUP(B88,AMR_database_20200729!$C$2:$I$2050,7,FALSE)</f>
        <v>betaLactams</v>
      </c>
      <c r="B88" s="3" t="s">
        <v>2473</v>
      </c>
      <c r="C88" s="26">
        <f>COUNTIF(AMR_database_20200729!$C$2:$C$2198,B88)</f>
        <v>1</v>
      </c>
      <c r="J88" s="3" t="s">
        <v>3740</v>
      </c>
      <c r="L88" s="26"/>
      <c r="O88" s="26" t="str">
        <f>VLOOKUP(P88,AMR_database_20200729!$C$2:$I$2198,7,FALSE)</f>
        <v>betaLactams</v>
      </c>
      <c r="P88" s="3" t="s">
        <v>2473</v>
      </c>
      <c r="Q88" s="26">
        <f>COUNTIF(AMR_database_20200729!$C$2:$C$2198,P88)</f>
        <v>1</v>
      </c>
    </row>
    <row r="89" spans="1:17" x14ac:dyDescent="0.25">
      <c r="A89" s="26" t="str">
        <f>VLOOKUP(B89,AMR_database_20200729!$C$2:$I$2050,7,FALSE)</f>
        <v>betaLactams</v>
      </c>
      <c r="B89" s="3" t="s">
        <v>2477</v>
      </c>
      <c r="C89" s="26">
        <f>COUNTIF(AMR_database_20200729!$C$2:$C$2198,B89)</f>
        <v>1</v>
      </c>
      <c r="J89" s="3" t="s">
        <v>3740</v>
      </c>
      <c r="L89" s="26"/>
      <c r="O89" s="26" t="str">
        <f>VLOOKUP(P89,AMR_database_20200729!$C$2:$I$2198,7,FALSE)</f>
        <v>betaLactams</v>
      </c>
      <c r="P89" s="3" t="s">
        <v>2477</v>
      </c>
      <c r="Q89" s="26">
        <f>COUNTIF(AMR_database_20200729!$C$2:$C$2198,P89)</f>
        <v>1</v>
      </c>
    </row>
    <row r="90" spans="1:17" x14ac:dyDescent="0.25">
      <c r="A90" s="26" t="str">
        <f>VLOOKUP(B90,AMR_database_20200729!$C$2:$I$2050,7,FALSE)</f>
        <v>betaLactams</v>
      </c>
      <c r="B90" s="3" t="s">
        <v>2481</v>
      </c>
      <c r="C90" s="26">
        <f>COUNTIF(AMR_database_20200729!$C$2:$C$2198,B90)</f>
        <v>2</v>
      </c>
      <c r="J90" s="3" t="s">
        <v>3740</v>
      </c>
      <c r="L90" s="26"/>
      <c r="O90" s="26" t="str">
        <f>VLOOKUP(P90,AMR_database_20200729!$C$2:$I$2198,7,FALSE)</f>
        <v>betaLactams</v>
      </c>
      <c r="P90" s="3" t="s">
        <v>2481</v>
      </c>
      <c r="Q90" s="26">
        <f>COUNTIF(AMR_database_20200729!$C$2:$C$2198,P90)</f>
        <v>2</v>
      </c>
    </row>
    <row r="91" spans="1:17" x14ac:dyDescent="0.25">
      <c r="A91" s="26" t="str">
        <f>VLOOKUP(B91,AMR_database_20200729!$C$2:$I$2050,7,FALSE)</f>
        <v>betaLactams</v>
      </c>
      <c r="B91" s="3" t="s">
        <v>2488</v>
      </c>
      <c r="C91" s="26">
        <f>COUNTIF(AMR_database_20200729!$C$2:$C$2198,B91)</f>
        <v>1</v>
      </c>
      <c r="J91" s="3" t="s">
        <v>3740</v>
      </c>
      <c r="L91" s="26"/>
      <c r="O91" s="26" t="str">
        <f>VLOOKUP(P91,AMR_database_20200729!$C$2:$I$2198,7,FALSE)</f>
        <v>betaLactams</v>
      </c>
      <c r="P91" s="3" t="s">
        <v>2488</v>
      </c>
      <c r="Q91" s="26">
        <f>COUNTIF(AMR_database_20200729!$C$2:$C$2198,P91)</f>
        <v>1</v>
      </c>
    </row>
    <row r="92" spans="1:17" x14ac:dyDescent="0.25">
      <c r="A92" s="26" t="str">
        <f>VLOOKUP(B92,AMR_database_20200729!$C$2:$I$2050,7,FALSE)</f>
        <v>betaLactams</v>
      </c>
      <c r="B92" s="3" t="s">
        <v>5537</v>
      </c>
      <c r="C92" s="26">
        <f>COUNTIF(AMR_database_20200729!$C$2:$C$2198,B92)</f>
        <v>1</v>
      </c>
      <c r="J92" s="3" t="s">
        <v>3740</v>
      </c>
      <c r="L92" s="26"/>
      <c r="O92" s="26" t="str">
        <f>VLOOKUP(P92,AMR_database_20200729!$C$2:$I$2198,7,FALSE)</f>
        <v>betaLactams</v>
      </c>
      <c r="P92" s="3" t="s">
        <v>5537</v>
      </c>
      <c r="Q92" s="26">
        <f>COUNTIF(AMR_database_20200729!$C$2:$C$2198,P92)</f>
        <v>1</v>
      </c>
    </row>
    <row r="93" spans="1:17" x14ac:dyDescent="0.25">
      <c r="A93" s="26" t="str">
        <f>VLOOKUP(B93,AMR_database_20200729!$C$2:$I$2050,7,FALSE)</f>
        <v>betaLactams</v>
      </c>
      <c r="B93" s="3" t="s">
        <v>2492</v>
      </c>
      <c r="C93" s="26">
        <f>COUNTIF(AMR_database_20200729!$C$2:$C$2198,B93)</f>
        <v>1</v>
      </c>
      <c r="J93" s="3" t="s">
        <v>3740</v>
      </c>
      <c r="L93" s="26"/>
      <c r="O93" s="26" t="str">
        <f>VLOOKUP(P93,AMR_database_20200729!$C$2:$I$2198,7,FALSE)</f>
        <v>betaLactams</v>
      </c>
      <c r="P93" s="3" t="s">
        <v>2492</v>
      </c>
      <c r="Q93" s="26">
        <f>COUNTIF(AMR_database_20200729!$C$2:$C$2198,P93)</f>
        <v>1</v>
      </c>
    </row>
    <row r="94" spans="1:17" x14ac:dyDescent="0.25">
      <c r="A94" s="26" t="str">
        <f>VLOOKUP(B94,AMR_database_20200729!$C$2:$I$2050,7,FALSE)</f>
        <v>betaLactams</v>
      </c>
      <c r="B94" s="3" t="s">
        <v>2496</v>
      </c>
      <c r="C94" s="26">
        <f>COUNTIF(AMR_database_20200729!$C$2:$C$2198,B94)</f>
        <v>1</v>
      </c>
      <c r="J94" s="3" t="s">
        <v>3740</v>
      </c>
      <c r="L94" s="26"/>
      <c r="O94" s="26" t="str">
        <f>VLOOKUP(P94,AMR_database_20200729!$C$2:$I$2198,7,FALSE)</f>
        <v>betaLactams</v>
      </c>
      <c r="P94" s="3" t="s">
        <v>2496</v>
      </c>
      <c r="Q94" s="26">
        <f>COUNTIF(AMR_database_20200729!$C$2:$C$2198,P94)</f>
        <v>1</v>
      </c>
    </row>
    <row r="95" spans="1:17" x14ac:dyDescent="0.25">
      <c r="A95" s="26" t="str">
        <f>VLOOKUP(B95,AMR_database_20200729!$C$2:$I$2050,7,FALSE)</f>
        <v>betaLactams</v>
      </c>
      <c r="B95" s="3" t="s">
        <v>2500</v>
      </c>
      <c r="C95" s="26">
        <f>COUNTIF(AMR_database_20200729!$C$2:$C$2198,B95)</f>
        <v>1</v>
      </c>
      <c r="J95" s="3" t="s">
        <v>3740</v>
      </c>
      <c r="L95" s="26"/>
      <c r="O95" s="26" t="str">
        <f>VLOOKUP(P95,AMR_database_20200729!$C$2:$I$2198,7,FALSE)</f>
        <v>betaLactams</v>
      </c>
      <c r="P95" s="3" t="s">
        <v>2500</v>
      </c>
      <c r="Q95" s="26">
        <f>COUNTIF(AMR_database_20200729!$C$2:$C$2198,P95)</f>
        <v>1</v>
      </c>
    </row>
    <row r="96" spans="1:17" x14ac:dyDescent="0.25">
      <c r="A96" s="26" t="str">
        <f>VLOOKUP(B96,AMR_database_20200729!$C$2:$I$2050,7,FALSE)</f>
        <v>betaLactams</v>
      </c>
      <c r="B96" s="3" t="s">
        <v>2504</v>
      </c>
      <c r="C96" s="26">
        <f>COUNTIF(AMR_database_20200729!$C$2:$C$2198,B96)</f>
        <v>1</v>
      </c>
      <c r="J96" s="3" t="s">
        <v>3740</v>
      </c>
      <c r="L96" s="26"/>
      <c r="O96" s="26" t="str">
        <f>VLOOKUP(P96,AMR_database_20200729!$C$2:$I$2198,7,FALSE)</f>
        <v>betaLactams</v>
      </c>
      <c r="P96" s="3" t="s">
        <v>2504</v>
      </c>
      <c r="Q96" s="26">
        <f>COUNTIF(AMR_database_20200729!$C$2:$C$2198,P96)</f>
        <v>1</v>
      </c>
    </row>
    <row r="97" spans="1:17" x14ac:dyDescent="0.25">
      <c r="A97" s="26" t="str">
        <f>VLOOKUP(B97,AMR_database_20200729!$C$2:$I$2050,7,FALSE)</f>
        <v>betaLactams</v>
      </c>
      <c r="B97" s="3" t="s">
        <v>2508</v>
      </c>
      <c r="C97" s="26">
        <f>COUNTIF(AMR_database_20200729!$C$2:$C$2198,B97)</f>
        <v>1</v>
      </c>
      <c r="J97" s="3" t="s">
        <v>3740</v>
      </c>
      <c r="L97" s="26"/>
      <c r="O97" s="26" t="str">
        <f>VLOOKUP(P97,AMR_database_20200729!$C$2:$I$2198,7,FALSE)</f>
        <v>betaLactams</v>
      </c>
      <c r="P97" s="3" t="s">
        <v>2508</v>
      </c>
      <c r="Q97" s="26">
        <f>COUNTIF(AMR_database_20200729!$C$2:$C$2198,P97)</f>
        <v>1</v>
      </c>
    </row>
    <row r="98" spans="1:17" x14ac:dyDescent="0.25">
      <c r="A98" s="26" t="str">
        <f>VLOOKUP(B98,AMR_database_20200729!$C$2:$I$2050,7,FALSE)</f>
        <v>betaLactams</v>
      </c>
      <c r="B98" s="3" t="s">
        <v>2512</v>
      </c>
      <c r="C98" s="26">
        <f>COUNTIF(AMR_database_20200729!$C$2:$C$2198,B98)</f>
        <v>133</v>
      </c>
      <c r="J98" s="3" t="s">
        <v>3740</v>
      </c>
      <c r="L98" s="26"/>
      <c r="O98" s="26" t="str">
        <f>VLOOKUP(P98,AMR_database_20200729!$C$2:$I$2198,7,FALSE)</f>
        <v>betaLactams</v>
      </c>
      <c r="P98" s="3" t="s">
        <v>2512</v>
      </c>
      <c r="Q98" s="26">
        <f>COUNTIF(AMR_database_20200729!$C$2:$C$2198,P98)</f>
        <v>133</v>
      </c>
    </row>
    <row r="99" spans="1:17" x14ac:dyDescent="0.25">
      <c r="A99" s="26" t="str">
        <f>VLOOKUP(B99,AMR_database_20200729!$C$2:$I$2050,7,FALSE)</f>
        <v>betaLactams</v>
      </c>
      <c r="B99" s="3" t="s">
        <v>2866</v>
      </c>
      <c r="C99" s="26">
        <f>COUNTIF(AMR_database_20200729!$C$2:$C$2198,B99)</f>
        <v>1</v>
      </c>
      <c r="J99" s="3" t="s">
        <v>3740</v>
      </c>
      <c r="L99" s="26"/>
      <c r="O99" s="26" t="str">
        <f>VLOOKUP(P99,AMR_database_20200729!$C$2:$I$2198,7,FALSE)</f>
        <v>betaLactams</v>
      </c>
      <c r="P99" s="3" t="s">
        <v>2866</v>
      </c>
      <c r="Q99" s="26">
        <f>COUNTIF(AMR_database_20200729!$C$2:$C$2198,P99)</f>
        <v>1</v>
      </c>
    </row>
    <row r="100" spans="1:17" x14ac:dyDescent="0.25">
      <c r="A100" s="26" t="str">
        <f>VLOOKUP(B100,AMR_database_20200729!$C$2:$I$2050,7,FALSE)</f>
        <v>betaLactams</v>
      </c>
      <c r="B100" s="3" t="s">
        <v>2870</v>
      </c>
      <c r="C100" s="26">
        <f>COUNTIF(AMR_database_20200729!$C$2:$C$2198,B100)</f>
        <v>1</v>
      </c>
      <c r="J100" s="3" t="s">
        <v>3740</v>
      </c>
      <c r="L100" s="26"/>
      <c r="O100" s="26" t="str">
        <f>VLOOKUP(P100,AMR_database_20200729!$C$2:$I$2198,7,FALSE)</f>
        <v>betaLactams</v>
      </c>
      <c r="P100" s="3" t="s">
        <v>2870</v>
      </c>
      <c r="Q100" s="26">
        <f>COUNTIF(AMR_database_20200729!$C$2:$C$2198,P100)</f>
        <v>1</v>
      </c>
    </row>
    <row r="101" spans="1:17" x14ac:dyDescent="0.25">
      <c r="A101" s="26" t="str">
        <f>VLOOKUP(B101,AMR_database_20200729!$C$2:$I$2050,7,FALSE)</f>
        <v>betaLactams</v>
      </c>
      <c r="B101" s="3" t="s">
        <v>2874</v>
      </c>
      <c r="C101" s="26">
        <f>COUNTIF(AMR_database_20200729!$C$2:$C$2198,B101)</f>
        <v>1</v>
      </c>
      <c r="J101" s="3" t="s">
        <v>3740</v>
      </c>
      <c r="L101" s="26"/>
      <c r="O101" s="26" t="str">
        <f>VLOOKUP(P101,AMR_database_20200729!$C$2:$I$2198,7,FALSE)</f>
        <v>betaLactams</v>
      </c>
      <c r="P101" s="3" t="s">
        <v>2874</v>
      </c>
      <c r="Q101" s="26">
        <f>COUNTIF(AMR_database_20200729!$C$2:$C$2198,P101)</f>
        <v>1</v>
      </c>
    </row>
    <row r="102" spans="1:17" x14ac:dyDescent="0.25">
      <c r="A102" s="26" t="str">
        <f>VLOOKUP(B102,AMR_database_20200729!$C$2:$I$2050,7,FALSE)</f>
        <v>betaLactams</v>
      </c>
      <c r="B102" s="3" t="s">
        <v>2878</v>
      </c>
      <c r="C102" s="26">
        <f>COUNTIF(AMR_database_20200729!$C$2:$C$2198,B102)</f>
        <v>5</v>
      </c>
      <c r="J102" s="3" t="s">
        <v>3740</v>
      </c>
      <c r="L102" s="26"/>
      <c r="O102" s="26" t="str">
        <f>VLOOKUP(P102,AMR_database_20200729!$C$2:$I$2198,7,FALSE)</f>
        <v>betaLactams</v>
      </c>
      <c r="P102" s="3" t="s">
        <v>2878</v>
      </c>
      <c r="Q102" s="26">
        <f>COUNTIF(AMR_database_20200729!$C$2:$C$2198,P102)</f>
        <v>5</v>
      </c>
    </row>
    <row r="103" spans="1:17" x14ac:dyDescent="0.25">
      <c r="A103" s="26" t="str">
        <f>VLOOKUP(B103,AMR_database_20200729!$C$2:$I$2050,7,FALSE)</f>
        <v>betaLactams</v>
      </c>
      <c r="B103" s="3" t="s">
        <v>2891</v>
      </c>
      <c r="C103" s="26">
        <f>COUNTIF(AMR_database_20200729!$C$2:$C$2198,B103)</f>
        <v>1</v>
      </c>
      <c r="J103" s="3" t="s">
        <v>3740</v>
      </c>
      <c r="L103" s="26"/>
      <c r="O103" s="26" t="str">
        <f>VLOOKUP(P103,AMR_database_20200729!$C$2:$I$2198,7,FALSE)</f>
        <v>betaLactams</v>
      </c>
      <c r="P103" s="3" t="s">
        <v>2891</v>
      </c>
      <c r="Q103" s="26">
        <f>COUNTIF(AMR_database_20200729!$C$2:$C$2198,P103)</f>
        <v>1</v>
      </c>
    </row>
    <row r="104" spans="1:17" x14ac:dyDescent="0.25">
      <c r="A104" s="26" t="str">
        <f>VLOOKUP(B104,AMR_database_20200729!$C$2:$I$2050,7,FALSE)</f>
        <v>betaLactams</v>
      </c>
      <c r="B104" s="3" t="s">
        <v>2895</v>
      </c>
      <c r="C104" s="26">
        <f>COUNTIF(AMR_database_20200729!$C$2:$C$2198,B104)</f>
        <v>1</v>
      </c>
      <c r="J104" s="3" t="s">
        <v>3740</v>
      </c>
      <c r="L104" s="26"/>
      <c r="O104" s="26" t="str">
        <f>VLOOKUP(P104,AMR_database_20200729!$C$2:$I$2198,7,FALSE)</f>
        <v>betaLactams</v>
      </c>
      <c r="P104" s="3" t="s">
        <v>2895</v>
      </c>
      <c r="Q104" s="26">
        <f>COUNTIF(AMR_database_20200729!$C$2:$C$2198,P104)</f>
        <v>1</v>
      </c>
    </row>
    <row r="105" spans="1:17" x14ac:dyDescent="0.25">
      <c r="A105" s="26" t="str">
        <f>VLOOKUP(B105,AMR_database_20200729!$C$2:$I$2050,7,FALSE)</f>
        <v>betaLactams</v>
      </c>
      <c r="B105" s="3" t="s">
        <v>2899</v>
      </c>
      <c r="C105" s="26">
        <f>COUNTIF(AMR_database_20200729!$C$2:$C$2198,B105)</f>
        <v>1</v>
      </c>
      <c r="J105" s="3" t="s">
        <v>3740</v>
      </c>
      <c r="L105" s="26"/>
      <c r="O105" s="26" t="str">
        <f>VLOOKUP(P105,AMR_database_20200729!$C$2:$I$2198,7,FALSE)</f>
        <v>betaLactams</v>
      </c>
      <c r="P105" s="3" t="s">
        <v>2899</v>
      </c>
      <c r="Q105" s="26">
        <f>COUNTIF(AMR_database_20200729!$C$2:$C$2198,P105)</f>
        <v>1</v>
      </c>
    </row>
    <row r="106" spans="1:17" x14ac:dyDescent="0.25">
      <c r="A106" s="26" t="str">
        <f>VLOOKUP(B106,AMR_database_20200729!$C$2:$I$2050,7,FALSE)</f>
        <v>betaLactams</v>
      </c>
      <c r="B106" s="3" t="s">
        <v>2903</v>
      </c>
      <c r="C106" s="26">
        <f>COUNTIF(AMR_database_20200729!$C$2:$C$2198,B106)</f>
        <v>168</v>
      </c>
      <c r="J106" s="3" t="s">
        <v>3740</v>
      </c>
      <c r="L106" s="26"/>
      <c r="O106" s="26" t="str">
        <f>VLOOKUP(P106,AMR_database_20200729!$C$2:$I$2198,7,FALSE)</f>
        <v>betaLactams</v>
      </c>
      <c r="P106" s="3" t="s">
        <v>2903</v>
      </c>
      <c r="Q106" s="26">
        <f>COUNTIF(AMR_database_20200729!$C$2:$C$2198,P106)</f>
        <v>168</v>
      </c>
    </row>
    <row r="107" spans="1:17" x14ac:dyDescent="0.25">
      <c r="A107" s="26" t="str">
        <f>VLOOKUP(B107,AMR_database_20200729!$C$2:$I$2050,7,FALSE)</f>
        <v>betaLactams</v>
      </c>
      <c r="B107" s="3" t="s">
        <v>3352</v>
      </c>
      <c r="C107" s="26">
        <f>COUNTIF(AMR_database_20200729!$C$2:$C$2198,B107)</f>
        <v>2</v>
      </c>
      <c r="J107" s="3" t="s">
        <v>3740</v>
      </c>
      <c r="L107" s="26"/>
      <c r="O107" s="26" t="str">
        <f>VLOOKUP(P107,AMR_database_20200729!$C$2:$I$2198,7,FALSE)</f>
        <v>betaLactams</v>
      </c>
      <c r="P107" s="3" t="s">
        <v>3352</v>
      </c>
      <c r="Q107" s="26">
        <f>COUNTIF(AMR_database_20200729!$C$2:$C$2198,P107)</f>
        <v>2</v>
      </c>
    </row>
    <row r="108" spans="1:17" x14ac:dyDescent="0.25">
      <c r="A108" s="26" t="str">
        <f>VLOOKUP(B108,AMR_database_20200729!$C$2:$I$2050,7,FALSE)</f>
        <v>betaLactams</v>
      </c>
      <c r="B108" s="3" t="s">
        <v>3359</v>
      </c>
      <c r="C108" s="26">
        <f>COUNTIF(AMR_database_20200729!$C$2:$C$2198,B108)</f>
        <v>1</v>
      </c>
      <c r="J108" s="3" t="s">
        <v>3740</v>
      </c>
      <c r="L108" s="26"/>
      <c r="O108" s="26" t="str">
        <f>VLOOKUP(P108,AMR_database_20200729!$C$2:$I$2198,7,FALSE)</f>
        <v>betaLactams</v>
      </c>
      <c r="P108" s="3" t="s">
        <v>3359</v>
      </c>
      <c r="Q108" s="26">
        <f>COUNTIF(AMR_database_20200729!$C$2:$C$2198,P108)</f>
        <v>1</v>
      </c>
    </row>
    <row r="109" spans="1:17" x14ac:dyDescent="0.25">
      <c r="A109" s="26" t="str">
        <f>VLOOKUP(B109,AMR_database_20200729!$C$2:$I$2050,7,FALSE)</f>
        <v>betaLactams</v>
      </c>
      <c r="B109" s="3" t="s">
        <v>3363</v>
      </c>
      <c r="C109" s="26">
        <f>COUNTIF(AMR_database_20200729!$C$2:$C$2198,B109)</f>
        <v>2</v>
      </c>
      <c r="J109" s="3" t="s">
        <v>3740</v>
      </c>
      <c r="L109" s="26"/>
      <c r="O109" s="26" t="str">
        <f>VLOOKUP(P109,AMR_database_20200729!$C$2:$I$2198,7,FALSE)</f>
        <v>betaLactams</v>
      </c>
      <c r="P109" s="3" t="s">
        <v>3363</v>
      </c>
      <c r="Q109" s="26">
        <f>COUNTIF(AMR_database_20200729!$C$2:$C$2198,P109)</f>
        <v>2</v>
      </c>
    </row>
    <row r="110" spans="1:17" x14ac:dyDescent="0.25">
      <c r="A110" s="26" t="str">
        <f>VLOOKUP(B110,AMR_database_20200729!$C$2:$I$2050,7,FALSE)</f>
        <v>betaLactams</v>
      </c>
      <c r="B110" s="3" t="s">
        <v>3370</v>
      </c>
      <c r="C110" s="26">
        <f>COUNTIF(AMR_database_20200729!$C$2:$C$2198,B110)</f>
        <v>1</v>
      </c>
      <c r="J110" s="3" t="s">
        <v>3740</v>
      </c>
      <c r="L110" s="26"/>
      <c r="O110" s="26" t="str">
        <f>VLOOKUP(P110,AMR_database_20200729!$C$2:$I$2198,7,FALSE)</f>
        <v>betaLactams</v>
      </c>
      <c r="P110" s="3" t="s">
        <v>3370</v>
      </c>
      <c r="Q110" s="26">
        <f>COUNTIF(AMR_database_20200729!$C$2:$C$2198,P110)</f>
        <v>1</v>
      </c>
    </row>
    <row r="111" spans="1:17" x14ac:dyDescent="0.25">
      <c r="A111" s="26" t="str">
        <f>VLOOKUP(B111,AMR_database_20200729!$C$2:$I$2050,7,FALSE)</f>
        <v>betaLactams</v>
      </c>
      <c r="B111" s="3" t="s">
        <v>3374</v>
      </c>
      <c r="C111" s="26">
        <f>COUNTIF(AMR_database_20200729!$C$2:$C$2198,B111)</f>
        <v>1</v>
      </c>
      <c r="J111" s="3" t="s">
        <v>3740</v>
      </c>
      <c r="L111" s="26"/>
      <c r="O111" s="26" t="str">
        <f>VLOOKUP(P111,AMR_database_20200729!$C$2:$I$2198,7,FALSE)</f>
        <v>betaLactams</v>
      </c>
      <c r="P111" s="3" t="s">
        <v>3374</v>
      </c>
      <c r="Q111" s="26">
        <f>COUNTIF(AMR_database_20200729!$C$2:$C$2198,P111)</f>
        <v>1</v>
      </c>
    </row>
    <row r="112" spans="1:17" x14ac:dyDescent="0.25">
      <c r="A112" s="26" t="str">
        <f>VLOOKUP(B112,AMR_database_20200729!$C$2:$I$2050,7,FALSE)</f>
        <v>betaLactams</v>
      </c>
      <c r="B112" s="3" t="s">
        <v>3378</v>
      </c>
      <c r="C112" s="26">
        <f>COUNTIF(AMR_database_20200729!$C$2:$C$2198,B112)</f>
        <v>9</v>
      </c>
      <c r="J112" s="3" t="s">
        <v>3740</v>
      </c>
      <c r="L112" s="26"/>
      <c r="O112" s="26" t="str">
        <f>VLOOKUP(P112,AMR_database_20200729!$C$2:$I$2198,7,FALSE)</f>
        <v>betaLactams</v>
      </c>
      <c r="P112" s="3" t="s">
        <v>3378</v>
      </c>
      <c r="Q112" s="26">
        <f>COUNTIF(AMR_database_20200729!$C$2:$C$2198,P112)</f>
        <v>9</v>
      </c>
    </row>
    <row r="113" spans="1:17" x14ac:dyDescent="0.25">
      <c r="A113" s="26" t="str">
        <f>VLOOKUP(B113,AMR_database_20200729!$C$2:$I$2050,7,FALSE)</f>
        <v>betaLactams</v>
      </c>
      <c r="B113" s="3" t="s">
        <v>3400</v>
      </c>
      <c r="C113" s="26">
        <f>COUNTIF(AMR_database_20200729!$C$2:$C$2198,B113)</f>
        <v>1</v>
      </c>
      <c r="J113" s="3" t="s">
        <v>3740</v>
      </c>
      <c r="L113" s="26"/>
      <c r="O113" s="26" t="str">
        <f>VLOOKUP(P113,AMR_database_20200729!$C$2:$I$2198,7,FALSE)</f>
        <v>betaLactams</v>
      </c>
      <c r="P113" s="3" t="s">
        <v>3400</v>
      </c>
      <c r="Q113" s="26">
        <f>COUNTIF(AMR_database_20200729!$C$2:$C$2198,P113)</f>
        <v>1</v>
      </c>
    </row>
    <row r="114" spans="1:17" x14ac:dyDescent="0.25">
      <c r="A114" s="26" t="str">
        <f>VLOOKUP(B114,AMR_database_20200729!$C$2:$I$2050,7,FALSE)</f>
        <v>betaLactams</v>
      </c>
      <c r="B114" s="3" t="s">
        <v>3404</v>
      </c>
      <c r="C114" s="26">
        <f>COUNTIF(AMR_database_20200729!$C$2:$C$2198,B114)</f>
        <v>1</v>
      </c>
      <c r="J114" s="3" t="s">
        <v>3740</v>
      </c>
      <c r="L114" s="26"/>
      <c r="O114" s="26" t="str">
        <f>VLOOKUP(P114,AMR_database_20200729!$C$2:$I$2198,7,FALSE)</f>
        <v>betaLactams</v>
      </c>
      <c r="P114" s="3" t="s">
        <v>3404</v>
      </c>
      <c r="Q114" s="26">
        <f>COUNTIF(AMR_database_20200729!$C$2:$C$2198,P114)</f>
        <v>1</v>
      </c>
    </row>
    <row r="115" spans="1:17" x14ac:dyDescent="0.25">
      <c r="A115" s="26" t="str">
        <f>VLOOKUP(B115,AMR_database_20200729!$C$2:$I$2050,7,FALSE)</f>
        <v>betaLactams</v>
      </c>
      <c r="B115" s="3" t="s">
        <v>3408</v>
      </c>
      <c r="C115" s="26">
        <f>COUNTIF(AMR_database_20200729!$C$2:$C$2198,B115)</f>
        <v>38</v>
      </c>
      <c r="J115" s="3" t="s">
        <v>3740</v>
      </c>
      <c r="L115" s="26"/>
      <c r="O115" s="26" t="str">
        <f>VLOOKUP(P115,AMR_database_20200729!$C$2:$I$2198,7,FALSE)</f>
        <v>betaLactams</v>
      </c>
      <c r="P115" s="3" t="s">
        <v>3408</v>
      </c>
      <c r="Q115" s="26">
        <f>COUNTIF(AMR_database_20200729!$C$2:$C$2198,P115)</f>
        <v>38</v>
      </c>
    </row>
    <row r="116" spans="1:17" x14ac:dyDescent="0.25">
      <c r="A116" s="26" t="str">
        <f>VLOOKUP(B116,AMR_database_20200729!$C$2:$I$2050,7,FALSE)</f>
        <v>betaLactams</v>
      </c>
      <c r="B116" s="3" t="s">
        <v>3513</v>
      </c>
      <c r="C116" s="26">
        <f>COUNTIF(AMR_database_20200729!$C$2:$C$2198,B116)</f>
        <v>1</v>
      </c>
      <c r="J116" s="3" t="s">
        <v>3740</v>
      </c>
      <c r="L116" s="26"/>
      <c r="O116" s="26" t="str">
        <f>VLOOKUP(P116,AMR_database_20200729!$C$2:$I$2198,7,FALSE)</f>
        <v>betaLactams</v>
      </c>
      <c r="P116" s="3" t="s">
        <v>3513</v>
      </c>
      <c r="Q116" s="26">
        <f>COUNTIF(AMR_database_20200729!$C$2:$C$2198,P116)</f>
        <v>1</v>
      </c>
    </row>
    <row r="117" spans="1:17" x14ac:dyDescent="0.25">
      <c r="A117" s="26" t="str">
        <f>VLOOKUP(B117,AMR_database_20200729!$C$2:$I$2050,7,FALSE)</f>
        <v>betaLactams</v>
      </c>
      <c r="B117" s="3" t="s">
        <v>5862</v>
      </c>
      <c r="C117" s="26">
        <f>COUNTIF(AMR_database_20200729!$C$2:$C$2198,B117)</f>
        <v>1</v>
      </c>
      <c r="J117" s="3" t="s">
        <v>3740</v>
      </c>
      <c r="L117" s="26"/>
      <c r="O117" s="26" t="str">
        <f>VLOOKUP(P117,AMR_database_20200729!$C$2:$I$2198,7,FALSE)</f>
        <v>betaLactams</v>
      </c>
      <c r="P117" s="3" t="s">
        <v>5862</v>
      </c>
      <c r="Q117" s="26">
        <f>COUNTIF(AMR_database_20200729!$C$2:$C$2198,P117)</f>
        <v>1</v>
      </c>
    </row>
    <row r="118" spans="1:17" x14ac:dyDescent="0.25">
      <c r="A118" s="26" t="str">
        <f>VLOOKUP(B118,AMR_database_20200729!$C$2:$I$2050,7,FALSE)</f>
        <v>betaLactams</v>
      </c>
      <c r="B118" s="3" t="s">
        <v>6250</v>
      </c>
      <c r="C118" s="26">
        <f>COUNTIF(AMR_database_20200729!$C$2:$C$2198,B118)</f>
        <v>1</v>
      </c>
      <c r="J118" s="3" t="s">
        <v>3740</v>
      </c>
      <c r="L118" s="26"/>
      <c r="O118" s="26" t="str">
        <f>VLOOKUP(P118,AMR_database_20200729!$C$2:$I$2198,7,FALSE)</f>
        <v>betaLactams</v>
      </c>
      <c r="P118" s="3" t="s">
        <v>6250</v>
      </c>
      <c r="Q118" s="26">
        <f>COUNTIF(AMR_database_20200729!$C$2:$C$2198,P118)</f>
        <v>1</v>
      </c>
    </row>
    <row r="119" spans="1:17" x14ac:dyDescent="0.25">
      <c r="A119" s="26" t="str">
        <f>VLOOKUP(B119,AMR_database_20200729!$C$2:$I$2050,7,FALSE)</f>
        <v>betaLactams</v>
      </c>
      <c r="B119" s="3" t="s">
        <v>6788</v>
      </c>
      <c r="C119" s="26">
        <f>COUNTIF(AMR_database_20200729!$C$2:$C$2198,B119)</f>
        <v>1</v>
      </c>
      <c r="J119" s="3" t="s">
        <v>3740</v>
      </c>
      <c r="L119" s="26"/>
      <c r="O119" s="26" t="str">
        <f>VLOOKUP(P119,AMR_database_20200729!$C$2:$I$2198,7,FALSE)</f>
        <v>betaLactams</v>
      </c>
      <c r="P119" s="3" t="s">
        <v>6788</v>
      </c>
      <c r="Q119" s="26">
        <f>COUNTIF(AMR_database_20200729!$C$2:$C$2198,P119)</f>
        <v>1</v>
      </c>
    </row>
    <row r="120" spans="1:17" x14ac:dyDescent="0.25">
      <c r="A120" s="26" t="str">
        <f>VLOOKUP(B120,AMR_database_20200729!$C$2:$I$2050,7,FALSE)</f>
        <v>chloramphenicol</v>
      </c>
      <c r="B120" s="3" t="s">
        <v>4312</v>
      </c>
      <c r="C120" s="26">
        <f>COUNTIF(AMR_database_20200729!$C$2:$C$2198,B120)</f>
        <v>1</v>
      </c>
      <c r="J120" s="3" t="s">
        <v>3740</v>
      </c>
      <c r="L120" s="26"/>
      <c r="O120" s="26" t="str">
        <f>VLOOKUP(P120,AMR_database_20200729!$C$2:$I$2198,7,FALSE)</f>
        <v>chloramphenicol</v>
      </c>
      <c r="P120" s="3" t="s">
        <v>4312</v>
      </c>
      <c r="Q120" s="26">
        <f>COUNTIF(AMR_database_20200729!$C$2:$C$2198,P120)</f>
        <v>1</v>
      </c>
    </row>
    <row r="121" spans="1:17" x14ac:dyDescent="0.25">
      <c r="A121" s="26" t="str">
        <f>VLOOKUP(B121,AMR_database_20200729!$C$2:$I$2050,7,FALSE)</f>
        <v>chloramphenicol</v>
      </c>
      <c r="B121" s="3" t="s">
        <v>4315</v>
      </c>
      <c r="C121" s="26">
        <f>COUNTIF(AMR_database_20200729!$C$2:$C$2198,B121)</f>
        <v>14</v>
      </c>
      <c r="J121" s="3" t="s">
        <v>3740</v>
      </c>
      <c r="L121" s="26"/>
      <c r="O121" s="26" t="str">
        <f>VLOOKUP(P121,AMR_database_20200729!$C$2:$I$2198,7,FALSE)</f>
        <v>chloramphenicol</v>
      </c>
      <c r="P121" s="3" t="s">
        <v>4315</v>
      </c>
      <c r="Q121" s="26">
        <f>COUNTIF(AMR_database_20200729!$C$2:$C$2198,P121)</f>
        <v>14</v>
      </c>
    </row>
    <row r="122" spans="1:17" x14ac:dyDescent="0.25">
      <c r="A122" s="26" t="str">
        <f>VLOOKUP(B122,AMR_database_20200729!$C$2:$I$2050,7,FALSE)</f>
        <v>chloramphenicol</v>
      </c>
      <c r="B122" s="3" t="s">
        <v>4360</v>
      </c>
      <c r="C122" s="26">
        <f>COUNTIF(AMR_database_20200729!$C$2:$C$2198,B122)</f>
        <v>6</v>
      </c>
      <c r="J122" s="3" t="s">
        <v>3740</v>
      </c>
      <c r="L122" s="26"/>
      <c r="O122" s="26" t="str">
        <f>VLOOKUP(P122,AMR_database_20200729!$C$2:$I$2198,7,FALSE)</f>
        <v>chloramphenicol</v>
      </c>
      <c r="P122" s="3" t="s">
        <v>11031</v>
      </c>
      <c r="Q122" s="26">
        <f>COUNTIF(AMR_database_20200729!$C$2:$C$2198,P122)</f>
        <v>1</v>
      </c>
    </row>
    <row r="123" spans="1:17" x14ac:dyDescent="0.25">
      <c r="A123" s="26" t="str">
        <f>VLOOKUP(B123,AMR_database_20200729!$C$2:$I$2050,7,FALSE)</f>
        <v>chloramphenicol</v>
      </c>
      <c r="B123" s="3" t="s">
        <v>4381</v>
      </c>
      <c r="C123" s="26">
        <f>COUNTIF(AMR_database_20200729!$C$2:$C$2198,B123)</f>
        <v>2</v>
      </c>
      <c r="J123" s="3" t="s">
        <v>3740</v>
      </c>
      <c r="L123" s="26"/>
      <c r="O123" s="26" t="str">
        <f>VLOOKUP(P123,AMR_database_20200729!$C$2:$I$2198,7,FALSE)</f>
        <v>chloramphenicol</v>
      </c>
      <c r="P123" s="3" t="s">
        <v>4360</v>
      </c>
      <c r="Q123" s="26">
        <f>COUNTIF(AMR_database_20200729!$C$2:$C$2198,P123)</f>
        <v>6</v>
      </c>
    </row>
    <row r="124" spans="1:17" x14ac:dyDescent="0.25">
      <c r="A124" s="26" t="str">
        <f>VLOOKUP(B124,AMR_database_20200729!$C$2:$I$2050,7,FALSE)</f>
        <v>chloramphenicol</v>
      </c>
      <c r="B124" s="3" t="s">
        <v>4409</v>
      </c>
      <c r="C124" s="26">
        <f>COUNTIF(AMR_database_20200729!$C$2:$C$2198,B124)</f>
        <v>1</v>
      </c>
      <c r="J124" s="3" t="s">
        <v>3740</v>
      </c>
      <c r="L124" s="26"/>
      <c r="O124" s="26" t="str">
        <f>VLOOKUP(P124,AMR_database_20200729!$C$2:$I$2198,7,FALSE)</f>
        <v>chloramphenicol</v>
      </c>
      <c r="P124" s="3" t="s">
        <v>4381</v>
      </c>
      <c r="Q124" s="26">
        <f>COUNTIF(AMR_database_20200729!$C$2:$C$2198,P124)</f>
        <v>2</v>
      </c>
    </row>
    <row r="125" spans="1:17" x14ac:dyDescent="0.25">
      <c r="A125" s="26" t="str">
        <f>VLOOKUP(B125,AMR_database_20200729!$C$2:$I$2050,7,FALSE)</f>
        <v>chloramphenicol</v>
      </c>
      <c r="B125" s="3" t="s">
        <v>4378</v>
      </c>
      <c r="C125" s="26">
        <f>COUNTIF(AMR_database_20200729!$C$2:$C$2198,B125)</f>
        <v>1</v>
      </c>
      <c r="J125" s="3" t="s">
        <v>3740</v>
      </c>
      <c r="L125" s="26"/>
      <c r="O125" s="26" t="str">
        <f>VLOOKUP(P125,AMR_database_20200729!$C$2:$I$2198,7,FALSE)</f>
        <v>chloramphenicol</v>
      </c>
      <c r="P125" s="3" t="s">
        <v>4409</v>
      </c>
      <c r="Q125" s="26">
        <f>COUNTIF(AMR_database_20200729!$C$2:$C$2198,P125)</f>
        <v>1</v>
      </c>
    </row>
    <row r="126" spans="1:17" x14ac:dyDescent="0.25">
      <c r="A126" s="26" t="str">
        <f>VLOOKUP(B126,AMR_database_20200729!$C$2:$I$2050,7,FALSE)</f>
        <v>chloramphenicol</v>
      </c>
      <c r="B126" s="3" t="s">
        <v>4393</v>
      </c>
      <c r="C126" s="26">
        <f>COUNTIF(AMR_database_20200729!$C$2:$C$2198,B126)</f>
        <v>1</v>
      </c>
      <c r="J126" s="3" t="s">
        <v>3740</v>
      </c>
      <c r="L126" s="26"/>
      <c r="O126" s="26" t="str">
        <f>VLOOKUP(P126,AMR_database_20200729!$C$2:$I$2198,7,FALSE)</f>
        <v>chloramphenicol</v>
      </c>
      <c r="P126" s="3" t="s">
        <v>4378</v>
      </c>
      <c r="Q126" s="26">
        <f>COUNTIF(AMR_database_20200729!$C$2:$C$2198,P126)</f>
        <v>1</v>
      </c>
    </row>
    <row r="127" spans="1:17" x14ac:dyDescent="0.25">
      <c r="A127" s="26" t="str">
        <f>VLOOKUP(B127,AMR_database_20200729!$C$2:$I$2050,7,FALSE)</f>
        <v>chloramphenicol</v>
      </c>
      <c r="B127" s="3" t="s">
        <v>4412</v>
      </c>
      <c r="C127" s="26">
        <f>COUNTIF(AMR_database_20200729!$C$2:$C$2198,B127)</f>
        <v>1</v>
      </c>
      <c r="J127" s="3" t="s">
        <v>3740</v>
      </c>
      <c r="L127" s="26"/>
      <c r="O127" s="26" t="str">
        <f>VLOOKUP(P127,AMR_database_20200729!$C$2:$I$2198,7,FALSE)</f>
        <v>chloramphenicol</v>
      </c>
      <c r="P127" s="3" t="s">
        <v>4393</v>
      </c>
      <c r="Q127" s="26">
        <f>COUNTIF(AMR_database_20200729!$C$2:$C$2198,P127)</f>
        <v>1</v>
      </c>
    </row>
    <row r="128" spans="1:17" x14ac:dyDescent="0.25">
      <c r="A128" s="26" t="str">
        <f>VLOOKUP(B128,AMR_database_20200729!$C$2:$I$2050,7,FALSE)</f>
        <v>chloramphenicol</v>
      </c>
      <c r="B128" s="3" t="s">
        <v>4396</v>
      </c>
      <c r="C128" s="26">
        <f>COUNTIF(AMR_database_20200729!$C$2:$C$2198,B128)</f>
        <v>1</v>
      </c>
      <c r="J128" s="3" t="s">
        <v>3740</v>
      </c>
      <c r="L128" s="26"/>
      <c r="O128" s="26" t="str">
        <f>VLOOKUP(P128,AMR_database_20200729!$C$2:$I$2198,7,FALSE)</f>
        <v>chloramphenicol</v>
      </c>
      <c r="P128" s="3" t="s">
        <v>4412</v>
      </c>
      <c r="Q128" s="26">
        <f>COUNTIF(AMR_database_20200729!$C$2:$C$2198,P128)</f>
        <v>1</v>
      </c>
    </row>
    <row r="129" spans="1:17" x14ac:dyDescent="0.25">
      <c r="A129" s="26" t="str">
        <f>VLOOKUP(B129,AMR_database_20200729!$C$2:$I$2050,7,FALSE)</f>
        <v>chloramphenicol</v>
      </c>
      <c r="B129" s="3" t="s">
        <v>4399</v>
      </c>
      <c r="C129" s="26">
        <f>COUNTIF(AMR_database_20200729!$C$2:$C$2198,B129)</f>
        <v>1</v>
      </c>
      <c r="J129" s="3" t="s">
        <v>3740</v>
      </c>
      <c r="L129" s="26"/>
      <c r="O129" s="26" t="str">
        <f>VLOOKUP(P129,AMR_database_20200729!$C$2:$I$2198,7,FALSE)</f>
        <v>chloramphenicol</v>
      </c>
      <c r="P129" s="3" t="s">
        <v>4396</v>
      </c>
      <c r="Q129" s="26">
        <f>COUNTIF(AMR_database_20200729!$C$2:$C$2198,P129)</f>
        <v>1</v>
      </c>
    </row>
    <row r="130" spans="1:17" x14ac:dyDescent="0.25">
      <c r="A130" s="26" t="str">
        <f>VLOOKUP(B130,AMR_database_20200729!$C$2:$I$2050,7,FALSE)</f>
        <v>chloramphenicol</v>
      </c>
      <c r="B130" s="3" t="s">
        <v>4387</v>
      </c>
      <c r="C130" s="26">
        <f>COUNTIF(AMR_database_20200729!$C$2:$C$2198,B130)</f>
        <v>1</v>
      </c>
      <c r="J130" s="3" t="s">
        <v>3740</v>
      </c>
      <c r="L130" s="26"/>
      <c r="O130" s="26" t="str">
        <f>VLOOKUP(P130,AMR_database_20200729!$C$2:$I$2198,7,FALSE)</f>
        <v>chloramphenicol</v>
      </c>
      <c r="P130" s="3" t="s">
        <v>4399</v>
      </c>
      <c r="Q130" s="26">
        <f>COUNTIF(AMR_database_20200729!$C$2:$C$2198,P130)</f>
        <v>1</v>
      </c>
    </row>
    <row r="131" spans="1:17" x14ac:dyDescent="0.25">
      <c r="A131" s="26" t="str">
        <f>VLOOKUP(B131,AMR_database_20200729!$C$2:$I$2050,7,FALSE)</f>
        <v>chloramphenicol</v>
      </c>
      <c r="B131" s="3" t="s">
        <v>4384</v>
      </c>
      <c r="C131" s="26">
        <f>COUNTIF(AMR_database_20200729!$C$2:$C$2198,B131)</f>
        <v>1</v>
      </c>
      <c r="J131" s="3" t="s">
        <v>3740</v>
      </c>
      <c r="L131" s="26"/>
      <c r="O131" s="26" t="str">
        <f>VLOOKUP(P131,AMR_database_20200729!$C$2:$I$2198,7,FALSE)</f>
        <v>chloramphenicol</v>
      </c>
      <c r="P131" s="3" t="s">
        <v>4387</v>
      </c>
      <c r="Q131" s="26">
        <f>COUNTIF(AMR_database_20200729!$C$2:$C$2198,P131)</f>
        <v>1</v>
      </c>
    </row>
    <row r="132" spans="1:17" x14ac:dyDescent="0.25">
      <c r="A132" s="26" t="str">
        <f>VLOOKUP(B132,AMR_database_20200729!$C$2:$I$2050,7,FALSE)</f>
        <v>chloramphenicol</v>
      </c>
      <c r="B132" s="3" t="s">
        <v>4402</v>
      </c>
      <c r="C132" s="26">
        <f>COUNTIF(AMR_database_20200729!$C$2:$C$2198,B132)</f>
        <v>1</v>
      </c>
      <c r="J132" s="3" t="s">
        <v>3740</v>
      </c>
      <c r="L132" s="26"/>
      <c r="O132" s="26" t="str">
        <f>VLOOKUP(P132,AMR_database_20200729!$C$2:$I$2198,7,FALSE)</f>
        <v>chloramphenicol</v>
      </c>
      <c r="P132" s="3" t="s">
        <v>4384</v>
      </c>
      <c r="Q132" s="26">
        <f>COUNTIF(AMR_database_20200729!$C$2:$C$2198,P132)</f>
        <v>1</v>
      </c>
    </row>
    <row r="133" spans="1:17" x14ac:dyDescent="0.25">
      <c r="A133" s="26" t="str">
        <f>VLOOKUP(B133,AMR_database_20200729!$C$2:$I$2050,7,FALSE)</f>
        <v>chloramphenicol-linezolid</v>
      </c>
      <c r="B133" s="3" t="s">
        <v>4405</v>
      </c>
      <c r="C133" s="26">
        <f>COUNTIF(AMR_database_20200729!$C$2:$C$2198,B133)</f>
        <v>1</v>
      </c>
      <c r="J133" s="3" t="s">
        <v>3740</v>
      </c>
      <c r="L133" s="26"/>
      <c r="O133" s="26" t="str">
        <f>VLOOKUP(P133,AMR_database_20200729!$C$2:$I$2198,7,FALSE)</f>
        <v>chloramphenicol</v>
      </c>
      <c r="P133" s="3" t="s">
        <v>4402</v>
      </c>
      <c r="Q133" s="26">
        <f>COUNTIF(AMR_database_20200729!$C$2:$C$2198,P133)</f>
        <v>1</v>
      </c>
    </row>
    <row r="134" spans="1:17" x14ac:dyDescent="0.25">
      <c r="A134" s="26" t="str">
        <f>VLOOKUP(B134,AMR_database_20200729!$C$2:$I$2050,7,FALSE)</f>
        <v>clindamycin</v>
      </c>
      <c r="B134" s="3" t="s">
        <v>5379</v>
      </c>
      <c r="C134" s="26">
        <f>COUNTIF(AMR_database_20200729!$C$2:$C$2198,B134)</f>
        <v>3</v>
      </c>
      <c r="J134" s="3" t="s">
        <v>3740</v>
      </c>
      <c r="L134" s="26"/>
      <c r="O134" s="26" t="str">
        <f>VLOOKUP(P134,AMR_database_20200729!$C$2:$I$2198,7,FALSE)</f>
        <v>chloramphenicol-linezolid</v>
      </c>
      <c r="P134" s="3" t="s">
        <v>4405</v>
      </c>
      <c r="Q134" s="26">
        <f>COUNTIF(AMR_database_20200729!$C$2:$C$2198,P134)</f>
        <v>1</v>
      </c>
    </row>
    <row r="135" spans="1:17" x14ac:dyDescent="0.25">
      <c r="A135" s="26" t="str">
        <f>VLOOKUP(B135,AMR_database_20200729!$C$2:$I$2050,7,FALSE)</f>
        <v>colistin</v>
      </c>
      <c r="B135" s="3" t="s">
        <v>6849</v>
      </c>
      <c r="C135" s="26">
        <f>COUNTIF(AMR_database_20200729!$C$2:$C$2198,B135)</f>
        <v>22</v>
      </c>
      <c r="J135" s="3" t="s">
        <v>3740</v>
      </c>
      <c r="L135" s="26"/>
      <c r="O135" s="26" t="str">
        <f>VLOOKUP(P135,AMR_database_20200729!$C$2:$I$2198,7,FALSE)</f>
        <v>clindamycin</v>
      </c>
      <c r="P135" s="3" t="s">
        <v>5379</v>
      </c>
      <c r="Q135" s="26">
        <f>COUNTIF(AMR_database_20200729!$C$2:$C$2198,P135)</f>
        <v>3</v>
      </c>
    </row>
    <row r="136" spans="1:17" x14ac:dyDescent="0.25">
      <c r="A136" s="26" t="str">
        <f>VLOOKUP(B136,AMR_database_20200729!$C$2:$I$2050,7,FALSE)</f>
        <v>colistin</v>
      </c>
      <c r="B136" s="26" t="s">
        <v>10337</v>
      </c>
      <c r="C136" s="26">
        <f>COUNTIF(AMR_database_20200729!$C$2:$C$2198,B136)</f>
        <v>3</v>
      </c>
      <c r="J136" s="3" t="s">
        <v>3740</v>
      </c>
      <c r="L136" s="26"/>
      <c r="O136" s="26" t="str">
        <f>VLOOKUP(P136,AMR_database_20200729!$C$2:$I$2198,7,FALSE)</f>
        <v>fosfomycin</v>
      </c>
      <c r="P136" s="3" t="s">
        <v>4304</v>
      </c>
      <c r="Q136" s="26">
        <f>COUNTIF(AMR_database_20200729!$C$2:$C$2198,P136)</f>
        <v>1</v>
      </c>
    </row>
    <row r="137" spans="1:17" x14ac:dyDescent="0.25">
      <c r="A137" s="26" t="str">
        <f>VLOOKUP(B137,AMR_database_20200729!$C$2:$I$2050,7,FALSE)</f>
        <v>colistin</v>
      </c>
      <c r="B137" s="26" t="s">
        <v>10353</v>
      </c>
      <c r="C137" s="26">
        <f>COUNTIF(AMR_database_20200729!$C$2:$C$2198,B137)</f>
        <v>3</v>
      </c>
      <c r="J137" s="3" t="s">
        <v>3740</v>
      </c>
      <c r="L137" s="26"/>
      <c r="O137" s="26" t="str">
        <f>VLOOKUP(P137,AMR_database_20200729!$C$2:$I$2198,7,FALSE)</f>
        <v>fosfomycin</v>
      </c>
      <c r="P137" s="3" t="s">
        <v>4307</v>
      </c>
      <c r="Q137" s="26">
        <f>COUNTIF(AMR_database_20200729!$C$2:$C$2198,P137)</f>
        <v>1</v>
      </c>
    </row>
    <row r="138" spans="1:17" x14ac:dyDescent="0.25">
      <c r="A138" s="26" t="str">
        <f>VLOOKUP(B138,AMR_database_20200729!$C$2:$I$2050,7,FALSE)</f>
        <v>colistin</v>
      </c>
      <c r="B138" s="26" t="s">
        <v>10357</v>
      </c>
      <c r="C138" s="26">
        <f>COUNTIF(AMR_database_20200729!$C$2:$C$2198,B138)</f>
        <v>4</v>
      </c>
      <c r="J138" s="3" t="s">
        <v>3740</v>
      </c>
      <c r="L138" s="26"/>
      <c r="O138" s="26" t="str">
        <f>VLOOKUP(P138,AMR_database_20200729!$C$2:$I$2198,7,FALSE)</f>
        <v>fosfomycin</v>
      </c>
      <c r="P138" s="3" t="s">
        <v>4270</v>
      </c>
      <c r="Q138" s="26">
        <f>COUNTIF(AMR_database_20200729!$C$2:$C$2198,P138)</f>
        <v>7</v>
      </c>
    </row>
    <row r="139" spans="1:17" x14ac:dyDescent="0.25">
      <c r="A139" s="26" t="str">
        <f>VLOOKUP(B139,AMR_database_20200729!$C$2:$I$2050,7,FALSE)</f>
        <v>colistin</v>
      </c>
      <c r="B139" s="26" t="s">
        <v>10362</v>
      </c>
      <c r="C139" s="26">
        <f>COUNTIF(AMR_database_20200729!$C$2:$C$2198,B139)</f>
        <v>3</v>
      </c>
      <c r="J139" s="3" t="s">
        <v>3740</v>
      </c>
      <c r="L139" s="26"/>
      <c r="O139" s="26" t="str">
        <f>VLOOKUP(P139,AMR_database_20200729!$C$2:$I$2198,7,FALSE)</f>
        <v>fosfomycin</v>
      </c>
      <c r="P139" s="3" t="s">
        <v>4292</v>
      </c>
      <c r="Q139" s="26">
        <f>COUNTIF(AMR_database_20200729!$C$2:$C$2198,P139)</f>
        <v>1</v>
      </c>
    </row>
    <row r="140" spans="1:17" x14ac:dyDescent="0.25">
      <c r="A140" s="26" t="str">
        <f>VLOOKUP(B140,AMR_database_20200729!$C$2:$I$2050,7,FALSE)</f>
        <v>colistin</v>
      </c>
      <c r="B140" s="26" t="s">
        <v>10366</v>
      </c>
      <c r="C140" s="26">
        <f>COUNTIF(AMR_database_20200729!$C$2:$C$2198,B140)</f>
        <v>2</v>
      </c>
      <c r="J140" s="3" t="s">
        <v>3740</v>
      </c>
      <c r="L140" s="26"/>
      <c r="O140" s="26" t="str">
        <f>VLOOKUP(P140,AMR_database_20200729!$C$2:$I$2198,7,FALSE)</f>
        <v>fosfomycin</v>
      </c>
      <c r="P140" s="3" t="s">
        <v>4295</v>
      </c>
      <c r="Q140" s="26">
        <f>COUNTIF(AMR_database_20200729!$C$2:$C$2198,P140)</f>
        <v>2</v>
      </c>
    </row>
    <row r="141" spans="1:17" x14ac:dyDescent="0.25">
      <c r="A141" s="26" t="str">
        <f>VLOOKUP(B141,AMR_database_20200729!$C$2:$I$2050,7,FALSE)</f>
        <v>colistin</v>
      </c>
      <c r="B141" s="26" t="s">
        <v>10369</v>
      </c>
      <c r="C141" s="26">
        <f>COUNTIF(AMR_database_20200729!$C$2:$C$2198,B141)</f>
        <v>2</v>
      </c>
      <c r="J141" s="3" t="s">
        <v>3740</v>
      </c>
      <c r="L141" s="26"/>
      <c r="O141" s="26" t="str">
        <f>VLOOKUP(P141,AMR_database_20200729!$C$2:$I$2198,7,FALSE)</f>
        <v>fosfomycin</v>
      </c>
      <c r="P141" s="3" t="s">
        <v>4301</v>
      </c>
      <c r="Q141" s="26">
        <f>COUNTIF(AMR_database_20200729!$C$2:$C$2198,P141)</f>
        <v>1</v>
      </c>
    </row>
    <row r="142" spans="1:17" x14ac:dyDescent="0.25">
      <c r="A142" s="26" t="str">
        <f>VLOOKUP(B142,AMR_database_20200729!$C$2:$I$2050,7,FALSE)</f>
        <v>colistin</v>
      </c>
      <c r="B142" s="26" t="s">
        <v>10403</v>
      </c>
      <c r="C142" s="26">
        <f>COUNTIF(AMR_database_20200729!$C$2:$C$2198,B142)</f>
        <v>1</v>
      </c>
      <c r="J142" s="3" t="s">
        <v>3740</v>
      </c>
      <c r="L142" s="26"/>
      <c r="O142" s="26" t="str">
        <f>VLOOKUP(P142,AMR_database_20200729!$C$2:$I$2198,7,FALSE)</f>
        <v>fosfomycin</v>
      </c>
      <c r="P142" s="3" t="s">
        <v>5624</v>
      </c>
      <c r="Q142" s="26">
        <f>COUNTIF(AMR_database_20200729!$C$2:$C$2198,P142)</f>
        <v>1</v>
      </c>
    </row>
    <row r="143" spans="1:17" x14ac:dyDescent="0.25">
      <c r="A143" s="26" t="str">
        <f>VLOOKUP(B143,AMR_database_20200729!$C$2:$I$2050,7,FALSE)</f>
        <v>colistin</v>
      </c>
      <c r="B143" s="26" t="s">
        <v>10408</v>
      </c>
      <c r="C143" s="26">
        <f>COUNTIF(AMR_database_20200729!$C$2:$C$2198,B143)</f>
        <v>1</v>
      </c>
      <c r="J143" s="3" t="s">
        <v>3740</v>
      </c>
      <c r="L143" s="26"/>
      <c r="O143" s="26" t="str">
        <f>VLOOKUP(P143,AMR_database_20200729!$C$2:$I$2198,7,FALSE)</f>
        <v>fosfomycin</v>
      </c>
      <c r="P143" s="3" t="s">
        <v>5598</v>
      </c>
      <c r="Q143" s="26">
        <f>COUNTIF(AMR_database_20200729!$C$2:$C$2198,P143)</f>
        <v>1</v>
      </c>
    </row>
    <row r="144" spans="1:17" x14ac:dyDescent="0.25">
      <c r="A144" s="26" t="str">
        <f>VLOOKUP(B144,AMR_database_20200729!$C$2:$I$2050,7,FALSE)</f>
        <v>colistin</v>
      </c>
      <c r="B144" s="26" t="s">
        <v>10409</v>
      </c>
      <c r="C144" s="26">
        <f>COUNTIF(AMR_database_20200729!$C$2:$C$2198,B144)</f>
        <v>1</v>
      </c>
      <c r="J144" s="3" t="s">
        <v>3740</v>
      </c>
      <c r="L144" s="26"/>
      <c r="O144" s="26" t="str">
        <f>VLOOKUP(P144,AMR_database_20200729!$C$2:$I$2198,7,FALSE)</f>
        <v>fosfomycin</v>
      </c>
      <c r="P144" s="3" t="s">
        <v>4309</v>
      </c>
      <c r="Q144" s="26">
        <f>COUNTIF(AMR_database_20200729!$C$2:$C$2198,P144)</f>
        <v>1</v>
      </c>
    </row>
    <row r="145" spans="1:17" x14ac:dyDescent="0.25">
      <c r="A145" s="26" t="str">
        <f>VLOOKUP(B145,AMR_database_20200729!$C$2:$I$2050,7,FALSE)</f>
        <v>colistin</v>
      </c>
      <c r="B145" s="26" t="s">
        <v>10421</v>
      </c>
      <c r="C145" s="26">
        <f>COUNTIF(AMR_database_20200729!$C$2:$C$2198,B145)</f>
        <v>1</v>
      </c>
      <c r="J145" s="3" t="s">
        <v>3740</v>
      </c>
      <c r="L145" s="26"/>
      <c r="O145" s="26" t="str">
        <f>VLOOKUP(P145,AMR_database_20200729!$C$2:$I$2198,7,FALSE)</f>
        <v>fosfomycin</v>
      </c>
      <c r="P145" s="3" t="s">
        <v>5627</v>
      </c>
      <c r="Q145" s="26">
        <f>COUNTIF(AMR_database_20200729!$C$2:$C$2198,P145)</f>
        <v>1</v>
      </c>
    </row>
    <row r="146" spans="1:17" x14ac:dyDescent="0.25">
      <c r="A146" s="26" t="str">
        <f>VLOOKUP(B146,AMR_database_20200729!$C$2:$I$2050,7,FALSE)</f>
        <v>fosfomycin</v>
      </c>
      <c r="B146" s="3" t="s">
        <v>4304</v>
      </c>
      <c r="C146" s="26">
        <f>COUNTIF(AMR_database_20200729!$C$2:$C$2198,B146)</f>
        <v>1</v>
      </c>
      <c r="J146" s="3" t="s">
        <v>3740</v>
      </c>
      <c r="L146" s="26"/>
      <c r="O146" s="26" t="str">
        <f>VLOOKUP(P146,AMR_database_20200729!$C$2:$I$2198,7,FALSE)</f>
        <v>fosfomycin</v>
      </c>
      <c r="P146" s="3" t="s">
        <v>5630</v>
      </c>
      <c r="Q146" s="26">
        <f>COUNTIF(AMR_database_20200729!$C$2:$C$2198,P146)</f>
        <v>1</v>
      </c>
    </row>
    <row r="147" spans="1:17" x14ac:dyDescent="0.25">
      <c r="A147" s="26" t="str">
        <f>VLOOKUP(B147,AMR_database_20200729!$C$2:$I$2050,7,FALSE)</f>
        <v>fosfomycin</v>
      </c>
      <c r="B147" s="3" t="s">
        <v>4307</v>
      </c>
      <c r="C147" s="26">
        <f>COUNTIF(AMR_database_20200729!$C$2:$C$2198,B147)</f>
        <v>1</v>
      </c>
      <c r="J147" s="3" t="s">
        <v>3740</v>
      </c>
      <c r="L147" s="26"/>
      <c r="O147" s="26" t="str">
        <f>VLOOKUP(P147,AMR_database_20200729!$C$2:$I$2198,7,FALSE)</f>
        <v>fosfomycin</v>
      </c>
      <c r="P147" s="3" t="s">
        <v>5633</v>
      </c>
      <c r="Q147" s="26">
        <f>COUNTIF(AMR_database_20200729!$C$2:$C$2198,P147)</f>
        <v>1</v>
      </c>
    </row>
    <row r="148" spans="1:17" x14ac:dyDescent="0.25">
      <c r="A148" s="26" t="str">
        <f>VLOOKUP(B148,AMR_database_20200729!$C$2:$I$2050,7,FALSE)</f>
        <v>fosfomycin</v>
      </c>
      <c r="B148" s="3" t="s">
        <v>4270</v>
      </c>
      <c r="C148" s="26">
        <f>COUNTIF(AMR_database_20200729!$C$2:$C$2198,B148)</f>
        <v>7</v>
      </c>
      <c r="J148" s="3" t="s">
        <v>3740</v>
      </c>
      <c r="L148" s="26"/>
      <c r="O148" s="26" t="str">
        <f>VLOOKUP(P148,AMR_database_20200729!$C$2:$I$2198,7,FALSE)</f>
        <v>fosfomycin</v>
      </c>
      <c r="P148" s="3" t="s">
        <v>5636</v>
      </c>
      <c r="Q148" s="26">
        <f>COUNTIF(AMR_database_20200729!$C$2:$C$2198,P148)</f>
        <v>1</v>
      </c>
    </row>
    <row r="149" spans="1:17" x14ac:dyDescent="0.25">
      <c r="A149" s="26" t="str">
        <f>VLOOKUP(B149,AMR_database_20200729!$C$2:$I$2050,7,FALSE)</f>
        <v>fosfomycin</v>
      </c>
      <c r="B149" s="3" t="s">
        <v>4292</v>
      </c>
      <c r="C149" s="26">
        <f>COUNTIF(AMR_database_20200729!$C$2:$C$2198,B149)</f>
        <v>1</v>
      </c>
      <c r="J149" s="3" t="s">
        <v>3740</v>
      </c>
      <c r="L149" s="26"/>
      <c r="O149" s="26" t="str">
        <f>VLOOKUP(P149,AMR_database_20200729!$C$2:$I$2198,7,FALSE)</f>
        <v>fusidic acid</v>
      </c>
      <c r="P149" s="3" t="s">
        <v>4940</v>
      </c>
      <c r="Q149" s="26">
        <f>COUNTIF(AMR_database_20200729!$C$2:$C$2198,P149)</f>
        <v>1</v>
      </c>
    </row>
    <row r="150" spans="1:17" x14ac:dyDescent="0.25">
      <c r="A150" s="26" t="str">
        <f>VLOOKUP(B150,AMR_database_20200729!$C$2:$I$2050,7,FALSE)</f>
        <v>fosfomycin</v>
      </c>
      <c r="B150" s="3" t="s">
        <v>4295</v>
      </c>
      <c r="C150" s="26">
        <f>COUNTIF(AMR_database_20200729!$C$2:$C$2198,B150)</f>
        <v>2</v>
      </c>
      <c r="J150" s="3" t="s">
        <v>3740</v>
      </c>
      <c r="L150" s="26"/>
      <c r="O150" s="26" t="str">
        <f>VLOOKUP(P150,AMR_database_20200729!$C$2:$I$2198,7,FALSE)</f>
        <v>fusidic acid</v>
      </c>
      <c r="P150" s="3" t="s">
        <v>4944</v>
      </c>
      <c r="Q150" s="26">
        <f>COUNTIF(AMR_database_20200729!$C$2:$C$2198,P150)</f>
        <v>1</v>
      </c>
    </row>
    <row r="151" spans="1:17" x14ac:dyDescent="0.25">
      <c r="A151" s="26" t="str">
        <f>VLOOKUP(B151,AMR_database_20200729!$C$2:$I$2050,7,FALSE)</f>
        <v>fosfomycin</v>
      </c>
      <c r="B151" s="3" t="s">
        <v>4301</v>
      </c>
      <c r="C151" s="26">
        <f>COUNTIF(AMR_database_20200729!$C$2:$C$2198,B151)</f>
        <v>1</v>
      </c>
      <c r="J151" s="3" t="s">
        <v>3740</v>
      </c>
      <c r="L151" s="26"/>
      <c r="O151" s="26" t="str">
        <f>VLOOKUP(P151,AMR_database_20200729!$C$2:$I$2198,7,FALSE)</f>
        <v>glycopeptides</v>
      </c>
      <c r="P151" s="3" t="s">
        <v>4947</v>
      </c>
      <c r="Q151" s="26">
        <f>COUNTIF(AMR_database_20200729!$C$2:$C$2198,P151)</f>
        <v>3</v>
      </c>
    </row>
    <row r="152" spans="1:17" x14ac:dyDescent="0.25">
      <c r="A152" s="26" t="str">
        <f>VLOOKUP(B152,AMR_database_20200729!$C$2:$I$2050,7,FALSE)</f>
        <v>fosfomycin</v>
      </c>
      <c r="B152" s="3" t="s">
        <v>5624</v>
      </c>
      <c r="C152" s="26">
        <f>COUNTIF(AMR_database_20200729!$C$2:$C$2198,B152)</f>
        <v>1</v>
      </c>
      <c r="J152" s="3" t="s">
        <v>3740</v>
      </c>
      <c r="L152" s="26"/>
      <c r="O152" s="26" t="str">
        <f>VLOOKUP(P152,AMR_database_20200729!$C$2:$I$2198,7,FALSE)</f>
        <v>glycopeptides</v>
      </c>
      <c r="P152" s="3" t="s">
        <v>4958</v>
      </c>
      <c r="Q152" s="26">
        <f>COUNTIF(AMR_database_20200729!$C$2:$C$2198,P152)</f>
        <v>2</v>
      </c>
    </row>
    <row r="153" spans="1:17" x14ac:dyDescent="0.25">
      <c r="A153" s="26" t="str">
        <f>VLOOKUP(B153,AMR_database_20200729!$C$2:$I$2050,7,FALSE)</f>
        <v>fosfomycin</v>
      </c>
      <c r="B153" s="3" t="s">
        <v>5598</v>
      </c>
      <c r="C153" s="26">
        <f>COUNTIF(AMR_database_20200729!$C$2:$C$2198,B153)</f>
        <v>1</v>
      </c>
      <c r="J153" s="3" t="s">
        <v>3740</v>
      </c>
      <c r="L153" s="26"/>
      <c r="O153" s="26" t="str">
        <f>VLOOKUP(P153,AMR_database_20200729!$C$2:$I$2198,7,FALSE)</f>
        <v>glycopeptides</v>
      </c>
      <c r="P153" s="3" t="s">
        <v>4965</v>
      </c>
      <c r="Q153" s="26">
        <f>COUNTIF(AMR_database_20200729!$C$2:$C$2198,P153)</f>
        <v>1</v>
      </c>
    </row>
    <row r="154" spans="1:17" x14ac:dyDescent="0.25">
      <c r="A154" s="26" t="str">
        <f>VLOOKUP(B154,AMR_database_20200729!$C$2:$I$2050,7,FALSE)</f>
        <v>fosfomycin</v>
      </c>
      <c r="B154" s="3" t="s">
        <v>4309</v>
      </c>
      <c r="C154" s="26">
        <f>COUNTIF(AMR_database_20200729!$C$2:$C$2198,B154)</f>
        <v>1</v>
      </c>
      <c r="J154" s="3" t="s">
        <v>4014</v>
      </c>
      <c r="L154" s="26"/>
      <c r="O154" s="26" t="str">
        <f>VLOOKUP(P154,AMR_database_20200729!$C$2:$I$2198,7,FALSE)</f>
        <v>glycopeptides</v>
      </c>
      <c r="P154" s="3" t="s">
        <v>4969</v>
      </c>
      <c r="Q154" s="26">
        <f>COUNTIF(AMR_database_20200729!$C$2:$C$2198,P154)</f>
        <v>1</v>
      </c>
    </row>
    <row r="155" spans="1:17" x14ac:dyDescent="0.25">
      <c r="A155" s="26" t="str">
        <f>VLOOKUP(B155,AMR_database_20200729!$C$2:$I$2050,7,FALSE)</f>
        <v>fosfomycin</v>
      </c>
      <c r="B155" s="3" t="s">
        <v>5627</v>
      </c>
      <c r="C155" s="26">
        <f>COUNTIF(AMR_database_20200729!$C$2:$C$2198,B155)</f>
        <v>1</v>
      </c>
      <c r="J155" s="3" t="s">
        <v>3740</v>
      </c>
      <c r="L155" s="26"/>
      <c r="O155" s="26" t="str">
        <f>VLOOKUP(P155,AMR_database_20200729!$C$2:$I$2198,7,FALSE)</f>
        <v>glycopeptides</v>
      </c>
      <c r="P155" s="3" t="s">
        <v>4973</v>
      </c>
      <c r="Q155" s="26">
        <f>COUNTIF(AMR_database_20200729!$C$2:$C$2198,P155)</f>
        <v>1</v>
      </c>
    </row>
    <row r="156" spans="1:17" x14ac:dyDescent="0.25">
      <c r="A156" s="26" t="str">
        <f>VLOOKUP(B156,AMR_database_20200729!$C$2:$I$2050,7,FALSE)</f>
        <v>fosfomycin</v>
      </c>
      <c r="B156" s="3" t="s">
        <v>5630</v>
      </c>
      <c r="C156" s="26">
        <f>COUNTIF(AMR_database_20200729!$C$2:$C$2198,B156)</f>
        <v>1</v>
      </c>
      <c r="J156" s="4" t="s">
        <v>10936</v>
      </c>
      <c r="L156" s="26"/>
      <c r="O156" s="26" t="str">
        <f>VLOOKUP(P156,AMR_database_20200729!$C$2:$I$2198,7,FALSE)</f>
        <v>glycopeptides</v>
      </c>
      <c r="P156" s="3" t="s">
        <v>4977</v>
      </c>
      <c r="Q156" s="26">
        <f>COUNTIF(AMR_database_20200729!$C$2:$C$2198,P156)</f>
        <v>1</v>
      </c>
    </row>
    <row r="157" spans="1:17" x14ac:dyDescent="0.25">
      <c r="A157" s="26" t="str">
        <f>VLOOKUP(B157,AMR_database_20200729!$C$2:$I$2050,7,FALSE)</f>
        <v>fosfomycin</v>
      </c>
      <c r="B157" s="3" t="s">
        <v>5633</v>
      </c>
      <c r="C157" s="26">
        <f>COUNTIF(AMR_database_20200729!$C$2:$C$2198,B157)</f>
        <v>1</v>
      </c>
      <c r="J157" s="4" t="s">
        <v>10936</v>
      </c>
      <c r="L157" s="26"/>
      <c r="O157" s="26" t="str">
        <f>VLOOKUP(P157,AMR_database_20200729!$C$2:$I$2198,7,FALSE)</f>
        <v>glycopeptides</v>
      </c>
      <c r="P157" s="3" t="s">
        <v>4981</v>
      </c>
      <c r="Q157" s="26">
        <f>COUNTIF(AMR_database_20200729!$C$2:$C$2198,P157)</f>
        <v>9</v>
      </c>
    </row>
    <row r="158" spans="1:17" x14ac:dyDescent="0.25">
      <c r="A158" s="26" t="str">
        <f>VLOOKUP(B158,AMR_database_20200729!$C$2:$I$2050,7,FALSE)</f>
        <v>fosfomycin</v>
      </c>
      <c r="B158" s="3" t="s">
        <v>5636</v>
      </c>
      <c r="C158" s="26">
        <f>COUNTIF(AMR_database_20200729!$C$2:$C$2198,B158)</f>
        <v>1</v>
      </c>
      <c r="J158" s="4" t="s">
        <v>10936</v>
      </c>
      <c r="L158" s="26"/>
      <c r="O158" s="26" t="str">
        <f>VLOOKUP(P158,AMR_database_20200729!$C$2:$I$2198,7,FALSE)</f>
        <v>glycopeptides</v>
      </c>
      <c r="P158" s="3" t="s">
        <v>5003</v>
      </c>
      <c r="Q158" s="26">
        <f>COUNTIF(AMR_database_20200729!$C$2:$C$2198,P158)</f>
        <v>1</v>
      </c>
    </row>
    <row r="159" spans="1:17" x14ac:dyDescent="0.25">
      <c r="A159" s="26" t="str">
        <f>VLOOKUP(B159,AMR_database_20200729!$C$2:$I$2050,7,FALSE)</f>
        <v>fusidic acid</v>
      </c>
      <c r="B159" s="3" t="s">
        <v>4940</v>
      </c>
      <c r="C159" s="26">
        <f>COUNTIF(AMR_database_20200729!$C$2:$C$2198,B159)</f>
        <v>1</v>
      </c>
      <c r="J159" s="4" t="s">
        <v>10936</v>
      </c>
      <c r="L159" s="26"/>
      <c r="O159" s="26" t="str">
        <f>VLOOKUP(P159,AMR_database_20200729!$C$2:$I$2198,7,FALSE)</f>
        <v>glycopeptides</v>
      </c>
      <c r="P159" s="3" t="s">
        <v>5007</v>
      </c>
      <c r="Q159" s="26">
        <f>COUNTIF(AMR_database_20200729!$C$2:$C$2198,P159)</f>
        <v>1</v>
      </c>
    </row>
    <row r="160" spans="1:17" x14ac:dyDescent="0.25">
      <c r="A160" s="26" t="str">
        <f>VLOOKUP(B160,AMR_database_20200729!$C$2:$I$2050,7,FALSE)</f>
        <v>fusidic acid</v>
      </c>
      <c r="B160" s="3" t="s">
        <v>4944</v>
      </c>
      <c r="C160" s="26">
        <f>COUNTIF(AMR_database_20200729!$C$2:$C$2198,B160)</f>
        <v>1</v>
      </c>
      <c r="J160" s="4" t="s">
        <v>10936</v>
      </c>
      <c r="L160" s="26"/>
      <c r="O160" s="26" t="str">
        <f>VLOOKUP(P160,AMR_database_20200729!$C$2:$I$2198,7,FALSE)</f>
        <v>glycopeptides</v>
      </c>
      <c r="P160" s="3" t="s">
        <v>5010</v>
      </c>
      <c r="Q160" s="26">
        <f>COUNTIF(AMR_database_20200729!$C$2:$C$2198,P160)</f>
        <v>9</v>
      </c>
    </row>
    <row r="161" spans="1:17" x14ac:dyDescent="0.25">
      <c r="A161" s="26" t="str">
        <f>VLOOKUP(B161,AMR_database_20200729!$C$2:$I$2050,7,FALSE)</f>
        <v>fusidic acid</v>
      </c>
      <c r="B161" s="3" t="s">
        <v>6855</v>
      </c>
      <c r="C161" s="26">
        <f>COUNTIF(AMR_database_20200729!$C$2:$C$2198,B161)</f>
        <v>1</v>
      </c>
      <c r="J161" s="4" t="s">
        <v>10936</v>
      </c>
      <c r="L161" s="26"/>
      <c r="O161" s="26" t="str">
        <f>VLOOKUP(P161,AMR_database_20200729!$C$2:$I$2198,7,FALSE)</f>
        <v>glycopeptides</v>
      </c>
      <c r="P161" s="3" t="s">
        <v>5030</v>
      </c>
      <c r="Q161" s="26">
        <f>COUNTIF(AMR_database_20200729!$C$2:$C$2198,P161)</f>
        <v>8</v>
      </c>
    </row>
    <row r="162" spans="1:17" x14ac:dyDescent="0.25">
      <c r="A162" s="26" t="str">
        <f>VLOOKUP(B162,AMR_database_20200729!$C$2:$I$2050,7,FALSE)</f>
        <v>glycopeptides</v>
      </c>
      <c r="B162" s="3" t="s">
        <v>4947</v>
      </c>
      <c r="C162" s="26">
        <f>COUNTIF(AMR_database_20200729!$C$2:$C$2198,B162)</f>
        <v>3</v>
      </c>
      <c r="J162" s="4" t="s">
        <v>10936</v>
      </c>
      <c r="L162" s="26"/>
      <c r="O162" s="26" t="str">
        <f>VLOOKUP(P162,AMR_database_20200729!$C$2:$I$2198,7,FALSE)</f>
        <v>glycopeptides</v>
      </c>
      <c r="P162" s="3" t="s">
        <v>5047</v>
      </c>
      <c r="Q162" s="26">
        <f>COUNTIF(AMR_database_20200729!$C$2:$C$2198,P162)</f>
        <v>4</v>
      </c>
    </row>
    <row r="163" spans="1:17" x14ac:dyDescent="0.25">
      <c r="A163" s="26" t="str">
        <f>VLOOKUP(B163,AMR_database_20200729!$C$2:$I$2050,7,FALSE)</f>
        <v>glycopeptides</v>
      </c>
      <c r="B163" s="3" t="s">
        <v>4958</v>
      </c>
      <c r="C163" s="26">
        <f>COUNTIF(AMR_database_20200729!$C$2:$C$2198,B163)</f>
        <v>2</v>
      </c>
      <c r="J163" s="4" t="s">
        <v>10936</v>
      </c>
      <c r="L163" s="26"/>
      <c r="O163" s="26" t="str">
        <f>VLOOKUP(P163,AMR_database_20200729!$C$2:$I$2198,7,FALSE)</f>
        <v>glycopeptides</v>
      </c>
      <c r="P163" s="3" t="s">
        <v>5056</v>
      </c>
      <c r="Q163" s="26">
        <f>COUNTIF(AMR_database_20200729!$C$2:$C$2198,P163)</f>
        <v>1</v>
      </c>
    </row>
    <row r="164" spans="1:17" x14ac:dyDescent="0.25">
      <c r="A164" s="26" t="str">
        <f>VLOOKUP(B164,AMR_database_20200729!$C$2:$I$2050,7,FALSE)</f>
        <v>glycopeptides</v>
      </c>
      <c r="B164" s="3" t="s">
        <v>4965</v>
      </c>
      <c r="C164" s="26">
        <f>COUNTIF(AMR_database_20200729!$C$2:$C$2198,B164)</f>
        <v>1</v>
      </c>
      <c r="J164" s="4" t="s">
        <v>10936</v>
      </c>
      <c r="L164" s="26"/>
      <c r="O164" s="26" t="str">
        <f>VLOOKUP(P164,AMR_database_20200729!$C$2:$I$2198,7,FALSE)</f>
        <v>glycopeptides</v>
      </c>
      <c r="P164" s="3" t="s">
        <v>5059</v>
      </c>
      <c r="Q164" s="26">
        <f>COUNTIF(AMR_database_20200729!$C$2:$C$2198,P164)</f>
        <v>2</v>
      </c>
    </row>
    <row r="165" spans="1:17" x14ac:dyDescent="0.25">
      <c r="A165" s="26" t="str">
        <f>VLOOKUP(B165,AMR_database_20200729!$C$2:$I$2050,7,FALSE)</f>
        <v>glycopeptides</v>
      </c>
      <c r="B165" s="3" t="s">
        <v>4969</v>
      </c>
      <c r="C165" s="26">
        <f>COUNTIF(AMR_database_20200729!$C$2:$C$2198,B165)</f>
        <v>1</v>
      </c>
      <c r="J165" s="4" t="s">
        <v>10936</v>
      </c>
      <c r="L165" s="26"/>
      <c r="O165" s="26" t="str">
        <f>VLOOKUP(P165,AMR_database_20200729!$C$2:$I$2198,7,FALSE)</f>
        <v>glycopeptides</v>
      </c>
      <c r="P165" s="3" t="s">
        <v>5065</v>
      </c>
      <c r="Q165" s="26">
        <f>COUNTIF(AMR_database_20200729!$C$2:$C$2198,P165)</f>
        <v>12</v>
      </c>
    </row>
    <row r="166" spans="1:17" x14ac:dyDescent="0.25">
      <c r="A166" s="26" t="str">
        <f>VLOOKUP(B166,AMR_database_20200729!$C$2:$I$2050,7,FALSE)</f>
        <v>glycopeptides</v>
      </c>
      <c r="B166" s="3" t="s">
        <v>4973</v>
      </c>
      <c r="C166" s="26">
        <f>COUNTIF(AMR_database_20200729!$C$2:$C$2198,B166)</f>
        <v>1</v>
      </c>
      <c r="J166" s="4" t="s">
        <v>10936</v>
      </c>
      <c r="L166" s="26"/>
      <c r="O166" s="26" t="str">
        <f>VLOOKUP(P166,AMR_database_20200729!$C$2:$I$2198,7,FALSE)</f>
        <v>glycopeptides</v>
      </c>
      <c r="P166" s="3" t="s">
        <v>5090</v>
      </c>
      <c r="Q166" s="26">
        <f>COUNTIF(AMR_database_20200729!$C$2:$C$2198,P166)</f>
        <v>6</v>
      </c>
    </row>
    <row r="167" spans="1:17" x14ac:dyDescent="0.25">
      <c r="A167" s="26" t="str">
        <f>VLOOKUP(B167,AMR_database_20200729!$C$2:$I$2050,7,FALSE)</f>
        <v>glycopeptides</v>
      </c>
      <c r="B167" s="3" t="s">
        <v>4977</v>
      </c>
      <c r="C167" s="26">
        <f>COUNTIF(AMR_database_20200729!$C$2:$C$2198,B167)</f>
        <v>1</v>
      </c>
      <c r="J167" s="4" t="s">
        <v>10936</v>
      </c>
      <c r="L167" s="26"/>
      <c r="O167" s="26" t="str">
        <f>VLOOKUP(P167,AMR_database_20200729!$C$2:$I$2198,7,FALSE)</f>
        <v>glycopeptides</v>
      </c>
      <c r="P167" s="3" t="s">
        <v>5103</v>
      </c>
      <c r="Q167" s="26">
        <f>COUNTIF(AMR_database_20200729!$C$2:$C$2198,P167)</f>
        <v>2</v>
      </c>
    </row>
    <row r="168" spans="1:17" x14ac:dyDescent="0.25">
      <c r="A168" s="26" t="str">
        <f>VLOOKUP(B168,AMR_database_20200729!$C$2:$I$2050,7,FALSE)</f>
        <v>glycopeptides</v>
      </c>
      <c r="B168" s="3" t="s">
        <v>4981</v>
      </c>
      <c r="C168" s="26">
        <f>COUNTIF(AMR_database_20200729!$C$2:$C$2198,B168)</f>
        <v>9</v>
      </c>
      <c r="J168" s="4" t="s">
        <v>10936</v>
      </c>
      <c r="L168" s="26"/>
      <c r="O168" s="26" t="str">
        <f>VLOOKUP(P168,AMR_database_20200729!$C$2:$I$2198,7,FALSE)</f>
        <v>macrolides-lincosamide-streptogramin</v>
      </c>
      <c r="P168" s="3" t="s">
        <v>5113</v>
      </c>
      <c r="Q168" s="26">
        <f>COUNTIF(AMR_database_20200729!$C$2:$C$2198,P168)</f>
        <v>3</v>
      </c>
    </row>
    <row r="169" spans="1:17" x14ac:dyDescent="0.25">
      <c r="A169" s="26" t="str">
        <f>VLOOKUP(B169,AMR_database_20200729!$C$2:$I$2050,7,FALSE)</f>
        <v>glycopeptides</v>
      </c>
      <c r="B169" s="3" t="s">
        <v>5003</v>
      </c>
      <c r="C169" s="26">
        <f>COUNTIF(AMR_database_20200729!$C$2:$C$2198,B169)</f>
        <v>1</v>
      </c>
      <c r="J169" s="4" t="s">
        <v>10936</v>
      </c>
      <c r="L169" s="26"/>
      <c r="O169" s="26" t="str">
        <f>VLOOKUP(P169,AMR_database_20200729!$C$2:$I$2198,7,FALSE)</f>
        <v>macrolides-lincosamide-streptogramin</v>
      </c>
      <c r="P169" s="3" t="s">
        <v>5126</v>
      </c>
      <c r="Q169" s="26">
        <f>COUNTIF(AMR_database_20200729!$C$2:$C$2198,P169)</f>
        <v>33</v>
      </c>
    </row>
    <row r="170" spans="1:17" x14ac:dyDescent="0.25">
      <c r="A170" s="26" t="str">
        <f>VLOOKUP(B170,AMR_database_20200729!$C$2:$I$2050,7,FALSE)</f>
        <v>glycopeptides</v>
      </c>
      <c r="B170" s="3" t="s">
        <v>5007</v>
      </c>
      <c r="C170" s="26">
        <f>COUNTIF(AMR_database_20200729!$C$2:$C$2198,B170)</f>
        <v>1</v>
      </c>
      <c r="J170" s="4" t="s">
        <v>10936</v>
      </c>
      <c r="L170" s="26"/>
      <c r="O170" s="26" t="str">
        <f>VLOOKUP(P170,AMR_database_20200729!$C$2:$I$2198,7,FALSE)</f>
        <v>macrolides-lincosamide-streptogramin</v>
      </c>
      <c r="P170" s="3" t="s">
        <v>5258</v>
      </c>
      <c r="Q170" s="26">
        <f>COUNTIF(AMR_database_20200729!$C$2:$C$2198,P170)</f>
        <v>5</v>
      </c>
    </row>
    <row r="171" spans="1:17" x14ac:dyDescent="0.25">
      <c r="A171" s="26" t="str">
        <f>VLOOKUP(B171,AMR_database_20200729!$C$2:$I$2050,7,FALSE)</f>
        <v>glycopeptides</v>
      </c>
      <c r="B171" s="3" t="s">
        <v>5010</v>
      </c>
      <c r="C171" s="26">
        <f>COUNTIF(AMR_database_20200729!$C$2:$C$2198,B171)</f>
        <v>9</v>
      </c>
      <c r="J171" s="4" t="s">
        <v>10936</v>
      </c>
      <c r="L171" s="26"/>
      <c r="O171" s="26" t="str">
        <f>VLOOKUP(P171,AMR_database_20200729!$C$2:$I$2198,7,FALSE)</f>
        <v>macrolides-lincosamide-streptogramin</v>
      </c>
      <c r="P171" s="3" t="s">
        <v>5263</v>
      </c>
      <c r="Q171" s="26">
        <f>COUNTIF(AMR_database_20200729!$C$2:$C$2198,P171)</f>
        <v>1</v>
      </c>
    </row>
    <row r="172" spans="1:17" x14ac:dyDescent="0.25">
      <c r="A172" s="26" t="str">
        <f>VLOOKUP(B172,AMR_database_20200729!$C$2:$I$2050,7,FALSE)</f>
        <v>glycopeptides</v>
      </c>
      <c r="B172" s="3" t="s">
        <v>5030</v>
      </c>
      <c r="C172" s="26">
        <f>COUNTIF(AMR_database_20200729!$C$2:$C$2198,B172)</f>
        <v>8</v>
      </c>
      <c r="J172" s="4" t="s">
        <v>10936</v>
      </c>
      <c r="L172" s="26"/>
      <c r="O172" s="26" t="str">
        <f>VLOOKUP(P172,AMR_database_20200729!$C$2:$I$2198,7,FALSE)</f>
        <v>macrolides-lincosamide-streptogramin</v>
      </c>
      <c r="P172" s="3" t="s">
        <v>5268</v>
      </c>
      <c r="Q172" s="26">
        <f>COUNTIF(AMR_database_20200729!$C$2:$C$2198,P172)</f>
        <v>8</v>
      </c>
    </row>
    <row r="173" spans="1:17" x14ac:dyDescent="0.25">
      <c r="A173" s="26" t="str">
        <f>VLOOKUP(B173,AMR_database_20200729!$C$2:$I$2050,7,FALSE)</f>
        <v>glycopeptides</v>
      </c>
      <c r="B173" s="3" t="s">
        <v>5047</v>
      </c>
      <c r="C173" s="26">
        <f>COUNTIF(AMR_database_20200729!$C$2:$C$2198,B173)</f>
        <v>4</v>
      </c>
      <c r="J173" s="4" t="s">
        <v>10936</v>
      </c>
      <c r="L173" s="26"/>
      <c r="O173" s="26" t="str">
        <f>VLOOKUP(P173,AMR_database_20200729!$C$2:$I$2198,7,FALSE)</f>
        <v>macrolides-lincosamide-streptogramin</v>
      </c>
      <c r="P173" s="3" t="s">
        <v>5296</v>
      </c>
      <c r="Q173" s="26">
        <f>COUNTIF(AMR_database_20200729!$C$2:$C$2198,P173)</f>
        <v>1</v>
      </c>
    </row>
    <row r="174" spans="1:17" x14ac:dyDescent="0.25">
      <c r="A174" s="26" t="str">
        <f>VLOOKUP(B174,AMR_database_20200729!$C$2:$I$2050,7,FALSE)</f>
        <v>glycopeptides</v>
      </c>
      <c r="B174" s="3" t="s">
        <v>5056</v>
      </c>
      <c r="C174" s="26">
        <f>COUNTIF(AMR_database_20200729!$C$2:$C$2198,B174)</f>
        <v>1</v>
      </c>
      <c r="J174" s="4" t="s">
        <v>10936</v>
      </c>
      <c r="L174" s="26"/>
      <c r="O174" s="26" t="str">
        <f>VLOOKUP(P174,AMR_database_20200729!$C$2:$I$2198,7,FALSE)</f>
        <v>macrolides-lincosamide-streptogramin</v>
      </c>
      <c r="P174" s="3" t="s">
        <v>5301</v>
      </c>
      <c r="Q174" s="26">
        <f>COUNTIF(AMR_database_20200729!$C$2:$C$2198,P174)</f>
        <v>1</v>
      </c>
    </row>
    <row r="175" spans="1:17" x14ac:dyDescent="0.25">
      <c r="A175" s="26" t="str">
        <f>VLOOKUP(B175,AMR_database_20200729!$C$2:$I$2050,7,FALSE)</f>
        <v>glycopeptides</v>
      </c>
      <c r="B175" s="3" t="s">
        <v>5059</v>
      </c>
      <c r="C175" s="26">
        <f>COUNTIF(AMR_database_20200729!$C$2:$C$2198,B175)</f>
        <v>2</v>
      </c>
      <c r="J175" s="4" t="s">
        <v>10936</v>
      </c>
      <c r="L175" s="26"/>
      <c r="O175" s="26" t="str">
        <f>VLOOKUP(P175,AMR_database_20200729!$C$2:$I$2198,7,FALSE)</f>
        <v>macrolides-lincosamide-streptogramin</v>
      </c>
      <c r="P175" s="3" t="s">
        <v>5306</v>
      </c>
      <c r="Q175" s="26">
        <f>COUNTIF(AMR_database_20200729!$C$2:$C$2198,P175)</f>
        <v>5</v>
      </c>
    </row>
    <row r="176" spans="1:17" x14ac:dyDescent="0.25">
      <c r="A176" s="26" t="str">
        <f>VLOOKUP(B176,AMR_database_20200729!$C$2:$I$2050,7,FALSE)</f>
        <v>glycopeptides</v>
      </c>
      <c r="B176" s="3" t="s">
        <v>5065</v>
      </c>
      <c r="C176" s="26">
        <f>COUNTIF(AMR_database_20200729!$C$2:$C$2198,B176)</f>
        <v>12</v>
      </c>
      <c r="J176" s="4" t="s">
        <v>10936</v>
      </c>
      <c r="L176" s="26"/>
      <c r="O176" s="26" t="str">
        <f>VLOOKUP(P176,AMR_database_20200729!$C$2:$I$2198,7,FALSE)</f>
        <v>macrolides-lincosamide-streptogramin</v>
      </c>
      <c r="P176" s="3" t="s">
        <v>5323</v>
      </c>
      <c r="Q176" s="26">
        <f>COUNTIF(AMR_database_20200729!$C$2:$C$2198,P176)</f>
        <v>10</v>
      </c>
    </row>
    <row r="177" spans="1:17" x14ac:dyDescent="0.25">
      <c r="A177" s="26" t="str">
        <f>VLOOKUP(B177,AMR_database_20200729!$C$2:$I$2050,7,FALSE)</f>
        <v>glycopeptides</v>
      </c>
      <c r="B177" s="3" t="s">
        <v>5090</v>
      </c>
      <c r="C177" s="26">
        <f>COUNTIF(AMR_database_20200729!$C$2:$C$2198,B177)</f>
        <v>6</v>
      </c>
      <c r="J177" s="4" t="s">
        <v>10936</v>
      </c>
      <c r="L177" s="26"/>
      <c r="O177" s="26" t="str">
        <f>VLOOKUP(P177,AMR_database_20200729!$C$2:$I$2198,7,FALSE)</f>
        <v>macrolides-lincosamide-streptogramin</v>
      </c>
      <c r="P177" s="3" t="s">
        <v>5339</v>
      </c>
      <c r="Q177" s="26">
        <f>COUNTIF(AMR_database_20200729!$C$2:$C$2198,P177)</f>
        <v>1</v>
      </c>
    </row>
    <row r="178" spans="1:17" x14ac:dyDescent="0.25">
      <c r="A178" s="26" t="str">
        <f>VLOOKUP(B178,AMR_database_20200729!$C$2:$I$2050,7,FALSE)</f>
        <v>glycopeptides</v>
      </c>
      <c r="B178" s="3" t="s">
        <v>5103</v>
      </c>
      <c r="C178" s="26">
        <f>COUNTIF(AMR_database_20200729!$C$2:$C$2198,B178)</f>
        <v>2</v>
      </c>
      <c r="J178" s="4" t="s">
        <v>10936</v>
      </c>
      <c r="L178" s="26"/>
      <c r="O178" s="26" t="str">
        <f>VLOOKUP(P178,AMR_database_20200729!$C$2:$I$2198,7,FALSE)</f>
        <v>macrolides-lincosamide-streptogramin</v>
      </c>
      <c r="P178" s="3" t="s">
        <v>5344</v>
      </c>
      <c r="Q178" s="26">
        <f>COUNTIF(AMR_database_20200729!$C$2:$C$2198,P178)</f>
        <v>4</v>
      </c>
    </row>
    <row r="179" spans="1:17" x14ac:dyDescent="0.25">
      <c r="A179" s="26" t="str">
        <f>VLOOKUP(B179,AMR_database_20200729!$C$2:$I$2050,7,FALSE)</f>
        <v>macrolides-lincosamide-streptogramin</v>
      </c>
      <c r="B179" s="3" t="s">
        <v>5113</v>
      </c>
      <c r="C179" s="26">
        <f>COUNTIF(AMR_database_20200729!$C$2:$C$2198,B179)</f>
        <v>3</v>
      </c>
      <c r="J179" s="4" t="s">
        <v>10936</v>
      </c>
      <c r="L179" s="26"/>
      <c r="O179" s="26" t="str">
        <f>VLOOKUP(P179,AMR_database_20200729!$C$2:$I$2198,7,FALSE)</f>
        <v>macrolides-lincosamide-streptogramin</v>
      </c>
      <c r="P179" s="3" t="s">
        <v>5360</v>
      </c>
      <c r="Q179" s="26">
        <f>COUNTIF(AMR_database_20200729!$C$2:$C$2198,P179)</f>
        <v>2</v>
      </c>
    </row>
    <row r="180" spans="1:17" x14ac:dyDescent="0.25">
      <c r="A180" s="26" t="str">
        <f>VLOOKUP(B180,AMR_database_20200729!$C$2:$I$2050,7,FALSE)</f>
        <v>macrolides-lincosamide-streptogramin</v>
      </c>
      <c r="B180" s="3" t="s">
        <v>5126</v>
      </c>
      <c r="C180" s="26">
        <f>COUNTIF(AMR_database_20200729!$C$2:$C$2198,B180)</f>
        <v>33</v>
      </c>
      <c r="J180" s="4" t="s">
        <v>10936</v>
      </c>
      <c r="L180" s="26"/>
      <c r="O180" s="26" t="str">
        <f>VLOOKUP(P180,AMR_database_20200729!$C$2:$I$2198,7,FALSE)</f>
        <v>macrolides-lincosamide-streptogramin</v>
      </c>
      <c r="P180" s="3" t="s">
        <v>5369</v>
      </c>
      <c r="Q180" s="26">
        <f>COUNTIF(AMR_database_20200729!$C$2:$C$2198,P180)</f>
        <v>1</v>
      </c>
    </row>
    <row r="181" spans="1:17" x14ac:dyDescent="0.25">
      <c r="A181" s="26" t="str">
        <f>VLOOKUP(B181,AMR_database_20200729!$C$2:$I$2050,7,FALSE)</f>
        <v>macrolides-lincosamide-streptogramin</v>
      </c>
      <c r="B181" s="3" t="s">
        <v>5258</v>
      </c>
      <c r="C181" s="26">
        <f>COUNTIF(AMR_database_20200729!$C$2:$C$2198,B181)</f>
        <v>5</v>
      </c>
      <c r="J181" s="4" t="s">
        <v>10936</v>
      </c>
      <c r="L181" s="26"/>
      <c r="O181" s="26" t="str">
        <f>VLOOKUP(P181,AMR_database_20200729!$C$2:$I$2198,7,FALSE)</f>
        <v>macrolides-lincosamide-streptogramin</v>
      </c>
      <c r="P181" s="3" t="s">
        <v>5108</v>
      </c>
      <c r="Q181" s="26">
        <f>COUNTIF(AMR_database_20200729!$C$2:$C$2198,P181)</f>
        <v>1</v>
      </c>
    </row>
    <row r="182" spans="1:17" x14ac:dyDescent="0.25">
      <c r="A182" s="26" t="str">
        <f>VLOOKUP(B182,AMR_database_20200729!$C$2:$I$2050,7,FALSE)</f>
        <v>macrolides-lincosamide-streptogramin</v>
      </c>
      <c r="B182" s="3" t="s">
        <v>5263</v>
      </c>
      <c r="C182" s="26">
        <f>COUNTIF(AMR_database_20200729!$C$2:$C$2198,B182)</f>
        <v>1</v>
      </c>
      <c r="J182" s="4" t="s">
        <v>10936</v>
      </c>
      <c r="L182" s="26"/>
      <c r="O182" s="26" t="str">
        <f>VLOOKUP(P182,AMR_database_20200729!$C$2:$I$2198,7,FALSE)</f>
        <v>macrolides-lincosamide-streptogramin</v>
      </c>
      <c r="P182" s="3" t="s">
        <v>5374</v>
      </c>
      <c r="Q182" s="26">
        <f>COUNTIF(AMR_database_20200729!$C$2:$C$2198,P182)</f>
        <v>7</v>
      </c>
    </row>
    <row r="183" spans="1:17" x14ac:dyDescent="0.25">
      <c r="A183" s="26" t="str">
        <f>VLOOKUP(B183,AMR_database_20200729!$C$2:$I$2050,7,FALSE)</f>
        <v>macrolides-lincosamide-streptogramin</v>
      </c>
      <c r="B183" s="3" t="s">
        <v>5268</v>
      </c>
      <c r="C183" s="26">
        <f>COUNTIF(AMR_database_20200729!$C$2:$C$2198,B183)</f>
        <v>8</v>
      </c>
      <c r="J183" s="4" t="s">
        <v>10936</v>
      </c>
      <c r="L183" s="26"/>
      <c r="O183" s="26" t="str">
        <f>VLOOKUP(P183,AMR_database_20200729!$C$2:$I$2198,7,FALSE)</f>
        <v>macrolides-lincosamide-streptogramin</v>
      </c>
      <c r="P183" s="3" t="s">
        <v>5416</v>
      </c>
      <c r="Q183" s="26">
        <f>COUNTIF(AMR_database_20200729!$C$2:$C$2198,P183)</f>
        <v>2</v>
      </c>
    </row>
    <row r="184" spans="1:17" x14ac:dyDescent="0.25">
      <c r="A184" s="26" t="str">
        <f>VLOOKUP(B184,AMR_database_20200729!$C$2:$I$2050,7,FALSE)</f>
        <v>macrolides-lincosamide-streptogramin</v>
      </c>
      <c r="B184" s="3" t="s">
        <v>5296</v>
      </c>
      <c r="C184" s="26">
        <f>COUNTIF(AMR_database_20200729!$C$2:$C$2198,B184)</f>
        <v>1</v>
      </c>
      <c r="J184" s="4" t="s">
        <v>10936</v>
      </c>
      <c r="L184" s="26"/>
      <c r="O184" s="26" t="str">
        <f>VLOOKUP(P184,AMR_database_20200729!$C$2:$I$2198,7,FALSE)</f>
        <v>mupirocin</v>
      </c>
      <c r="P184" s="3" t="s">
        <v>5424</v>
      </c>
      <c r="Q184" s="26">
        <f>COUNTIF(AMR_database_20200729!$C$2:$C$2198,P184)</f>
        <v>2</v>
      </c>
    </row>
    <row r="185" spans="1:17" x14ac:dyDescent="0.25">
      <c r="A185" s="26" t="str">
        <f>VLOOKUP(B185,AMR_database_20200729!$C$2:$I$2050,7,FALSE)</f>
        <v>macrolides-lincosamide-streptogramin</v>
      </c>
      <c r="B185" s="3" t="s">
        <v>5301</v>
      </c>
      <c r="C185" s="26">
        <f>COUNTIF(AMR_database_20200729!$C$2:$C$2198,B185)</f>
        <v>1</v>
      </c>
      <c r="J185" s="4" t="s">
        <v>10936</v>
      </c>
      <c r="L185" s="26"/>
      <c r="O185" s="26" t="str">
        <f>VLOOKUP(P185,AMR_database_20200729!$C$2:$I$2198,7,FALSE)</f>
        <v>nitrofurantoin</v>
      </c>
      <c r="P185" s="3" t="s">
        <v>5482</v>
      </c>
      <c r="Q185" s="26">
        <f>COUNTIF(AMR_database_20200729!$C$2:$C$2198,P185)</f>
        <v>1</v>
      </c>
    </row>
    <row r="186" spans="1:17" x14ac:dyDescent="0.25">
      <c r="A186" s="26" t="str">
        <f>VLOOKUP(B186,AMR_database_20200729!$C$2:$I$2050,7,FALSE)</f>
        <v>macrolides-lincosamide-streptogramin</v>
      </c>
      <c r="B186" s="3" t="s">
        <v>5306</v>
      </c>
      <c r="C186" s="26">
        <f>COUNTIF(AMR_database_20200729!$C$2:$C$2198,B186)</f>
        <v>5</v>
      </c>
      <c r="J186" s="4" t="s">
        <v>10936</v>
      </c>
      <c r="L186" s="26"/>
      <c r="O186" s="26" t="str">
        <f>VLOOKUP(P186,AMR_database_20200729!$C$2:$I$2198,7,FALSE)</f>
        <v>nitrofurantoin</v>
      </c>
      <c r="P186" s="3" t="s">
        <v>5486</v>
      </c>
      <c r="Q186" s="26">
        <f>COUNTIF(AMR_database_20200729!$C$2:$C$2198,P186)</f>
        <v>1</v>
      </c>
    </row>
    <row r="187" spans="1:17" x14ac:dyDescent="0.25">
      <c r="A187" s="26" t="str">
        <f>VLOOKUP(B187,AMR_database_20200729!$C$2:$I$2050,7,FALSE)</f>
        <v>macrolides-lincosamide-streptogramin</v>
      </c>
      <c r="B187" s="3" t="s">
        <v>5323</v>
      </c>
      <c r="C187" s="26">
        <f>COUNTIF(AMR_database_20200729!$C$2:$C$2198,B187)</f>
        <v>10</v>
      </c>
      <c r="J187" s="4" t="s">
        <v>10936</v>
      </c>
      <c r="L187" s="26"/>
      <c r="O187" s="26" t="str">
        <f>VLOOKUP(P187,AMR_database_20200729!$C$2:$I$2198,7,FALSE)</f>
        <v>nitroimidazole</v>
      </c>
      <c r="P187" s="3" t="s">
        <v>5462</v>
      </c>
      <c r="Q187" s="26">
        <f>COUNTIF(AMR_database_20200729!$C$2:$C$2198,P187)</f>
        <v>4</v>
      </c>
    </row>
    <row r="188" spans="1:17" x14ac:dyDescent="0.25">
      <c r="A188" s="26" t="str">
        <f>VLOOKUP(B188,AMR_database_20200729!$C$2:$I$2050,7,FALSE)</f>
        <v>macrolides-lincosamide-streptogramin</v>
      </c>
      <c r="B188" s="3" t="s">
        <v>5339</v>
      </c>
      <c r="C188" s="26">
        <f>COUNTIF(AMR_database_20200729!$C$2:$C$2198,B188)</f>
        <v>1</v>
      </c>
      <c r="J188" s="4" t="s">
        <v>10936</v>
      </c>
      <c r="L188" s="26"/>
      <c r="O188" s="26" t="str">
        <f>VLOOKUP(P188,AMR_database_20200729!$C$2:$I$2198,7,FALSE)</f>
        <v>quinolones</v>
      </c>
      <c r="P188" s="3" t="s">
        <v>4415</v>
      </c>
      <c r="Q188" s="26">
        <f>COUNTIF(AMR_database_20200729!$C$2:$C$2198,P188)</f>
        <v>2</v>
      </c>
    </row>
    <row r="189" spans="1:17" x14ac:dyDescent="0.25">
      <c r="A189" s="26" t="str">
        <f>VLOOKUP(B189,AMR_database_20200729!$C$2:$I$2050,7,FALSE)</f>
        <v>macrolides-lincosamide-streptogramin</v>
      </c>
      <c r="B189" s="3" t="s">
        <v>5344</v>
      </c>
      <c r="C189" s="26">
        <f>COUNTIF(AMR_database_20200729!$C$2:$C$2198,B189)</f>
        <v>4</v>
      </c>
      <c r="J189" s="4" t="s">
        <v>10936</v>
      </c>
      <c r="L189" s="26"/>
      <c r="O189" s="26" t="str">
        <f>VLOOKUP(P189,AMR_database_20200729!$C$2:$I$2198,7,FALSE)</f>
        <v>quinolones</v>
      </c>
      <c r="P189" s="3" t="s">
        <v>4421</v>
      </c>
      <c r="Q189" s="26">
        <f>COUNTIF(AMR_database_20200729!$C$2:$C$2198,P189)</f>
        <v>2</v>
      </c>
    </row>
    <row r="190" spans="1:17" x14ac:dyDescent="0.25">
      <c r="A190" s="26" t="str">
        <f>VLOOKUP(B190,AMR_database_20200729!$C$2:$I$2050,7,FALSE)</f>
        <v>macrolides-lincosamide-streptogramin</v>
      </c>
      <c r="B190" s="3" t="s">
        <v>5360</v>
      </c>
      <c r="C190" s="26">
        <f>COUNTIF(AMR_database_20200729!$C$2:$C$2198,B190)</f>
        <v>2</v>
      </c>
      <c r="J190" s="4" t="s">
        <v>10936</v>
      </c>
      <c r="L190" s="26"/>
      <c r="O190" s="26" t="str">
        <f>VLOOKUP(P190,AMR_database_20200729!$C$2:$I$2198,7,FALSE)</f>
        <v>quinolones</v>
      </c>
      <c r="P190" s="3" t="s">
        <v>4439</v>
      </c>
      <c r="Q190" s="26">
        <f>COUNTIF(AMR_database_20200729!$C$2:$C$2198,P190)</f>
        <v>11</v>
      </c>
    </row>
    <row r="191" spans="1:17" x14ac:dyDescent="0.25">
      <c r="A191" s="26" t="str">
        <f>VLOOKUP(B191,AMR_database_20200729!$C$2:$I$2050,7,FALSE)</f>
        <v>macrolides-lincosamide-streptogramin</v>
      </c>
      <c r="B191" s="3" t="s">
        <v>5369</v>
      </c>
      <c r="C191" s="26">
        <f>COUNTIF(AMR_database_20200729!$C$2:$C$2198,B191)</f>
        <v>1</v>
      </c>
      <c r="J191" s="4" t="s">
        <v>10936</v>
      </c>
      <c r="L191" s="26"/>
      <c r="O191" s="26" t="str">
        <f>VLOOKUP(P191,AMR_database_20200729!$C$2:$I$2198,7,FALSE)</f>
        <v>quinolones</v>
      </c>
      <c r="P191" s="3" t="s">
        <v>4474</v>
      </c>
      <c r="Q191" s="26">
        <f>COUNTIF(AMR_database_20200729!$C$2:$C$2198,P191)</f>
        <v>31</v>
      </c>
    </row>
    <row r="192" spans="1:17" x14ac:dyDescent="0.25">
      <c r="A192" s="26" t="str">
        <f>VLOOKUP(B192,AMR_database_20200729!$C$2:$I$2050,7,FALSE)</f>
        <v>macrolides-lincosamide-streptogramin</v>
      </c>
      <c r="B192" s="3" t="s">
        <v>5108</v>
      </c>
      <c r="C192" s="26">
        <f>COUNTIF(AMR_database_20200729!$C$2:$C$2198,B192)</f>
        <v>1</v>
      </c>
      <c r="J192" s="4" t="s">
        <v>10936</v>
      </c>
      <c r="L192" s="26"/>
      <c r="O192" s="26" t="str">
        <f>VLOOKUP(P192,AMR_database_20200729!$C$2:$I$2198,7,FALSE)</f>
        <v>quinolones</v>
      </c>
      <c r="P192" s="3" t="s">
        <v>4424</v>
      </c>
      <c r="Q192" s="26">
        <f>COUNTIF(AMR_database_20200729!$C$2:$C$2198,P192)</f>
        <v>2</v>
      </c>
    </row>
    <row r="193" spans="1:17" x14ac:dyDescent="0.25">
      <c r="A193" s="26" t="str">
        <f>VLOOKUP(B193,AMR_database_20200729!$C$2:$I$2050,7,FALSE)</f>
        <v>macrolides-lincosamide-streptogramin</v>
      </c>
      <c r="B193" s="3" t="s">
        <v>5374</v>
      </c>
      <c r="C193" s="26">
        <f>COUNTIF(AMR_database_20200729!$C$2:$C$2198,B193)</f>
        <v>7</v>
      </c>
      <c r="J193" s="4" t="s">
        <v>10936</v>
      </c>
      <c r="L193" s="26"/>
      <c r="O193" s="26" t="str">
        <f>VLOOKUP(P193,AMR_database_20200729!$C$2:$I$2198,7,FALSE)</f>
        <v>quinolones</v>
      </c>
      <c r="P193" s="3" t="s">
        <v>4427</v>
      </c>
      <c r="Q193" s="26">
        <f>COUNTIF(AMR_database_20200729!$C$2:$C$2198,P193)</f>
        <v>2</v>
      </c>
    </row>
    <row r="194" spans="1:17" x14ac:dyDescent="0.25">
      <c r="A194" s="26" t="str">
        <f>VLOOKUP(B194,AMR_database_20200729!$C$2:$I$2050,7,FALSE)</f>
        <v>macrolides-lincosamide-streptogramin</v>
      </c>
      <c r="B194" s="3" t="s">
        <v>5416</v>
      </c>
      <c r="C194" s="26">
        <f>COUNTIF(AMR_database_20200729!$C$2:$C$2198,B194)</f>
        <v>2</v>
      </c>
      <c r="J194" s="4" t="s">
        <v>10936</v>
      </c>
      <c r="L194" s="26"/>
      <c r="O194" s="26" t="str">
        <f>VLOOKUP(P194,AMR_database_20200729!$C$2:$I$2198,7,FALSE)</f>
        <v>quinolones</v>
      </c>
      <c r="P194" s="3" t="s">
        <v>4567</v>
      </c>
      <c r="Q194" s="26">
        <f>COUNTIF(AMR_database_20200729!$C$2:$C$2198,P194)</f>
        <v>4</v>
      </c>
    </row>
    <row r="195" spans="1:17" x14ac:dyDescent="0.25">
      <c r="A195" s="26" t="str">
        <f>VLOOKUP(B195,AMR_database_20200729!$C$2:$I$2050,7,FALSE)</f>
        <v>mupirocin</v>
      </c>
      <c r="B195" s="3" t="s">
        <v>5424</v>
      </c>
      <c r="C195" s="26">
        <f>COUNTIF(AMR_database_20200729!$C$2:$C$2198,B195)</f>
        <v>2</v>
      </c>
      <c r="J195" s="4" t="s">
        <v>10936</v>
      </c>
      <c r="L195" s="26"/>
      <c r="O195" s="26" t="str">
        <f>VLOOKUP(P195,AMR_database_20200729!$C$2:$I$2198,7,FALSE)</f>
        <v>quinolones</v>
      </c>
      <c r="P195" s="3" t="s">
        <v>4571</v>
      </c>
      <c r="Q195" s="26">
        <f>COUNTIF(AMR_database_20200729!$C$2:$C$2198,P195)</f>
        <v>8</v>
      </c>
    </row>
    <row r="196" spans="1:17" x14ac:dyDescent="0.25">
      <c r="A196" s="26" t="str">
        <f>VLOOKUP(B196,AMR_database_20200729!$C$2:$I$2050,7,FALSE)</f>
        <v>nitrofurantoin</v>
      </c>
      <c r="B196" s="3" t="s">
        <v>5482</v>
      </c>
      <c r="C196" s="26">
        <f>COUNTIF(AMR_database_20200729!$C$2:$C$2198,B196)</f>
        <v>1</v>
      </c>
      <c r="J196" s="4" t="s">
        <v>10936</v>
      </c>
      <c r="L196" s="26"/>
      <c r="O196" s="26" t="str">
        <f>VLOOKUP(P196,AMR_database_20200729!$C$2:$I$2198,7,FALSE)</f>
        <v>quinolones</v>
      </c>
      <c r="P196" s="3" t="s">
        <v>4598</v>
      </c>
      <c r="Q196" s="26">
        <f>COUNTIF(AMR_database_20200729!$C$2:$C$2198,P196)</f>
        <v>73</v>
      </c>
    </row>
    <row r="197" spans="1:17" x14ac:dyDescent="0.25">
      <c r="A197" s="26" t="str">
        <f>VLOOKUP(B197,AMR_database_20200729!$C$2:$I$2050,7,FALSE)</f>
        <v>nitrofurantoin</v>
      </c>
      <c r="B197" s="3" t="s">
        <v>5486</v>
      </c>
      <c r="C197" s="26">
        <f>COUNTIF(AMR_database_20200729!$C$2:$C$2198,B197)</f>
        <v>1</v>
      </c>
      <c r="J197" s="4" t="s">
        <v>10936</v>
      </c>
      <c r="L197" s="26"/>
      <c r="O197" s="26" t="str">
        <f>VLOOKUP(P197,AMR_database_20200729!$C$2:$I$2198,7,FALSE)</f>
        <v>quinolones</v>
      </c>
      <c r="P197" s="3" t="s">
        <v>4770</v>
      </c>
      <c r="Q197" s="26">
        <f>COUNTIF(AMR_database_20200729!$C$2:$C$2198,P197)</f>
        <v>1</v>
      </c>
    </row>
    <row r="198" spans="1:17" x14ac:dyDescent="0.25">
      <c r="A198" s="26" t="str">
        <f>VLOOKUP(B198,AMR_database_20200729!$C$2:$I$2050,7,FALSE)</f>
        <v>nitroimidazole</v>
      </c>
      <c r="B198" s="3" t="s">
        <v>5462</v>
      </c>
      <c r="C198" s="26">
        <f>COUNTIF(AMR_database_20200729!$C$2:$C$2198,B198)</f>
        <v>4</v>
      </c>
      <c r="J198" s="4" t="s">
        <v>10936</v>
      </c>
      <c r="L198" s="26"/>
      <c r="O198" s="26" t="str">
        <f>VLOOKUP(P198,AMR_database_20200729!$C$2:$I$2198,7,FALSE)</f>
        <v>quinolones</v>
      </c>
      <c r="P198" s="3" t="s">
        <v>4774</v>
      </c>
      <c r="Q198" s="26">
        <f>COUNTIF(AMR_database_20200729!$C$2:$C$2198,P198)</f>
        <v>3</v>
      </c>
    </row>
    <row r="199" spans="1:17" x14ac:dyDescent="0.25">
      <c r="A199" s="26" t="str">
        <f>VLOOKUP(B199,AMR_database_20200729!$C$2:$I$2050,7,FALSE)</f>
        <v>quinolones</v>
      </c>
      <c r="B199" s="3" t="s">
        <v>4415</v>
      </c>
      <c r="C199" s="26">
        <f>COUNTIF(AMR_database_20200729!$C$2:$C$2198,B199)</f>
        <v>2</v>
      </c>
      <c r="J199" s="4" t="s">
        <v>10936</v>
      </c>
      <c r="L199" s="26"/>
      <c r="O199" s="26" t="str">
        <f>VLOOKUP(P199,AMR_database_20200729!$C$2:$I$2198,7,FALSE)</f>
        <v>quinolones</v>
      </c>
      <c r="P199" s="3" t="s">
        <v>4778</v>
      </c>
      <c r="Q199" s="26">
        <f>COUNTIF(AMR_database_20200729!$C$2:$C$2198,P199)</f>
        <v>9</v>
      </c>
    </row>
    <row r="200" spans="1:17" x14ac:dyDescent="0.25">
      <c r="A200" s="26" t="str">
        <f>VLOOKUP(B200,AMR_database_20200729!$C$2:$I$2050,7,FALSE)</f>
        <v>quinolones</v>
      </c>
      <c r="B200" s="3" t="s">
        <v>4421</v>
      </c>
      <c r="C200" s="26">
        <f>COUNTIF(AMR_database_20200729!$C$2:$C$2198,B200)</f>
        <v>2</v>
      </c>
      <c r="J200" s="4" t="s">
        <v>10936</v>
      </c>
      <c r="L200" s="26"/>
      <c r="O200" s="26" t="str">
        <f>VLOOKUP(P200,AMR_database_20200729!$C$2:$I$2198,7,FALSE)</f>
        <v>rifampicin</v>
      </c>
      <c r="P200" s="3" t="s">
        <v>5432</v>
      </c>
      <c r="Q200" s="26">
        <f>COUNTIF(AMR_database_20200729!$C$2:$C$2198,P200)</f>
        <v>6</v>
      </c>
    </row>
    <row r="201" spans="1:17" x14ac:dyDescent="0.25">
      <c r="A201" s="26" t="str">
        <f>VLOOKUP(B201,AMR_database_20200729!$C$2:$I$2050,7,FALSE)</f>
        <v>quinolones</v>
      </c>
      <c r="B201" s="3" t="s">
        <v>4439</v>
      </c>
      <c r="C201" s="26">
        <f>COUNTIF(AMR_database_20200729!$C$2:$C$2198,B201)</f>
        <v>11</v>
      </c>
      <c r="J201" s="4" t="s">
        <v>10936</v>
      </c>
      <c r="L201" s="26"/>
      <c r="O201" s="26" t="str">
        <f>VLOOKUP(P201,AMR_database_20200729!$C$2:$I$2198,7,FALSE)</f>
        <v>streptothricin</v>
      </c>
      <c r="P201" s="3" t="s">
        <v>5451</v>
      </c>
      <c r="Q201" s="26">
        <f>COUNTIF(AMR_database_20200729!$C$2:$C$2198,P201)</f>
        <v>3</v>
      </c>
    </row>
    <row r="202" spans="1:17" x14ac:dyDescent="0.25">
      <c r="A202" s="26" t="str">
        <f>VLOOKUP(B202,AMR_database_20200729!$C$2:$I$2050,7,FALSE)</f>
        <v>quinolones</v>
      </c>
      <c r="B202" s="3" t="s">
        <v>4474</v>
      </c>
      <c r="C202" s="26">
        <f>COUNTIF(AMR_database_20200729!$C$2:$C$2198,B202)</f>
        <v>31</v>
      </c>
      <c r="J202" s="4" t="s">
        <v>10936</v>
      </c>
      <c r="L202" s="26"/>
      <c r="O202" s="26" t="str">
        <f>VLOOKUP(P202,AMR_database_20200729!$C$2:$I$2198,7,FALSE)</f>
        <v>sulphonamides</v>
      </c>
      <c r="P202" s="3" t="s">
        <v>5639</v>
      </c>
      <c r="Q202" s="26">
        <f>COUNTIF(AMR_database_20200729!$C$2:$C$2198,P202)</f>
        <v>1</v>
      </c>
    </row>
    <row r="203" spans="1:17" x14ac:dyDescent="0.25">
      <c r="A203" s="26" t="str">
        <f>VLOOKUP(B203,AMR_database_20200729!$C$2:$I$2050,7,FALSE)</f>
        <v>quinolones</v>
      </c>
      <c r="B203" s="3" t="s">
        <v>4424</v>
      </c>
      <c r="C203" s="26">
        <f>COUNTIF(AMR_database_20200729!$C$2:$C$2198,B203)</f>
        <v>2</v>
      </c>
      <c r="J203" s="4" t="s">
        <v>10936</v>
      </c>
      <c r="L203" s="26"/>
      <c r="O203" s="26" t="str">
        <f>VLOOKUP(P203,AMR_database_20200729!$C$2:$I$2198,7,FALSE)</f>
        <v>sulphonamides</v>
      </c>
      <c r="P203" s="3" t="s">
        <v>4807</v>
      </c>
      <c r="Q203" s="26">
        <f>COUNTIF(AMR_database_20200729!$C$2:$C$2198,P203)</f>
        <v>7</v>
      </c>
    </row>
    <row r="204" spans="1:17" x14ac:dyDescent="0.25">
      <c r="A204" s="26" t="str">
        <f>VLOOKUP(B204,AMR_database_20200729!$C$2:$I$2050,7,FALSE)</f>
        <v>quinolones</v>
      </c>
      <c r="B204" s="3" t="s">
        <v>4427</v>
      </c>
      <c r="C204" s="26">
        <f>COUNTIF(AMR_database_20200729!$C$2:$C$2198,B204)</f>
        <v>2</v>
      </c>
      <c r="J204" s="4" t="s">
        <v>10936</v>
      </c>
      <c r="L204" s="26"/>
      <c r="O204" s="26" t="str">
        <f>VLOOKUP(P204,AMR_database_20200729!$C$2:$I$2198,7,FALSE)</f>
        <v>tetracyclines</v>
      </c>
      <c r="P204" s="3" t="s">
        <v>3607</v>
      </c>
      <c r="Q204" s="26">
        <f>COUNTIF(AMR_database_20200729!$C$2:$C$2198,P204)</f>
        <v>3</v>
      </c>
    </row>
    <row r="205" spans="1:17" x14ac:dyDescent="0.25">
      <c r="A205" s="26" t="str">
        <f>VLOOKUP(B205,AMR_database_20200729!$C$2:$I$2050,7,FALSE)</f>
        <v>quinolones</v>
      </c>
      <c r="B205" s="3" t="s">
        <v>4567</v>
      </c>
      <c r="C205" s="26">
        <f>COUNTIF(AMR_database_20200729!$C$2:$C$2198,B205)</f>
        <v>4</v>
      </c>
      <c r="J205" s="4" t="s">
        <v>10936</v>
      </c>
      <c r="L205" s="26"/>
      <c r="O205" s="26" t="str">
        <f>VLOOKUP(P205,AMR_database_20200729!$C$2:$I$2198,7,FALSE)</f>
        <v>tetracyclines</v>
      </c>
      <c r="P205" s="38" t="s">
        <v>3621</v>
      </c>
      <c r="Q205" s="26">
        <f>COUNTIF(AMR_database_20200729!$C$2:$C$2198,P205)</f>
        <v>67</v>
      </c>
    </row>
    <row r="206" spans="1:17" x14ac:dyDescent="0.25">
      <c r="A206" s="26" t="str">
        <f>VLOOKUP(B206,AMR_database_20200729!$C$2:$I$2050,7,FALSE)</f>
        <v>quinolones</v>
      </c>
      <c r="B206" s="3" t="s">
        <v>4571</v>
      </c>
      <c r="C206" s="26">
        <f>COUNTIF(AMR_database_20200729!$C$2:$C$2198,B206)</f>
        <v>8</v>
      </c>
      <c r="J206" s="4" t="s">
        <v>10936</v>
      </c>
      <c r="L206" s="26"/>
      <c r="O206" s="26" t="str">
        <f>VLOOKUP(P206,AMR_database_20200729!$C$2:$I$2198,7,FALSE)</f>
        <v>trimethoprim</v>
      </c>
      <c r="P206" s="3" t="s">
        <v>4821</v>
      </c>
      <c r="Q206" s="26">
        <f>COUNTIF(AMR_database_20200729!$C$2:$C$2198,P206)</f>
        <v>30</v>
      </c>
    </row>
    <row r="207" spans="1:17" x14ac:dyDescent="0.25">
      <c r="A207" s="26" t="str">
        <f>VLOOKUP(B207,AMR_database_20200729!$C$2:$I$2050,7,FALSE)</f>
        <v>quinolones</v>
      </c>
      <c r="B207" s="3" t="s">
        <v>4598</v>
      </c>
      <c r="C207" s="26">
        <f>COUNTIF(AMR_database_20200729!$C$2:$C$2198,B207)</f>
        <v>73</v>
      </c>
      <c r="J207" s="4" t="s">
        <v>10936</v>
      </c>
      <c r="L207" s="26"/>
      <c r="O207" s="26" t="str">
        <f>VLOOKUP(P207,AMR_database_20200729!$C$2:$I$2198,7,FALSE)</f>
        <v>trimethoprim</v>
      </c>
      <c r="P207" s="3" t="s">
        <v>4904</v>
      </c>
      <c r="Q207" s="26">
        <f>COUNTIF(AMR_database_20200729!$C$2:$C$2198,P207)</f>
        <v>8</v>
      </c>
    </row>
    <row r="208" spans="1:17" x14ac:dyDescent="0.25">
      <c r="A208" s="26" t="str">
        <f>VLOOKUP(B208,AMR_database_20200729!$C$2:$I$2050,7,FALSE)</f>
        <v>quinolones</v>
      </c>
      <c r="B208" s="3" t="s">
        <v>4770</v>
      </c>
      <c r="C208" s="26">
        <f>COUNTIF(AMR_database_20200729!$C$2:$C$2198,B208)</f>
        <v>1</v>
      </c>
      <c r="J208" s="4" t="s">
        <v>10936</v>
      </c>
      <c r="L208" s="26"/>
      <c r="O208" s="26" t="str">
        <f>VLOOKUP(P208,AMR_database_20200729!$C$2:$I$2198,7,FALSE)</f>
        <v>trimethoprim</v>
      </c>
      <c r="P208" s="3" t="s">
        <v>4929</v>
      </c>
      <c r="Q208" s="26">
        <f>COUNTIF(AMR_database_20200729!$C$2:$C$2198,P208)</f>
        <v>1</v>
      </c>
    </row>
    <row r="209" spans="1:17" x14ac:dyDescent="0.25">
      <c r="A209" s="26" t="str">
        <f>VLOOKUP(B209,AMR_database_20200729!$C$2:$I$2050,7,FALSE)</f>
        <v>quinolones</v>
      </c>
      <c r="B209" s="3" t="s">
        <v>4774</v>
      </c>
      <c r="C209" s="26">
        <f>COUNTIF(AMR_database_20200729!$C$2:$C$2198,B209)</f>
        <v>3</v>
      </c>
      <c r="J209" s="4" t="s">
        <v>10936</v>
      </c>
      <c r="L209" s="26"/>
      <c r="O209" s="26" t="str">
        <f>VLOOKUP(P209,AMR_database_20200729!$C$2:$I$2198,7,FALSE)</f>
        <v>trimethoprim</v>
      </c>
      <c r="P209" s="3" t="s">
        <v>4932</v>
      </c>
      <c r="Q209" s="26">
        <f>COUNTIF(AMR_database_20200729!$C$2:$C$2198,P209)</f>
        <v>1</v>
      </c>
    </row>
    <row r="210" spans="1:17" x14ac:dyDescent="0.25">
      <c r="A210" s="26" t="str">
        <f>VLOOKUP(B210,AMR_database_20200729!$C$2:$I$2050,7,FALSE)</f>
        <v>quinolones</v>
      </c>
      <c r="B210" s="3" t="s">
        <v>4778</v>
      </c>
      <c r="C210" s="26">
        <f>COUNTIF(AMR_database_20200729!$C$2:$C$2198,B210)</f>
        <v>9</v>
      </c>
      <c r="J210" s="4" t="s">
        <v>10936</v>
      </c>
      <c r="L210" s="26"/>
      <c r="O210" s="26" t="str">
        <f>VLOOKUP(P210,AMR_database_20200729!$C$2:$I$2198,7,FALSE)</f>
        <v>trimethoprim</v>
      </c>
      <c r="P210" s="3" t="s">
        <v>4935</v>
      </c>
      <c r="Q210" s="26">
        <f>COUNTIF(AMR_database_20200729!$C$2:$C$2198,P210)</f>
        <v>1</v>
      </c>
    </row>
    <row r="211" spans="1:17" x14ac:dyDescent="0.25">
      <c r="A211" s="26" t="str">
        <f>VLOOKUP(B211,AMR_database_20200729!$C$2:$I$2050,7,FALSE)</f>
        <v>rifampicin</v>
      </c>
      <c r="B211" s="3" t="s">
        <v>5432</v>
      </c>
      <c r="C211" s="26">
        <f>COUNTIF(AMR_database_20200729!$C$2:$C$2198,B211)</f>
        <v>6</v>
      </c>
      <c r="J211" s="4" t="s">
        <v>10936</v>
      </c>
      <c r="L211" s="26"/>
      <c r="O211" s="26" t="str">
        <f>VLOOKUP(P211,AMR_database_20200729!$C$2:$I$2198,7,FALSE)</f>
        <v>trimethoprim</v>
      </c>
      <c r="P211" s="3" t="s">
        <v>4937</v>
      </c>
      <c r="Q211" s="26">
        <f>COUNTIF(AMR_database_20200729!$C$2:$C$2198,P211)</f>
        <v>1</v>
      </c>
    </row>
    <row r="212" spans="1:17" x14ac:dyDescent="0.25">
      <c r="A212" s="26" t="str">
        <f>VLOOKUP(B212,AMR_database_20200729!$C$2:$I$2050,7,FALSE)</f>
        <v>streptothricin</v>
      </c>
      <c r="B212" s="3" t="s">
        <v>5451</v>
      </c>
      <c r="C212" s="26">
        <f>COUNTIF(AMR_database_20200729!$C$2:$C$2198,B212)</f>
        <v>3</v>
      </c>
      <c r="J212" s="4" t="s">
        <v>10936</v>
      </c>
      <c r="L212" s="26"/>
      <c r="O212" s="26" t="str">
        <f>VLOOKUP(P212,AMR_database_20200729!$C$2:$I$2198,7,FALSE)</f>
        <v>colistin</v>
      </c>
      <c r="P212" s="3" t="s">
        <v>6849</v>
      </c>
      <c r="Q212" s="26">
        <f>COUNTIF(AMR_database_20200729!$C$2:$C$2198,P212)</f>
        <v>22</v>
      </c>
    </row>
    <row r="213" spans="1:17" x14ac:dyDescent="0.25">
      <c r="A213" s="26" t="str">
        <f>VLOOKUP(B213,AMR_database_20200729!$C$2:$I$2050,7,FALSE)</f>
        <v>sulphonamides</v>
      </c>
      <c r="B213" s="3" t="s">
        <v>5639</v>
      </c>
      <c r="C213" s="26">
        <f>COUNTIF(AMR_database_20200729!$C$2:$C$2198,B213)</f>
        <v>1</v>
      </c>
      <c r="J213" s="4" t="s">
        <v>10936</v>
      </c>
      <c r="L213" s="26"/>
      <c r="O213" s="26" t="str">
        <f>VLOOKUP(P213,AMR_database_20200729!$C$2:$I$2198,7,FALSE)</f>
        <v>fusidic acid</v>
      </c>
      <c r="P213" s="3" t="s">
        <v>6855</v>
      </c>
      <c r="Q213" s="26">
        <f>COUNTIF(AMR_database_20200729!$C$2:$C$2198,P213)</f>
        <v>1</v>
      </c>
    </row>
    <row r="214" spans="1:17" x14ac:dyDescent="0.25">
      <c r="A214" s="26" t="str">
        <f>VLOOKUP(B214,AMR_database_20200729!$C$2:$I$2050,7,FALSE)</f>
        <v>sulphonamides</v>
      </c>
      <c r="B214" s="3" t="s">
        <v>4807</v>
      </c>
      <c r="C214" s="26">
        <f>COUNTIF(AMR_database_20200729!$C$2:$C$2198,B214)</f>
        <v>7</v>
      </c>
      <c r="J214" s="4" t="s">
        <v>10936</v>
      </c>
      <c r="L214" s="26"/>
      <c r="O214" s="26" t="str">
        <f>VLOOKUP(P214,AMR_database_20200729!$C$2:$I$2198,7,FALSE)</f>
        <v>colistin</v>
      </c>
      <c r="P214" s="26" t="s">
        <v>10369</v>
      </c>
      <c r="Q214" s="26">
        <f>COUNTIF(AMR_database_20200729!$C$2:$C$2198,P214)</f>
        <v>2</v>
      </c>
    </row>
    <row r="215" spans="1:17" x14ac:dyDescent="0.25">
      <c r="A215" s="26" t="str">
        <f>VLOOKUP(B215,AMR_database_20200729!$C$2:$I$2050,7,FALSE)</f>
        <v>tetracyclines</v>
      </c>
      <c r="B215" s="3" t="s">
        <v>3607</v>
      </c>
      <c r="C215" s="26">
        <f>COUNTIF(AMR_database_20200729!$C$2:$C$2198,B215)</f>
        <v>3</v>
      </c>
      <c r="J215" s="4" t="s">
        <v>10936</v>
      </c>
      <c r="L215" s="26"/>
      <c r="O215" s="26" t="str">
        <f>VLOOKUP(P215,AMR_database_20200729!$C$2:$I$2198,7,FALSE)</f>
        <v>colistin</v>
      </c>
      <c r="P215" s="26" t="s">
        <v>10421</v>
      </c>
      <c r="Q215" s="26">
        <f>COUNTIF(AMR_database_20200729!$C$2:$C$2198,P215)</f>
        <v>1</v>
      </c>
    </row>
    <row r="216" spans="1:17" x14ac:dyDescent="0.25">
      <c r="A216" s="26" t="str">
        <f>VLOOKUP(B216,AMR_database_20200729!$C$2:$I$2050,7,FALSE)</f>
        <v>tetracyclines</v>
      </c>
      <c r="B216" s="38" t="s">
        <v>3621</v>
      </c>
      <c r="C216" s="26">
        <f>COUNTIF(AMR_database_20200729!$C$2:$C$2198,B216)</f>
        <v>67</v>
      </c>
      <c r="J216" s="4" t="s">
        <v>10936</v>
      </c>
      <c r="L216" s="26"/>
      <c r="O216" s="26" t="str">
        <f>VLOOKUP(P216,AMR_database_20200729!$C$2:$I$2198,7,FALSE)</f>
        <v>colistin</v>
      </c>
      <c r="P216" s="26" t="s">
        <v>10403</v>
      </c>
      <c r="Q216" s="26">
        <f>COUNTIF(AMR_database_20200729!$C$2:$C$2198,P216)</f>
        <v>1</v>
      </c>
    </row>
    <row r="217" spans="1:17" x14ac:dyDescent="0.25">
      <c r="A217" s="26" t="str">
        <f>VLOOKUP(B217,AMR_database_20200729!$C$2:$I$2050,7,FALSE)</f>
        <v>trimethoprim</v>
      </c>
      <c r="B217" s="3" t="s">
        <v>4821</v>
      </c>
      <c r="C217" s="26">
        <f>COUNTIF(AMR_database_20200729!$C$2:$C$2198,B217)</f>
        <v>30</v>
      </c>
      <c r="J217" s="4" t="s">
        <v>10936</v>
      </c>
      <c r="L217" s="26"/>
      <c r="O217" s="26" t="str">
        <f>VLOOKUP(P217,AMR_database_20200729!$C$2:$I$2198,7,FALSE)</f>
        <v>colistin</v>
      </c>
      <c r="P217" s="26" t="s">
        <v>10408</v>
      </c>
      <c r="Q217" s="26">
        <f>COUNTIF(AMR_database_20200729!$C$2:$C$2198,P217)</f>
        <v>1</v>
      </c>
    </row>
    <row r="218" spans="1:17" x14ac:dyDescent="0.25">
      <c r="A218" s="26" t="str">
        <f>VLOOKUP(B218,AMR_database_20200729!$C$2:$I$2050,7,FALSE)</f>
        <v>trimethoprim</v>
      </c>
      <c r="B218" s="3" t="s">
        <v>4904</v>
      </c>
      <c r="C218" s="26">
        <f>COUNTIF(AMR_database_20200729!$C$2:$C$2198,B218)</f>
        <v>8</v>
      </c>
      <c r="J218" s="4" t="s">
        <v>10936</v>
      </c>
      <c r="L218" s="26"/>
      <c r="O218" s="26" t="str">
        <f>VLOOKUP(P218,AMR_database_20200729!$C$2:$I$2198,7,FALSE)</f>
        <v>colistin</v>
      </c>
      <c r="P218" s="26" t="s">
        <v>10409</v>
      </c>
      <c r="Q218" s="26">
        <f>COUNTIF(AMR_database_20200729!$C$2:$C$2198,P218)</f>
        <v>1</v>
      </c>
    </row>
    <row r="219" spans="1:17" x14ac:dyDescent="0.25">
      <c r="A219" s="26" t="str">
        <f>VLOOKUP(B219,AMR_database_20200729!$C$2:$I$2050,7,FALSE)</f>
        <v>trimethoprim</v>
      </c>
      <c r="B219" s="3" t="s">
        <v>4929</v>
      </c>
      <c r="C219" s="26">
        <f>COUNTIF(AMR_database_20200729!$C$2:$C$2198,B219)</f>
        <v>1</v>
      </c>
      <c r="J219" s="4" t="s">
        <v>10936</v>
      </c>
      <c r="L219" s="26"/>
      <c r="O219" s="26" t="str">
        <f>VLOOKUP(P219,AMR_database_20200729!$C$2:$I$2198,7,FALSE)</f>
        <v>colistin</v>
      </c>
      <c r="P219" s="26" t="s">
        <v>10357</v>
      </c>
      <c r="Q219" s="26">
        <f>COUNTIF(AMR_database_20200729!$C$2:$C$2198,P219)</f>
        <v>4</v>
      </c>
    </row>
    <row r="220" spans="1:17" x14ac:dyDescent="0.25">
      <c r="A220" s="26" t="str">
        <f>VLOOKUP(B220,AMR_database_20200729!$C$2:$I$2050,7,FALSE)</f>
        <v>trimethoprim</v>
      </c>
      <c r="B220" s="3" t="s">
        <v>4932</v>
      </c>
      <c r="C220" s="26">
        <f>COUNTIF(AMR_database_20200729!$C$2:$C$2198,B220)</f>
        <v>1</v>
      </c>
      <c r="J220" s="4" t="s">
        <v>10936</v>
      </c>
      <c r="L220" s="26"/>
      <c r="O220" s="26" t="str">
        <f>VLOOKUP(P220,AMR_database_20200729!$C$2:$I$2198,7,FALSE)</f>
        <v>colistin</v>
      </c>
      <c r="P220" s="26" t="s">
        <v>10362</v>
      </c>
      <c r="Q220" s="26">
        <f>COUNTIF(AMR_database_20200729!$C$2:$C$2198,P220)</f>
        <v>3</v>
      </c>
    </row>
    <row r="221" spans="1:17" x14ac:dyDescent="0.25">
      <c r="A221" s="26" t="str">
        <f>VLOOKUP(B221,AMR_database_20200729!$C$2:$I$2050,7,FALSE)</f>
        <v>trimethoprim</v>
      </c>
      <c r="B221" s="3" t="s">
        <v>4935</v>
      </c>
      <c r="C221" s="26">
        <f>COUNTIF(AMR_database_20200729!$C$2:$C$2198,B221)</f>
        <v>1</v>
      </c>
      <c r="J221" s="4" t="s">
        <v>10936</v>
      </c>
      <c r="L221" s="26"/>
      <c r="O221" s="26" t="str">
        <f>VLOOKUP(P221,AMR_database_20200729!$C$2:$I$2198,7,FALSE)</f>
        <v>colistin</v>
      </c>
      <c r="P221" s="26" t="s">
        <v>10337</v>
      </c>
      <c r="Q221" s="26">
        <f>COUNTIF(AMR_database_20200729!$C$2:$C$2198,P221)</f>
        <v>3</v>
      </c>
    </row>
    <row r="222" spans="1:17" x14ac:dyDescent="0.25">
      <c r="A222" s="26" t="str">
        <f>VLOOKUP(B222,AMR_database_20200729!$C$2:$I$2050,7,FALSE)</f>
        <v>trimethoprim</v>
      </c>
      <c r="B222" s="3" t="s">
        <v>4937</v>
      </c>
      <c r="C222" s="26">
        <f>COUNTIF(AMR_database_20200729!$C$2:$C$2198,B222)</f>
        <v>1</v>
      </c>
      <c r="J222" s="4" t="s">
        <v>10936</v>
      </c>
      <c r="L222" s="26"/>
      <c r="O222" s="26" t="str">
        <f>VLOOKUP(P222,AMR_database_20200729!$C$2:$I$2198,7,FALSE)</f>
        <v>colistin</v>
      </c>
      <c r="P222" s="26" t="s">
        <v>10353</v>
      </c>
      <c r="Q222" s="26">
        <f>COUNTIF(AMR_database_20200729!$C$2:$C$2198,P222)</f>
        <v>3</v>
      </c>
    </row>
    <row r="223" spans="1:17" x14ac:dyDescent="0.25">
      <c r="A223" s="26"/>
      <c r="C223" s="26"/>
      <c r="J223" s="4" t="s">
        <v>10936</v>
      </c>
      <c r="L223" s="26"/>
      <c r="O223" s="26" t="str">
        <f>VLOOKUP(P223,AMR_database_20200729!$C$2:$I$2198,7,FALSE)</f>
        <v>colistin</v>
      </c>
      <c r="P223" s="26" t="s">
        <v>10366</v>
      </c>
      <c r="Q223" s="26">
        <f>COUNTIF(AMR_database_20200729!$C$2:$C$2198,P223)</f>
        <v>2</v>
      </c>
    </row>
    <row r="224" spans="1:17" x14ac:dyDescent="0.25">
      <c r="A224" s="26"/>
      <c r="C224" s="26"/>
      <c r="J224" s="4" t="s">
        <v>10936</v>
      </c>
      <c r="L224" s="26"/>
      <c r="O224" s="26" t="str">
        <f>VLOOKUP(P224,AMR_database_20200729!$C$2:$I$2198,7,FALSE)</f>
        <v>Integrase</v>
      </c>
      <c r="P224" s="26" t="s">
        <v>10603</v>
      </c>
      <c r="Q224" s="26">
        <f>COUNTIF(AMR_database_20200729!$C$2:$C$2198,P224)</f>
        <v>3</v>
      </c>
    </row>
    <row r="225" spans="1:17" x14ac:dyDescent="0.25">
      <c r="A225" s="26"/>
      <c r="C225" s="26"/>
      <c r="J225" s="4" t="s">
        <v>10936</v>
      </c>
      <c r="L225" s="26"/>
      <c r="O225" s="26" t="str">
        <f>VLOOKUP(P225,AMR_database_20200729!$C$2:$I$2198,7,FALSE)</f>
        <v>pleuromutilin</v>
      </c>
      <c r="P225" s="3" t="s">
        <v>10732</v>
      </c>
      <c r="Q225" s="26">
        <f>COUNTIF(AMR_database_20200729!$C$2:$C$2198,P225)</f>
        <v>4</v>
      </c>
    </row>
    <row r="226" spans="1:17" x14ac:dyDescent="0.25">
      <c r="A226" s="26"/>
      <c r="C226" s="26"/>
      <c r="J226" s="4" t="s">
        <v>10936</v>
      </c>
      <c r="L226" s="26"/>
      <c r="O226" s="26" t="str">
        <f>VLOOKUP(P226,AMR_database_20200729!$C$2:$I$2198,7,FALSE)</f>
        <v>quinolones</v>
      </c>
      <c r="P226" s="3" t="s">
        <v>10765</v>
      </c>
      <c r="Q226" s="26">
        <f>COUNTIF(AMR_database_20200729!$C$2:$C$2198,P226)</f>
        <v>1</v>
      </c>
    </row>
    <row r="227" spans="1:17" x14ac:dyDescent="0.25">
      <c r="A227" s="26"/>
      <c r="C227" s="26"/>
      <c r="J227" s="4" t="s">
        <v>10936</v>
      </c>
      <c r="L227" s="26"/>
      <c r="O227" s="26" t="str">
        <f>VLOOKUP(P227,AMR_database_20200729!$C$2:$I$2198,7,FALSE)</f>
        <v>quinolones</v>
      </c>
      <c r="P227" s="3" t="s">
        <v>10780</v>
      </c>
      <c r="Q227" s="26">
        <f>COUNTIF(AMR_database_20200729!$C$2:$C$2198,P227)</f>
        <v>1</v>
      </c>
    </row>
    <row r="228" spans="1:17" x14ac:dyDescent="0.25">
      <c r="A228" s="26"/>
      <c r="C228" s="26"/>
      <c r="J228" s="4" t="s">
        <v>10936</v>
      </c>
      <c r="L228" s="26"/>
      <c r="O228" s="26" t="str">
        <f>VLOOKUP(P228,AMR_database_20200729!$C$2:$I$2198,7,FALSE)</f>
        <v>quinolones</v>
      </c>
      <c r="P228" s="3" t="s">
        <v>10789</v>
      </c>
      <c r="Q228" s="26">
        <f>COUNTIF(AMR_database_20200729!$C$2:$C$2198,P228)</f>
        <v>6</v>
      </c>
    </row>
    <row r="229" spans="1:17" x14ac:dyDescent="0.25">
      <c r="A229" s="26"/>
      <c r="C229" s="26"/>
      <c r="J229" s="4" t="s">
        <v>10936</v>
      </c>
      <c r="L229" s="26"/>
      <c r="O229" s="26" t="str">
        <f>VLOOKUP(P229,AMR_database_20200729!$C$2:$I$2198,7,FALSE)</f>
        <v>chloramphenicol-linezolid</v>
      </c>
      <c r="P229" s="3" t="s">
        <v>10911</v>
      </c>
      <c r="Q229" s="26">
        <f>COUNTIF(AMR_database_20200729!$C$2:$C$2198,P229)</f>
        <v>1</v>
      </c>
    </row>
    <row r="230" spans="1:17" x14ac:dyDescent="0.25">
      <c r="A230" s="26"/>
      <c r="C230" s="26"/>
      <c r="J230" s="4" t="s">
        <v>10936</v>
      </c>
      <c r="L230" s="26"/>
      <c r="O230" s="26" t="str">
        <f>VLOOKUP(P230,AMR_database_20200729!$C$2:$I$2198,7,FALSE)</f>
        <v>chloramphenicol</v>
      </c>
      <c r="P230" s="3" t="s">
        <v>10917</v>
      </c>
      <c r="Q230" s="26">
        <f>COUNTIF(AMR_database_20200729!$C$2:$C$2198,P230)</f>
        <v>1</v>
      </c>
    </row>
    <row r="231" spans="1:17" x14ac:dyDescent="0.25">
      <c r="A231" s="26"/>
      <c r="C231" s="26"/>
      <c r="J231" s="4" t="s">
        <v>10936</v>
      </c>
      <c r="L231" s="26"/>
      <c r="O231" s="26" t="str">
        <f>VLOOKUP(P231,AMR_database_20200729!$C$2:$I$2198,7,FALSE)</f>
        <v>chloramphenicol</v>
      </c>
      <c r="P231" s="3" t="s">
        <v>10922</v>
      </c>
      <c r="Q231" s="26">
        <f>COUNTIF(AMR_database_20200729!$C$2:$C$2198,P231)</f>
        <v>1</v>
      </c>
    </row>
    <row r="232" spans="1:17" x14ac:dyDescent="0.25">
      <c r="A232" s="26"/>
      <c r="C232" s="26"/>
      <c r="J232" s="4" t="s">
        <v>10936</v>
      </c>
      <c r="L232" s="26"/>
      <c r="O232" s="26" t="str">
        <f>VLOOKUP(P232,AMR_database_20200729!$C$2:$I$2198,7,FALSE)</f>
        <v>chloramphenicol</v>
      </c>
      <c r="P232" s="3" t="s">
        <v>10927</v>
      </c>
      <c r="Q232" s="26">
        <f>COUNTIF(AMR_database_20200729!$C$2:$C$2198,P232)</f>
        <v>1</v>
      </c>
    </row>
    <row r="233" spans="1:17" x14ac:dyDescent="0.25">
      <c r="A233" s="26"/>
      <c r="C233" s="26"/>
      <c r="J233" s="4" t="s">
        <v>10936</v>
      </c>
      <c r="L233" s="26"/>
      <c r="O233" s="26" t="str">
        <f>VLOOKUP(P233,AMR_database_20200729!$C$2:$I$2198,7,FALSE)</f>
        <v>betaLactams</v>
      </c>
      <c r="P233" s="3" t="s">
        <v>10932</v>
      </c>
      <c r="Q233" s="26">
        <f>COUNTIF(AMR_database_20200729!$C$2:$C$2198,P233)</f>
        <v>1</v>
      </c>
    </row>
    <row r="234" spans="1:17" x14ac:dyDescent="0.25">
      <c r="A234" s="26"/>
      <c r="C234" s="26"/>
      <c r="J234" s="4" t="s">
        <v>10936</v>
      </c>
      <c r="L234" s="26"/>
      <c r="O234" s="26" t="str">
        <f>VLOOKUP(P234,AMR_database_20200729!$C$2:$I$2198,7,FALSE)</f>
        <v>betaLactams</v>
      </c>
      <c r="P234" s="3" t="s">
        <v>10938</v>
      </c>
      <c r="Q234" s="26">
        <f>COUNTIF(AMR_database_20200729!$C$2:$C$2198,P234)</f>
        <v>1</v>
      </c>
    </row>
    <row r="235" spans="1:17" x14ac:dyDescent="0.25">
      <c r="A235" s="26"/>
      <c r="C235" s="26"/>
      <c r="J235" s="4" t="s">
        <v>10936</v>
      </c>
      <c r="L235" s="26"/>
      <c r="O235" s="26" t="str">
        <f>VLOOKUP(P235,AMR_database_20200729!$C$2:$I$2198,7,FALSE)</f>
        <v>betaLactams</v>
      </c>
      <c r="P235" s="3" t="s">
        <v>10943</v>
      </c>
      <c r="Q235" s="26">
        <f>COUNTIF(AMR_database_20200729!$C$2:$C$2198,P235)</f>
        <v>1</v>
      </c>
    </row>
    <row r="236" spans="1:17" x14ac:dyDescent="0.25">
      <c r="A236" s="26"/>
      <c r="C236" s="26"/>
      <c r="J236" s="4" t="s">
        <v>10936</v>
      </c>
      <c r="L236" s="26"/>
      <c r="O236" s="26" t="str">
        <f>VLOOKUP(P236,AMR_database_20200729!$C$2:$I$2198,7,FALSE)</f>
        <v>glycopeptides</v>
      </c>
      <c r="P236" s="3" t="s">
        <v>10992</v>
      </c>
      <c r="Q236" s="26">
        <f>COUNTIF(AMR_database_20200729!$C$2:$C$2198,P236)</f>
        <v>1</v>
      </c>
    </row>
    <row r="237" spans="1:17" x14ac:dyDescent="0.25">
      <c r="A237" s="26"/>
      <c r="C237" s="26"/>
      <c r="J237" s="4" t="s">
        <v>10936</v>
      </c>
      <c r="L237" s="26"/>
      <c r="P237" s="26"/>
    </row>
    <row r="238" spans="1:17" x14ac:dyDescent="0.25">
      <c r="A238" s="26"/>
      <c r="C238" s="26"/>
      <c r="J238" s="4" t="s">
        <v>10936</v>
      </c>
      <c r="L238" s="26"/>
    </row>
    <row r="239" spans="1:17" x14ac:dyDescent="0.25">
      <c r="A239" s="26"/>
      <c r="C239" s="26"/>
      <c r="J239" s="4" t="s">
        <v>10936</v>
      </c>
      <c r="L239" s="26"/>
    </row>
    <row r="240" spans="1:17" x14ac:dyDescent="0.25">
      <c r="A240" s="26"/>
      <c r="C240" s="26"/>
      <c r="J240" s="4" t="s">
        <v>10936</v>
      </c>
      <c r="L240" s="26"/>
    </row>
    <row r="241" spans="1:12" x14ac:dyDescent="0.25">
      <c r="A241" s="26"/>
      <c r="C241" s="26"/>
      <c r="J241" s="4" t="s">
        <v>10936</v>
      </c>
      <c r="L241" s="26"/>
    </row>
    <row r="242" spans="1:12" x14ac:dyDescent="0.25">
      <c r="A242" s="26"/>
      <c r="C242" s="26"/>
      <c r="J242" s="4" t="s">
        <v>10936</v>
      </c>
      <c r="L242" s="26"/>
    </row>
    <row r="243" spans="1:12" x14ac:dyDescent="0.25">
      <c r="A243" s="26"/>
      <c r="C243" s="26"/>
      <c r="J243" s="4" t="s">
        <v>10936</v>
      </c>
      <c r="L243" s="26"/>
    </row>
    <row r="244" spans="1:12" x14ac:dyDescent="0.25">
      <c r="A244" s="26"/>
      <c r="C244" s="26"/>
      <c r="J244" s="4" t="s">
        <v>10936</v>
      </c>
      <c r="L244" s="26"/>
    </row>
    <row r="245" spans="1:12" x14ac:dyDescent="0.25">
      <c r="A245" s="26"/>
      <c r="C245" s="26"/>
      <c r="J245" s="4" t="s">
        <v>10936</v>
      </c>
      <c r="L245" s="26"/>
    </row>
    <row r="246" spans="1:12" x14ac:dyDescent="0.25">
      <c r="A246" s="26"/>
      <c r="C246" s="26"/>
      <c r="J246" s="4" t="s">
        <v>10936</v>
      </c>
      <c r="L246" s="26"/>
    </row>
    <row r="247" spans="1:12" x14ac:dyDescent="0.25">
      <c r="A247" s="26"/>
      <c r="C247" s="26"/>
      <c r="J247" s="4" t="s">
        <v>10936</v>
      </c>
      <c r="L247" s="26"/>
    </row>
    <row r="248" spans="1:12" x14ac:dyDescent="0.25">
      <c r="A248" s="26"/>
      <c r="C248" s="26"/>
      <c r="J248" s="4" t="s">
        <v>10936</v>
      </c>
      <c r="L248" s="26"/>
    </row>
    <row r="249" spans="1:12" x14ac:dyDescent="0.25">
      <c r="A249" s="26"/>
      <c r="C249" s="26"/>
      <c r="J249" s="4" t="s">
        <v>10936</v>
      </c>
      <c r="L249" s="26"/>
    </row>
    <row r="250" spans="1:12" x14ac:dyDescent="0.25">
      <c r="A250" s="26"/>
      <c r="C250" s="26"/>
      <c r="J250" s="4" t="s">
        <v>10936</v>
      </c>
      <c r="L250" s="26"/>
    </row>
    <row r="251" spans="1:12" x14ac:dyDescent="0.25">
      <c r="A251" s="26"/>
      <c r="C251" s="26"/>
      <c r="J251" s="4" t="s">
        <v>10936</v>
      </c>
      <c r="L251" s="26"/>
    </row>
    <row r="252" spans="1:12" x14ac:dyDescent="0.25">
      <c r="A252" s="26"/>
      <c r="C252" s="26"/>
      <c r="J252" s="4" t="s">
        <v>10936</v>
      </c>
      <c r="L252" s="26"/>
    </row>
    <row r="253" spans="1:12" x14ac:dyDescent="0.25">
      <c r="A253" s="26"/>
      <c r="C253" s="26"/>
      <c r="J253" s="4" t="s">
        <v>10936</v>
      </c>
      <c r="L253" s="26"/>
    </row>
    <row r="254" spans="1:12" x14ac:dyDescent="0.25">
      <c r="A254" s="26"/>
      <c r="C254" s="26"/>
      <c r="J254" s="4" t="s">
        <v>10936</v>
      </c>
      <c r="L254" s="26"/>
    </row>
    <row r="255" spans="1:12" x14ac:dyDescent="0.25">
      <c r="A255" s="26"/>
      <c r="C255" s="26"/>
      <c r="J255" s="4" t="s">
        <v>10936</v>
      </c>
      <c r="L255" s="26"/>
    </row>
    <row r="256" spans="1:12" x14ac:dyDescent="0.25">
      <c r="A256" s="26"/>
      <c r="C256" s="26"/>
      <c r="J256" s="4" t="s">
        <v>10936</v>
      </c>
      <c r="L256" s="26"/>
    </row>
    <row r="257" spans="1:12" x14ac:dyDescent="0.25">
      <c r="A257" s="26"/>
      <c r="C257" s="26"/>
      <c r="J257" s="4" t="s">
        <v>10936</v>
      </c>
      <c r="L257" s="26"/>
    </row>
    <row r="258" spans="1:12" x14ac:dyDescent="0.25">
      <c r="A258" s="26"/>
      <c r="C258" s="26"/>
      <c r="J258" s="4" t="s">
        <v>10936</v>
      </c>
      <c r="L258" s="26"/>
    </row>
    <row r="259" spans="1:12" x14ac:dyDescent="0.25">
      <c r="A259" s="26"/>
      <c r="C259" s="26"/>
      <c r="J259" s="4" t="s">
        <v>10936</v>
      </c>
      <c r="L259" s="26"/>
    </row>
    <row r="260" spans="1:12" x14ac:dyDescent="0.25">
      <c r="A260" s="26"/>
      <c r="C260" s="26"/>
      <c r="J260" s="4" t="s">
        <v>10936</v>
      </c>
      <c r="L260" s="26"/>
    </row>
    <row r="261" spans="1:12" x14ac:dyDescent="0.25">
      <c r="A261" s="26"/>
      <c r="C261" s="26"/>
      <c r="J261" s="4" t="s">
        <v>10936</v>
      </c>
      <c r="L261" s="26"/>
    </row>
    <row r="262" spans="1:12" x14ac:dyDescent="0.25">
      <c r="A262" s="26"/>
      <c r="C262" s="26"/>
      <c r="J262" s="4" t="s">
        <v>10936</v>
      </c>
      <c r="L262" s="26"/>
    </row>
    <row r="263" spans="1:12" x14ac:dyDescent="0.25">
      <c r="A263" s="26"/>
      <c r="C263" s="26"/>
      <c r="J263" s="4" t="s">
        <v>10936</v>
      </c>
      <c r="L263" s="26"/>
    </row>
    <row r="264" spans="1:12" x14ac:dyDescent="0.25">
      <c r="A264" s="26"/>
      <c r="C264" s="26"/>
      <c r="J264" s="4" t="s">
        <v>10936</v>
      </c>
      <c r="L264" s="26"/>
    </row>
    <row r="265" spans="1:12" x14ac:dyDescent="0.25">
      <c r="A265" s="26"/>
      <c r="C265" s="26"/>
      <c r="J265" s="4" t="s">
        <v>10936</v>
      </c>
      <c r="L265" s="26"/>
    </row>
    <row r="266" spans="1:12" x14ac:dyDescent="0.25">
      <c r="A266" s="26"/>
      <c r="C266" s="26"/>
      <c r="J266" s="4" t="s">
        <v>10936</v>
      </c>
      <c r="L266" s="26"/>
    </row>
    <row r="267" spans="1:12" x14ac:dyDescent="0.25">
      <c r="A267" s="26"/>
      <c r="C267" s="26"/>
      <c r="J267" s="4" t="s">
        <v>10936</v>
      </c>
      <c r="L267" s="26"/>
    </row>
    <row r="268" spans="1:12" x14ac:dyDescent="0.25">
      <c r="A268" s="26"/>
      <c r="C268" s="26"/>
      <c r="J268" s="4" t="s">
        <v>10936</v>
      </c>
      <c r="L268" s="26"/>
    </row>
    <row r="269" spans="1:12" x14ac:dyDescent="0.25">
      <c r="A269" s="26"/>
      <c r="C269" s="26"/>
      <c r="J269" s="4" t="s">
        <v>10936</v>
      </c>
      <c r="L269" s="26"/>
    </row>
    <row r="270" spans="1:12" x14ac:dyDescent="0.25">
      <c r="A270" s="26"/>
      <c r="C270" s="26"/>
      <c r="J270" s="4" t="s">
        <v>10936</v>
      </c>
      <c r="L270" s="26"/>
    </row>
    <row r="271" spans="1:12" x14ac:dyDescent="0.25">
      <c r="A271" s="26"/>
      <c r="C271" s="26"/>
      <c r="J271" s="4" t="s">
        <v>10936</v>
      </c>
      <c r="L271" s="26"/>
    </row>
    <row r="272" spans="1:12" x14ac:dyDescent="0.25">
      <c r="A272" s="26"/>
      <c r="C272" s="26"/>
      <c r="J272" s="4" t="s">
        <v>10936</v>
      </c>
      <c r="L272" s="26"/>
    </row>
    <row r="273" spans="1:12" x14ac:dyDescent="0.25">
      <c r="A273" s="26"/>
      <c r="C273" s="26"/>
      <c r="J273" s="4" t="s">
        <v>10936</v>
      </c>
      <c r="L273" s="26"/>
    </row>
    <row r="274" spans="1:12" x14ac:dyDescent="0.25">
      <c r="A274" s="26"/>
      <c r="C274" s="26"/>
      <c r="J274" s="4" t="s">
        <v>10936</v>
      </c>
      <c r="L274" s="26"/>
    </row>
    <row r="275" spans="1:12" x14ac:dyDescent="0.25">
      <c r="A275" s="26"/>
      <c r="C275" s="26"/>
      <c r="J275" s="4" t="s">
        <v>10936</v>
      </c>
      <c r="L275" s="26"/>
    </row>
    <row r="276" spans="1:12" x14ac:dyDescent="0.25">
      <c r="A276" s="26"/>
      <c r="C276" s="26"/>
      <c r="J276" s="4" t="s">
        <v>10936</v>
      </c>
      <c r="L276" s="26"/>
    </row>
    <row r="277" spans="1:12" x14ac:dyDescent="0.25">
      <c r="A277" s="26"/>
      <c r="C277" s="26"/>
      <c r="J277" s="4" t="s">
        <v>10936</v>
      </c>
      <c r="L277" s="26"/>
    </row>
    <row r="278" spans="1:12" x14ac:dyDescent="0.25">
      <c r="A278" s="26"/>
      <c r="C278" s="26"/>
      <c r="J278" s="4" t="s">
        <v>10936</v>
      </c>
      <c r="L278" s="26"/>
    </row>
    <row r="279" spans="1:12" x14ac:dyDescent="0.25">
      <c r="A279" s="26"/>
      <c r="C279" s="26"/>
      <c r="J279" s="4" t="s">
        <v>10936</v>
      </c>
      <c r="L279" s="26"/>
    </row>
    <row r="280" spans="1:12" x14ac:dyDescent="0.25">
      <c r="A280" s="26"/>
      <c r="C280" s="26"/>
      <c r="J280" s="4" t="s">
        <v>10936</v>
      </c>
      <c r="L280" s="26"/>
    </row>
    <row r="281" spans="1:12" x14ac:dyDescent="0.25">
      <c r="A281" s="26"/>
      <c r="C281" s="26"/>
      <c r="J281" s="4" t="s">
        <v>10936</v>
      </c>
      <c r="L281" s="26"/>
    </row>
    <row r="282" spans="1:12" x14ac:dyDescent="0.25">
      <c r="A282" s="26"/>
      <c r="C282" s="26"/>
      <c r="J282" s="4" t="s">
        <v>10936</v>
      </c>
      <c r="L282" s="26"/>
    </row>
    <row r="283" spans="1:12" x14ac:dyDescent="0.25">
      <c r="A283" s="26"/>
      <c r="C283" s="26"/>
      <c r="J283" s="4" t="s">
        <v>10936</v>
      </c>
      <c r="L283" s="26"/>
    </row>
    <row r="284" spans="1:12" x14ac:dyDescent="0.25">
      <c r="A284" s="26"/>
      <c r="C284" s="26"/>
      <c r="J284" s="4" t="s">
        <v>10936</v>
      </c>
      <c r="L284" s="26"/>
    </row>
    <row r="285" spans="1:12" x14ac:dyDescent="0.25">
      <c r="A285" s="26"/>
      <c r="C285" s="26"/>
      <c r="J285" s="4" t="s">
        <v>10936</v>
      </c>
      <c r="L285" s="26"/>
    </row>
    <row r="286" spans="1:12" x14ac:dyDescent="0.25">
      <c r="A286" s="26"/>
      <c r="C286" s="26"/>
      <c r="J286" s="4" t="s">
        <v>10936</v>
      </c>
      <c r="L286" s="26"/>
    </row>
    <row r="287" spans="1:12" x14ac:dyDescent="0.25">
      <c r="A287" s="26"/>
      <c r="C287" s="26"/>
      <c r="J287" s="4" t="s">
        <v>10936</v>
      </c>
      <c r="L287" s="26"/>
    </row>
    <row r="288" spans="1:12" x14ac:dyDescent="0.25">
      <c r="A288" s="26"/>
      <c r="C288" s="26"/>
      <c r="J288" s="4" t="s">
        <v>10936</v>
      </c>
      <c r="L288" s="26"/>
    </row>
    <row r="289" spans="1:12" x14ac:dyDescent="0.25">
      <c r="A289" s="26"/>
      <c r="C289" s="26"/>
      <c r="J289" s="4" t="s">
        <v>10936</v>
      </c>
      <c r="L289" s="26"/>
    </row>
    <row r="290" spans="1:12" x14ac:dyDescent="0.25">
      <c r="A290" s="26"/>
      <c r="C290" s="26"/>
      <c r="J290" s="4" t="s">
        <v>10936</v>
      </c>
      <c r="L290" s="26"/>
    </row>
    <row r="291" spans="1:12" x14ac:dyDescent="0.25">
      <c r="A291" s="26"/>
      <c r="C291" s="26"/>
      <c r="J291" s="4" t="s">
        <v>10936</v>
      </c>
      <c r="L291" s="26"/>
    </row>
    <row r="292" spans="1:12" x14ac:dyDescent="0.25">
      <c r="A292" s="26"/>
      <c r="C292" s="26"/>
      <c r="J292" s="4" t="s">
        <v>10936</v>
      </c>
      <c r="L292" s="26"/>
    </row>
    <row r="293" spans="1:12" x14ac:dyDescent="0.25">
      <c r="A293" s="26"/>
      <c r="C293" s="26"/>
      <c r="J293" s="4" t="s">
        <v>10936</v>
      </c>
      <c r="L293" s="26"/>
    </row>
    <row r="294" spans="1:12" x14ac:dyDescent="0.25">
      <c r="A294" s="26"/>
      <c r="C294" s="26"/>
      <c r="J294" s="4" t="s">
        <v>10936</v>
      </c>
      <c r="L294" s="26"/>
    </row>
    <row r="295" spans="1:12" x14ac:dyDescent="0.25">
      <c r="A295" s="26"/>
      <c r="C295" s="26"/>
      <c r="J295" s="4" t="s">
        <v>10936</v>
      </c>
      <c r="L295" s="26"/>
    </row>
    <row r="296" spans="1:12" x14ac:dyDescent="0.25">
      <c r="A296" s="26"/>
      <c r="C296" s="26"/>
      <c r="J296" s="4" t="s">
        <v>10936</v>
      </c>
      <c r="L296" s="26"/>
    </row>
    <row r="297" spans="1:12" x14ac:dyDescent="0.25">
      <c r="A297" s="26"/>
      <c r="C297" s="26"/>
      <c r="J297" s="4" t="s">
        <v>10936</v>
      </c>
      <c r="L297" s="26"/>
    </row>
    <row r="298" spans="1:12" x14ac:dyDescent="0.25">
      <c r="A298" s="26"/>
      <c r="C298" s="26"/>
      <c r="J298" s="4" t="s">
        <v>10936</v>
      </c>
      <c r="L298" s="26"/>
    </row>
    <row r="299" spans="1:12" x14ac:dyDescent="0.25">
      <c r="A299" s="26"/>
      <c r="C299" s="26"/>
      <c r="J299" s="4" t="s">
        <v>10936</v>
      </c>
      <c r="L299" s="26"/>
    </row>
    <row r="300" spans="1:12" x14ac:dyDescent="0.25">
      <c r="A300" s="26"/>
      <c r="C300" s="26"/>
      <c r="J300" s="4" t="s">
        <v>10936</v>
      </c>
      <c r="L300" s="26"/>
    </row>
    <row r="301" spans="1:12" x14ac:dyDescent="0.25">
      <c r="A301" s="26"/>
      <c r="C301" s="26"/>
      <c r="J301" s="4" t="s">
        <v>10936</v>
      </c>
      <c r="L301" s="26"/>
    </row>
    <row r="302" spans="1:12" x14ac:dyDescent="0.25">
      <c r="A302" s="26"/>
      <c r="C302" s="26"/>
      <c r="J302" s="4" t="s">
        <v>10936</v>
      </c>
      <c r="L302" s="26"/>
    </row>
    <row r="303" spans="1:12" x14ac:dyDescent="0.25">
      <c r="A303" s="26"/>
      <c r="C303" s="26"/>
      <c r="J303" s="4" t="s">
        <v>10936</v>
      </c>
      <c r="L303" s="26"/>
    </row>
    <row r="304" spans="1:12" x14ac:dyDescent="0.25">
      <c r="A304" s="26"/>
      <c r="C304" s="26"/>
      <c r="J304" s="4" t="s">
        <v>10936</v>
      </c>
      <c r="L304" s="26"/>
    </row>
    <row r="305" spans="1:12" x14ac:dyDescent="0.25">
      <c r="A305" s="26"/>
      <c r="C305" s="26"/>
      <c r="J305" s="4" t="s">
        <v>10936</v>
      </c>
      <c r="L305" s="26"/>
    </row>
    <row r="306" spans="1:12" x14ac:dyDescent="0.25">
      <c r="A306" s="26"/>
      <c r="C306" s="26"/>
      <c r="J306" s="4" t="s">
        <v>10936</v>
      </c>
      <c r="L306" s="26"/>
    </row>
    <row r="307" spans="1:12" x14ac:dyDescent="0.25">
      <c r="A307" s="26"/>
      <c r="C307" s="26"/>
      <c r="J307" s="4" t="s">
        <v>10936</v>
      </c>
      <c r="L307" s="26"/>
    </row>
    <row r="308" spans="1:12" x14ac:dyDescent="0.25">
      <c r="A308" s="26"/>
      <c r="C308" s="26"/>
      <c r="J308" s="4" t="s">
        <v>10936</v>
      </c>
      <c r="L308" s="26"/>
    </row>
    <row r="309" spans="1:12" x14ac:dyDescent="0.25">
      <c r="A309" s="26"/>
      <c r="C309" s="26"/>
      <c r="J309" s="4" t="s">
        <v>10936</v>
      </c>
      <c r="L309" s="26"/>
    </row>
    <row r="310" spans="1:12" x14ac:dyDescent="0.25">
      <c r="A310" s="26"/>
      <c r="C310" s="26"/>
      <c r="J310" s="4" t="s">
        <v>10936</v>
      </c>
      <c r="L310" s="26"/>
    </row>
    <row r="311" spans="1:12" x14ac:dyDescent="0.25">
      <c r="A311" s="26"/>
      <c r="C311" s="26"/>
      <c r="J311" s="4" t="s">
        <v>10936</v>
      </c>
      <c r="L311" s="26"/>
    </row>
    <row r="312" spans="1:12" x14ac:dyDescent="0.25">
      <c r="A312" s="26"/>
      <c r="C312" s="26"/>
      <c r="J312" s="4" t="s">
        <v>10936</v>
      </c>
      <c r="L312" s="26"/>
    </row>
    <row r="313" spans="1:12" x14ac:dyDescent="0.25">
      <c r="A313" s="26"/>
      <c r="C313" s="26"/>
      <c r="J313" s="4" t="s">
        <v>10936</v>
      </c>
      <c r="L313" s="26"/>
    </row>
    <row r="314" spans="1:12" x14ac:dyDescent="0.25">
      <c r="A314" s="26"/>
      <c r="C314" s="26"/>
      <c r="J314" s="4" t="s">
        <v>10936</v>
      </c>
      <c r="L314" s="26"/>
    </row>
    <row r="315" spans="1:12" x14ac:dyDescent="0.25">
      <c r="A315" s="26"/>
      <c r="C315" s="26"/>
      <c r="J315" s="4" t="s">
        <v>10936</v>
      </c>
      <c r="L315" s="26"/>
    </row>
    <row r="316" spans="1:12" x14ac:dyDescent="0.25">
      <c r="A316" s="26"/>
      <c r="C316" s="26"/>
      <c r="J316" s="4" t="s">
        <v>10936</v>
      </c>
      <c r="L316" s="26"/>
    </row>
    <row r="317" spans="1:12" x14ac:dyDescent="0.25">
      <c r="A317" s="26"/>
      <c r="C317" s="26"/>
      <c r="J317" s="4" t="s">
        <v>10936</v>
      </c>
      <c r="L317" s="26"/>
    </row>
    <row r="318" spans="1:12" x14ac:dyDescent="0.25">
      <c r="A318" s="26"/>
      <c r="C318" s="26"/>
      <c r="J318" s="4" t="s">
        <v>10936</v>
      </c>
      <c r="L318" s="26"/>
    </row>
    <row r="319" spans="1:12" x14ac:dyDescent="0.25">
      <c r="A319" s="26"/>
      <c r="C319" s="26"/>
      <c r="J319" s="4" t="s">
        <v>10936</v>
      </c>
      <c r="L319" s="26"/>
    </row>
    <row r="320" spans="1:12" x14ac:dyDescent="0.25">
      <c r="A320" s="26"/>
      <c r="C320" s="26"/>
      <c r="J320" s="4" t="s">
        <v>10936</v>
      </c>
      <c r="L320" s="26"/>
    </row>
    <row r="321" spans="1:12" x14ac:dyDescent="0.25">
      <c r="A321" s="26"/>
      <c r="C321" s="26"/>
      <c r="J321" s="4" t="s">
        <v>10936</v>
      </c>
      <c r="L321" s="26"/>
    </row>
    <row r="322" spans="1:12" x14ac:dyDescent="0.25">
      <c r="A322" s="26"/>
      <c r="C322" s="26"/>
      <c r="J322" s="4" t="s">
        <v>10936</v>
      </c>
      <c r="L322" s="26"/>
    </row>
    <row r="323" spans="1:12" x14ac:dyDescent="0.25">
      <c r="A323" s="26"/>
      <c r="C323" s="26"/>
      <c r="J323" s="4" t="s">
        <v>10936</v>
      </c>
      <c r="L323" s="26"/>
    </row>
    <row r="324" spans="1:12" x14ac:dyDescent="0.25">
      <c r="A324" s="26"/>
      <c r="C324" s="26"/>
      <c r="J324" s="4" t="s">
        <v>10936</v>
      </c>
      <c r="L324" s="26"/>
    </row>
    <row r="325" spans="1:12" x14ac:dyDescent="0.25">
      <c r="A325" s="26"/>
      <c r="C325" s="26"/>
      <c r="J325" s="4" t="s">
        <v>10936</v>
      </c>
      <c r="L325" s="26"/>
    </row>
    <row r="326" spans="1:12" x14ac:dyDescent="0.25">
      <c r="A326" s="26"/>
      <c r="C326" s="26"/>
      <c r="J326" s="4" t="s">
        <v>10936</v>
      </c>
      <c r="L326" s="26"/>
    </row>
    <row r="327" spans="1:12" x14ac:dyDescent="0.25">
      <c r="A327" s="26"/>
      <c r="C327" s="26"/>
      <c r="J327" s="4" t="s">
        <v>10936</v>
      </c>
      <c r="L327" s="26"/>
    </row>
    <row r="328" spans="1:12" x14ac:dyDescent="0.25">
      <c r="A328" s="26"/>
      <c r="C328" s="26"/>
      <c r="J328" s="4" t="s">
        <v>10936</v>
      </c>
      <c r="L328" s="26"/>
    </row>
    <row r="329" spans="1:12" x14ac:dyDescent="0.25">
      <c r="A329" s="26"/>
      <c r="C329" s="26"/>
      <c r="J329" s="4" t="s">
        <v>10936</v>
      </c>
      <c r="L329" s="26"/>
    </row>
    <row r="330" spans="1:12" x14ac:dyDescent="0.25">
      <c r="A330" s="26"/>
      <c r="C330" s="26"/>
      <c r="J330" s="4" t="s">
        <v>10936</v>
      </c>
      <c r="L330" s="26"/>
    </row>
    <row r="331" spans="1:12" x14ac:dyDescent="0.25">
      <c r="A331" s="26"/>
      <c r="C331" s="26"/>
      <c r="J331" s="4" t="s">
        <v>10936</v>
      </c>
      <c r="L331" s="26"/>
    </row>
    <row r="332" spans="1:12" x14ac:dyDescent="0.25">
      <c r="A332" s="26"/>
      <c r="C332" s="26"/>
      <c r="J332" s="4" t="s">
        <v>10936</v>
      </c>
      <c r="L332" s="26"/>
    </row>
    <row r="333" spans="1:12" x14ac:dyDescent="0.25">
      <c r="A333" s="26"/>
      <c r="C333" s="26"/>
      <c r="J333" s="4" t="s">
        <v>10936</v>
      </c>
      <c r="L333" s="26"/>
    </row>
    <row r="334" spans="1:12" x14ac:dyDescent="0.25">
      <c r="A334" s="26"/>
      <c r="C334" s="26"/>
      <c r="J334" s="4" t="s">
        <v>10936</v>
      </c>
      <c r="L334" s="26"/>
    </row>
    <row r="335" spans="1:12" x14ac:dyDescent="0.25">
      <c r="A335" s="26"/>
      <c r="C335" s="26"/>
      <c r="J335" s="4" t="s">
        <v>10936</v>
      </c>
      <c r="L335" s="26"/>
    </row>
    <row r="336" spans="1:12" x14ac:dyDescent="0.25">
      <c r="A336" s="26"/>
      <c r="C336" s="26"/>
      <c r="J336" s="4" t="s">
        <v>10936</v>
      </c>
      <c r="L336" s="26"/>
    </row>
    <row r="337" spans="1:12" x14ac:dyDescent="0.25">
      <c r="A337" s="26"/>
      <c r="C337" s="26"/>
      <c r="J337" s="4" t="s">
        <v>10936</v>
      </c>
      <c r="L337" s="26"/>
    </row>
    <row r="338" spans="1:12" x14ac:dyDescent="0.25">
      <c r="A338" s="26"/>
      <c r="C338" s="26"/>
      <c r="J338" s="4" t="s">
        <v>10936</v>
      </c>
      <c r="L338" s="26"/>
    </row>
    <row r="339" spans="1:12" x14ac:dyDescent="0.25">
      <c r="A339" s="26"/>
      <c r="C339" s="26"/>
      <c r="J339" s="4" t="s">
        <v>10936</v>
      </c>
      <c r="L339" s="26"/>
    </row>
    <row r="340" spans="1:12" x14ac:dyDescent="0.25">
      <c r="A340" s="26"/>
      <c r="C340" s="26"/>
      <c r="J340" s="4" t="s">
        <v>10936</v>
      </c>
      <c r="L340" s="26"/>
    </row>
    <row r="341" spans="1:12" x14ac:dyDescent="0.25">
      <c r="A341" s="26"/>
      <c r="C341" s="26"/>
      <c r="J341" s="4" t="s">
        <v>10936</v>
      </c>
      <c r="L341" s="26"/>
    </row>
    <row r="342" spans="1:12" x14ac:dyDescent="0.25">
      <c r="A342" s="26"/>
      <c r="C342" s="26"/>
      <c r="J342" s="4" t="s">
        <v>10936</v>
      </c>
      <c r="L342" s="26"/>
    </row>
    <row r="343" spans="1:12" x14ac:dyDescent="0.25">
      <c r="A343" s="26"/>
      <c r="C343" s="26"/>
      <c r="J343" s="4" t="s">
        <v>10936</v>
      </c>
      <c r="L343" s="26"/>
    </row>
    <row r="344" spans="1:12" x14ac:dyDescent="0.25">
      <c r="A344" s="26"/>
      <c r="C344" s="26"/>
      <c r="J344" s="4" t="s">
        <v>10936</v>
      </c>
      <c r="L344" s="26"/>
    </row>
    <row r="345" spans="1:12" x14ac:dyDescent="0.25">
      <c r="A345" s="26"/>
      <c r="C345" s="26"/>
      <c r="J345" s="4" t="s">
        <v>10936</v>
      </c>
      <c r="L345" s="26"/>
    </row>
    <row r="346" spans="1:12" x14ac:dyDescent="0.25">
      <c r="A346" s="26"/>
      <c r="C346" s="26"/>
      <c r="J346" s="4" t="s">
        <v>10936</v>
      </c>
      <c r="L346" s="26"/>
    </row>
    <row r="347" spans="1:12" x14ac:dyDescent="0.25">
      <c r="A347" s="26"/>
      <c r="C347" s="26"/>
      <c r="J347" s="4" t="s">
        <v>10936</v>
      </c>
      <c r="L347" s="26"/>
    </row>
    <row r="348" spans="1:12" x14ac:dyDescent="0.25">
      <c r="A348" s="26"/>
      <c r="C348" s="26"/>
      <c r="J348" s="4" t="s">
        <v>10936</v>
      </c>
      <c r="L348" s="26"/>
    </row>
    <row r="349" spans="1:12" x14ac:dyDescent="0.25">
      <c r="A349" s="26"/>
      <c r="C349" s="26"/>
      <c r="J349" s="4" t="s">
        <v>10936</v>
      </c>
      <c r="L349" s="26"/>
    </row>
    <row r="350" spans="1:12" x14ac:dyDescent="0.25">
      <c r="A350" s="26"/>
      <c r="C350" s="26"/>
      <c r="J350" s="4" t="s">
        <v>10936</v>
      </c>
      <c r="L350" s="26"/>
    </row>
    <row r="351" spans="1:12" x14ac:dyDescent="0.25">
      <c r="A351" s="26"/>
      <c r="C351" s="26"/>
      <c r="J351" s="4" t="s">
        <v>10936</v>
      </c>
      <c r="L351" s="26"/>
    </row>
    <row r="352" spans="1:12" x14ac:dyDescent="0.25">
      <c r="A352" s="26"/>
      <c r="C352" s="26"/>
      <c r="J352" s="4" t="s">
        <v>10936</v>
      </c>
      <c r="L352" s="26"/>
    </row>
    <row r="353" spans="1:12" x14ac:dyDescent="0.25">
      <c r="A353" s="26"/>
      <c r="C353" s="26"/>
      <c r="J353" s="4" t="s">
        <v>10936</v>
      </c>
      <c r="L353" s="26"/>
    </row>
    <row r="354" spans="1:12" x14ac:dyDescent="0.25">
      <c r="A354" s="26"/>
      <c r="C354" s="26"/>
      <c r="J354" s="4" t="s">
        <v>10936</v>
      </c>
      <c r="L354" s="26"/>
    </row>
    <row r="355" spans="1:12" x14ac:dyDescent="0.25">
      <c r="A355" s="26"/>
      <c r="C355" s="26"/>
      <c r="J355" s="4" t="s">
        <v>10936</v>
      </c>
      <c r="L355" s="26"/>
    </row>
    <row r="356" spans="1:12" x14ac:dyDescent="0.25">
      <c r="A356" s="26"/>
      <c r="C356" s="26"/>
      <c r="J356" s="4" t="s">
        <v>10936</v>
      </c>
      <c r="L356" s="26"/>
    </row>
    <row r="357" spans="1:12" x14ac:dyDescent="0.25">
      <c r="A357" s="26"/>
      <c r="C357" s="26"/>
      <c r="J357" s="4" t="s">
        <v>10936</v>
      </c>
      <c r="L357" s="26"/>
    </row>
    <row r="358" spans="1:12" x14ac:dyDescent="0.25">
      <c r="A358" s="26"/>
      <c r="C358" s="26"/>
      <c r="J358" s="4" t="s">
        <v>10936</v>
      </c>
      <c r="L358" s="26"/>
    </row>
    <row r="359" spans="1:12" x14ac:dyDescent="0.25">
      <c r="A359" s="26"/>
      <c r="C359" s="26"/>
      <c r="J359" s="4" t="s">
        <v>10936</v>
      </c>
      <c r="L359" s="26"/>
    </row>
    <row r="360" spans="1:12" x14ac:dyDescent="0.25">
      <c r="A360" s="26"/>
      <c r="C360" s="26"/>
      <c r="J360" s="4" t="s">
        <v>10936</v>
      </c>
      <c r="L360" s="26"/>
    </row>
    <row r="361" spans="1:12" x14ac:dyDescent="0.25">
      <c r="A361" s="26"/>
      <c r="C361" s="26"/>
      <c r="J361" s="4" t="s">
        <v>10936</v>
      </c>
      <c r="L361" s="26"/>
    </row>
    <row r="362" spans="1:12" x14ac:dyDescent="0.25">
      <c r="A362" s="26"/>
      <c r="C362" s="26"/>
      <c r="J362" s="4" t="s">
        <v>10936</v>
      </c>
      <c r="L362" s="26"/>
    </row>
    <row r="363" spans="1:12" x14ac:dyDescent="0.25">
      <c r="A363" s="26"/>
      <c r="C363" s="26"/>
      <c r="J363" s="4" t="s">
        <v>10936</v>
      </c>
      <c r="L363" s="26"/>
    </row>
    <row r="364" spans="1:12" x14ac:dyDescent="0.25">
      <c r="A364" s="26"/>
      <c r="C364" s="26"/>
      <c r="J364" s="4" t="s">
        <v>10936</v>
      </c>
      <c r="L364" s="26"/>
    </row>
    <row r="365" spans="1:12" x14ac:dyDescent="0.25">
      <c r="A365" s="26"/>
      <c r="C365" s="26"/>
      <c r="J365" s="4" t="s">
        <v>10936</v>
      </c>
      <c r="L365" s="26"/>
    </row>
    <row r="366" spans="1:12" x14ac:dyDescent="0.25">
      <c r="A366" s="26"/>
      <c r="C366" s="26"/>
      <c r="J366" s="4" t="s">
        <v>10936</v>
      </c>
      <c r="L366" s="26"/>
    </row>
    <row r="367" spans="1:12" x14ac:dyDescent="0.25">
      <c r="A367" s="26"/>
      <c r="C367" s="26"/>
      <c r="J367" s="4" t="s">
        <v>10936</v>
      </c>
      <c r="L367" s="26"/>
    </row>
    <row r="368" spans="1:12" x14ac:dyDescent="0.25">
      <c r="A368" s="26"/>
      <c r="C368" s="26"/>
      <c r="J368" s="4" t="s">
        <v>10936</v>
      </c>
      <c r="L368" s="26"/>
    </row>
    <row r="369" spans="1:12" x14ac:dyDescent="0.25">
      <c r="A369" s="26"/>
      <c r="C369" s="26"/>
      <c r="J369" s="4" t="s">
        <v>10936</v>
      </c>
      <c r="L369" s="26"/>
    </row>
    <row r="370" spans="1:12" x14ac:dyDescent="0.25">
      <c r="A370" s="26"/>
      <c r="C370" s="26"/>
      <c r="J370" s="4" t="s">
        <v>10936</v>
      </c>
      <c r="L370" s="26"/>
    </row>
    <row r="371" spans="1:12" x14ac:dyDescent="0.25">
      <c r="A371" s="26"/>
      <c r="C371" s="26"/>
      <c r="J371" s="4" t="s">
        <v>10936</v>
      </c>
      <c r="L371" s="26"/>
    </row>
    <row r="372" spans="1:12" x14ac:dyDescent="0.25">
      <c r="A372" s="26"/>
      <c r="C372" s="26"/>
      <c r="J372" s="4" t="s">
        <v>10936</v>
      </c>
      <c r="L372" s="26"/>
    </row>
    <row r="373" spans="1:12" x14ac:dyDescent="0.25">
      <c r="A373" s="26"/>
      <c r="C373" s="26"/>
      <c r="J373" s="4" t="s">
        <v>10936</v>
      </c>
      <c r="L373" s="26"/>
    </row>
    <row r="374" spans="1:12" x14ac:dyDescent="0.25">
      <c r="A374" s="26"/>
      <c r="C374" s="26"/>
      <c r="J374" s="4" t="s">
        <v>10936</v>
      </c>
      <c r="L374" s="26"/>
    </row>
    <row r="375" spans="1:12" x14ac:dyDescent="0.25">
      <c r="A375" s="26"/>
      <c r="C375" s="26"/>
      <c r="J375" s="4" t="s">
        <v>10936</v>
      </c>
      <c r="L375" s="26"/>
    </row>
    <row r="376" spans="1:12" x14ac:dyDescent="0.25">
      <c r="A376" s="26"/>
      <c r="C376" s="26"/>
      <c r="J376" s="4" t="s">
        <v>10936</v>
      </c>
      <c r="L376" s="26"/>
    </row>
    <row r="377" spans="1:12" x14ac:dyDescent="0.25">
      <c r="A377" s="26"/>
      <c r="C377" s="26"/>
      <c r="J377" s="4" t="s">
        <v>10936</v>
      </c>
      <c r="L377" s="26"/>
    </row>
    <row r="378" spans="1:12" x14ac:dyDescent="0.25">
      <c r="A378" s="26"/>
      <c r="C378" s="26"/>
      <c r="J378" s="4" t="s">
        <v>10936</v>
      </c>
      <c r="L378" s="26"/>
    </row>
    <row r="379" spans="1:12" x14ac:dyDescent="0.25">
      <c r="A379" s="26"/>
      <c r="C379" s="26"/>
      <c r="J379" s="4" t="s">
        <v>10936</v>
      </c>
      <c r="L379" s="26"/>
    </row>
    <row r="380" spans="1:12" x14ac:dyDescent="0.25">
      <c r="A380" s="26"/>
      <c r="C380" s="26"/>
      <c r="J380" s="4" t="s">
        <v>10936</v>
      </c>
      <c r="L380" s="26"/>
    </row>
    <row r="381" spans="1:12" x14ac:dyDescent="0.25">
      <c r="A381" s="26"/>
      <c r="C381" s="26"/>
      <c r="J381" s="4" t="s">
        <v>10936</v>
      </c>
      <c r="L381" s="26"/>
    </row>
    <row r="382" spans="1:12" x14ac:dyDescent="0.25">
      <c r="A382" s="26"/>
      <c r="C382" s="26"/>
      <c r="J382" s="4" t="s">
        <v>10936</v>
      </c>
      <c r="L382" s="26"/>
    </row>
    <row r="383" spans="1:12" x14ac:dyDescent="0.25">
      <c r="A383" s="26"/>
      <c r="C383" s="26"/>
      <c r="J383" s="4" t="s">
        <v>10936</v>
      </c>
      <c r="L383" s="26"/>
    </row>
    <row r="384" spans="1:12" x14ac:dyDescent="0.25">
      <c r="A384" s="26"/>
      <c r="C384" s="26"/>
      <c r="J384" s="4" t="s">
        <v>10936</v>
      </c>
      <c r="L384" s="26"/>
    </row>
    <row r="385" spans="1:12" x14ac:dyDescent="0.25">
      <c r="A385" s="26"/>
      <c r="C385" s="26"/>
      <c r="J385" s="4" t="s">
        <v>10936</v>
      </c>
      <c r="L385" s="26"/>
    </row>
    <row r="386" spans="1:12" x14ac:dyDescent="0.25">
      <c r="A386" s="26"/>
      <c r="C386" s="26"/>
      <c r="J386" s="4" t="s">
        <v>10936</v>
      </c>
      <c r="L386" s="26"/>
    </row>
    <row r="387" spans="1:12" x14ac:dyDescent="0.25">
      <c r="A387" s="26"/>
      <c r="C387" s="26"/>
      <c r="J387" s="4" t="s">
        <v>10936</v>
      </c>
      <c r="L387" s="26"/>
    </row>
    <row r="388" spans="1:12" x14ac:dyDescent="0.25">
      <c r="A388" s="26"/>
      <c r="C388" s="26"/>
      <c r="J388" s="4" t="s">
        <v>10936</v>
      </c>
      <c r="L388" s="26"/>
    </row>
    <row r="389" spans="1:12" x14ac:dyDescent="0.25">
      <c r="A389" s="26"/>
      <c r="C389" s="26"/>
      <c r="J389" s="4" t="s">
        <v>10936</v>
      </c>
      <c r="L389" s="26"/>
    </row>
    <row r="390" spans="1:12" x14ac:dyDescent="0.25">
      <c r="A390" s="26"/>
      <c r="C390" s="26"/>
      <c r="J390" s="4" t="s">
        <v>10936</v>
      </c>
      <c r="L390" s="26"/>
    </row>
    <row r="391" spans="1:12" x14ac:dyDescent="0.25">
      <c r="A391" s="26"/>
      <c r="C391" s="26"/>
      <c r="J391" s="4" t="s">
        <v>10936</v>
      </c>
      <c r="L391" s="26"/>
    </row>
    <row r="392" spans="1:12" x14ac:dyDescent="0.25">
      <c r="A392" s="26"/>
      <c r="C392" s="26"/>
      <c r="J392" s="4" t="s">
        <v>10936</v>
      </c>
      <c r="L392" s="26"/>
    </row>
    <row r="393" spans="1:12" x14ac:dyDescent="0.25">
      <c r="A393" s="26"/>
      <c r="C393" s="26"/>
      <c r="J393" s="4" t="s">
        <v>10936</v>
      </c>
      <c r="L393" s="26"/>
    </row>
    <row r="394" spans="1:12" x14ac:dyDescent="0.25">
      <c r="A394" s="26"/>
      <c r="C394" s="26"/>
      <c r="J394" s="4" t="s">
        <v>10936</v>
      </c>
      <c r="L394" s="26"/>
    </row>
    <row r="395" spans="1:12" x14ac:dyDescent="0.25">
      <c r="A395" s="26"/>
      <c r="C395" s="26"/>
      <c r="J395" s="4" t="s">
        <v>10936</v>
      </c>
      <c r="L395" s="26"/>
    </row>
    <row r="396" spans="1:12" x14ac:dyDescent="0.25">
      <c r="A396" s="26"/>
      <c r="C396" s="26"/>
      <c r="J396" s="4" t="s">
        <v>10936</v>
      </c>
      <c r="L396" s="26"/>
    </row>
    <row r="397" spans="1:12" x14ac:dyDescent="0.25">
      <c r="A397" s="26"/>
      <c r="C397" s="26"/>
      <c r="J397" s="4" t="s">
        <v>10936</v>
      </c>
      <c r="L397" s="26"/>
    </row>
    <row r="398" spans="1:12" x14ac:dyDescent="0.25">
      <c r="A398" s="26"/>
      <c r="C398" s="26"/>
      <c r="J398" s="4" t="s">
        <v>10936</v>
      </c>
      <c r="L398" s="26"/>
    </row>
    <row r="399" spans="1:12" x14ac:dyDescent="0.25">
      <c r="A399" s="26"/>
      <c r="C399" s="26"/>
      <c r="J399" s="4" t="s">
        <v>10936</v>
      </c>
      <c r="L399" s="26"/>
    </row>
    <row r="400" spans="1:12" x14ac:dyDescent="0.25">
      <c r="A400" s="26"/>
      <c r="C400" s="26"/>
      <c r="J400" s="4" t="s">
        <v>10936</v>
      </c>
      <c r="L400" s="26"/>
    </row>
    <row r="401" spans="1:12" x14ac:dyDescent="0.25">
      <c r="A401" s="26"/>
      <c r="C401" s="26"/>
      <c r="J401" s="4" t="s">
        <v>10936</v>
      </c>
      <c r="L401" s="26"/>
    </row>
    <row r="402" spans="1:12" x14ac:dyDescent="0.25">
      <c r="A402" s="26"/>
      <c r="C402" s="26"/>
      <c r="J402" s="4" t="s">
        <v>10936</v>
      </c>
      <c r="L402" s="26"/>
    </row>
    <row r="403" spans="1:12" x14ac:dyDescent="0.25">
      <c r="A403" s="26"/>
      <c r="C403" s="26"/>
      <c r="J403" s="4" t="s">
        <v>10936</v>
      </c>
      <c r="L403" s="26"/>
    </row>
    <row r="404" spans="1:12" x14ac:dyDescent="0.25">
      <c r="A404" s="26"/>
      <c r="C404" s="26"/>
      <c r="J404" s="4" t="s">
        <v>10936</v>
      </c>
      <c r="L404" s="26"/>
    </row>
    <row r="405" spans="1:12" x14ac:dyDescent="0.25">
      <c r="A405" s="26"/>
      <c r="C405" s="26"/>
      <c r="J405" s="4" t="s">
        <v>10936</v>
      </c>
      <c r="L405" s="26"/>
    </row>
    <row r="406" spans="1:12" x14ac:dyDescent="0.25">
      <c r="A406" s="26"/>
      <c r="C406" s="26"/>
      <c r="J406" s="4" t="s">
        <v>10936</v>
      </c>
      <c r="L406" s="26"/>
    </row>
    <row r="407" spans="1:12" x14ac:dyDescent="0.25">
      <c r="A407" s="26"/>
      <c r="C407" s="26"/>
      <c r="J407" s="4" t="s">
        <v>10936</v>
      </c>
      <c r="L407" s="26"/>
    </row>
    <row r="408" spans="1:12" x14ac:dyDescent="0.25">
      <c r="A408" s="26"/>
      <c r="C408" s="26"/>
      <c r="J408" s="4" t="s">
        <v>10936</v>
      </c>
      <c r="L408" s="26"/>
    </row>
    <row r="409" spans="1:12" x14ac:dyDescent="0.25">
      <c r="A409" s="26"/>
      <c r="C409" s="26"/>
      <c r="J409" s="4" t="s">
        <v>10936</v>
      </c>
      <c r="L409" s="26"/>
    </row>
    <row r="410" spans="1:12" x14ac:dyDescent="0.25">
      <c r="A410" s="26"/>
      <c r="C410" s="26"/>
      <c r="J410" s="4" t="s">
        <v>10936</v>
      </c>
      <c r="L410" s="26"/>
    </row>
    <row r="411" spans="1:12" x14ac:dyDescent="0.25">
      <c r="A411" s="26"/>
      <c r="C411" s="26"/>
      <c r="J411" s="4" t="s">
        <v>10936</v>
      </c>
      <c r="L411" s="26"/>
    </row>
    <row r="412" spans="1:12" x14ac:dyDescent="0.25">
      <c r="A412" s="26"/>
      <c r="C412" s="26"/>
      <c r="J412" s="4" t="s">
        <v>10936</v>
      </c>
      <c r="L412" s="26"/>
    </row>
    <row r="413" spans="1:12" x14ac:dyDescent="0.25">
      <c r="A413" s="26"/>
      <c r="C413" s="26"/>
      <c r="J413" s="4" t="s">
        <v>10936</v>
      </c>
      <c r="L413" s="26"/>
    </row>
    <row r="414" spans="1:12" x14ac:dyDescent="0.25">
      <c r="A414" s="26"/>
      <c r="C414" s="26"/>
      <c r="J414" s="4" t="s">
        <v>10936</v>
      </c>
      <c r="L414" s="26"/>
    </row>
    <row r="415" spans="1:12" x14ac:dyDescent="0.25">
      <c r="A415" s="26"/>
      <c r="C415" s="26"/>
      <c r="J415" s="4" t="s">
        <v>10936</v>
      </c>
      <c r="L415" s="26"/>
    </row>
    <row r="416" spans="1:12" x14ac:dyDescent="0.25">
      <c r="A416" s="26"/>
      <c r="C416" s="26"/>
      <c r="J416" s="4" t="s">
        <v>10936</v>
      </c>
      <c r="L416" s="26"/>
    </row>
    <row r="417" spans="1:12" x14ac:dyDescent="0.25">
      <c r="A417" s="26"/>
      <c r="C417" s="26"/>
      <c r="J417" s="4" t="s">
        <v>10936</v>
      </c>
      <c r="L417" s="26"/>
    </row>
    <row r="418" spans="1:12" x14ac:dyDescent="0.25">
      <c r="A418" s="26"/>
      <c r="C418" s="26"/>
      <c r="J418" s="4" t="s">
        <v>10936</v>
      </c>
      <c r="L418" s="26"/>
    </row>
    <row r="419" spans="1:12" x14ac:dyDescent="0.25">
      <c r="A419" s="26"/>
      <c r="C419" s="26"/>
      <c r="J419" s="4" t="s">
        <v>10936</v>
      </c>
      <c r="L419" s="26"/>
    </row>
    <row r="420" spans="1:12" x14ac:dyDescent="0.25">
      <c r="A420" s="26"/>
      <c r="C420" s="26"/>
      <c r="J420" s="4" t="s">
        <v>10936</v>
      </c>
      <c r="L420" s="26"/>
    </row>
    <row r="421" spans="1:12" x14ac:dyDescent="0.25">
      <c r="A421" s="26"/>
      <c r="C421" s="26"/>
      <c r="J421" s="4" t="s">
        <v>10936</v>
      </c>
      <c r="L421" s="26"/>
    </row>
    <row r="422" spans="1:12" x14ac:dyDescent="0.25">
      <c r="A422" s="26"/>
      <c r="C422" s="26"/>
      <c r="J422" s="4" t="s">
        <v>10936</v>
      </c>
      <c r="L422" s="26"/>
    </row>
    <row r="423" spans="1:12" x14ac:dyDescent="0.25">
      <c r="A423" s="26"/>
      <c r="C423" s="26"/>
      <c r="J423" s="4" t="s">
        <v>10936</v>
      </c>
      <c r="L423" s="26"/>
    </row>
    <row r="424" spans="1:12" x14ac:dyDescent="0.25">
      <c r="A424" s="26"/>
      <c r="C424" s="26"/>
      <c r="J424" s="4" t="s">
        <v>10936</v>
      </c>
      <c r="L424" s="26"/>
    </row>
    <row r="425" spans="1:12" x14ac:dyDescent="0.25">
      <c r="A425" s="26"/>
      <c r="C425" s="26"/>
      <c r="J425" s="4" t="s">
        <v>10936</v>
      </c>
      <c r="L425" s="26"/>
    </row>
    <row r="426" spans="1:12" x14ac:dyDescent="0.25">
      <c r="A426" s="26"/>
      <c r="C426" s="26"/>
      <c r="J426" s="4" t="s">
        <v>10936</v>
      </c>
      <c r="L426" s="26"/>
    </row>
    <row r="427" spans="1:12" x14ac:dyDescent="0.25">
      <c r="A427" s="26"/>
      <c r="C427" s="26"/>
      <c r="J427" s="4" t="s">
        <v>10936</v>
      </c>
      <c r="L427" s="26"/>
    </row>
    <row r="428" spans="1:12" x14ac:dyDescent="0.25">
      <c r="A428" s="26"/>
      <c r="C428" s="26"/>
      <c r="J428" s="4" t="s">
        <v>10936</v>
      </c>
      <c r="L428" s="26"/>
    </row>
    <row r="429" spans="1:12" x14ac:dyDescent="0.25">
      <c r="A429" s="26"/>
      <c r="C429" s="26"/>
      <c r="J429" s="4" t="s">
        <v>10936</v>
      </c>
      <c r="L429" s="26"/>
    </row>
    <row r="430" spans="1:12" x14ac:dyDescent="0.25">
      <c r="A430" s="26"/>
      <c r="C430" s="26"/>
      <c r="J430" s="4" t="s">
        <v>10936</v>
      </c>
      <c r="L430" s="26"/>
    </row>
    <row r="431" spans="1:12" x14ac:dyDescent="0.25">
      <c r="A431" s="26"/>
      <c r="C431" s="26"/>
      <c r="J431" s="4" t="s">
        <v>10936</v>
      </c>
      <c r="L431" s="26"/>
    </row>
    <row r="432" spans="1:12" x14ac:dyDescent="0.25">
      <c r="A432" s="26"/>
      <c r="C432" s="26"/>
      <c r="J432" s="4" t="s">
        <v>10936</v>
      </c>
      <c r="L432" s="26"/>
    </row>
    <row r="433" spans="1:12" x14ac:dyDescent="0.25">
      <c r="A433" s="26"/>
      <c r="C433" s="26"/>
      <c r="J433" s="4" t="s">
        <v>10936</v>
      </c>
      <c r="L433" s="26"/>
    </row>
    <row r="434" spans="1:12" x14ac:dyDescent="0.25">
      <c r="A434" s="26"/>
      <c r="C434" s="26"/>
      <c r="J434" s="4" t="s">
        <v>10936</v>
      </c>
      <c r="L434" s="26"/>
    </row>
    <row r="435" spans="1:12" x14ac:dyDescent="0.25">
      <c r="A435" s="26"/>
      <c r="C435" s="26"/>
      <c r="J435" s="4" t="s">
        <v>10936</v>
      </c>
      <c r="L435" s="26"/>
    </row>
    <row r="436" spans="1:12" x14ac:dyDescent="0.25">
      <c r="A436" s="26"/>
      <c r="C436" s="26"/>
      <c r="J436" s="4" t="s">
        <v>10936</v>
      </c>
      <c r="L436" s="26"/>
    </row>
    <row r="437" spans="1:12" x14ac:dyDescent="0.25">
      <c r="A437" s="26"/>
      <c r="C437" s="26"/>
      <c r="J437" s="4" t="s">
        <v>10936</v>
      </c>
      <c r="L437" s="26"/>
    </row>
    <row r="438" spans="1:12" x14ac:dyDescent="0.25">
      <c r="A438" s="26"/>
      <c r="C438" s="26"/>
      <c r="J438" s="4" t="s">
        <v>10936</v>
      </c>
      <c r="L438" s="26"/>
    </row>
    <row r="439" spans="1:12" x14ac:dyDescent="0.25">
      <c r="A439" s="26"/>
      <c r="C439" s="26"/>
      <c r="J439" s="4" t="s">
        <v>10936</v>
      </c>
      <c r="L439" s="26"/>
    </row>
    <row r="440" spans="1:12" x14ac:dyDescent="0.25">
      <c r="A440" s="26"/>
      <c r="C440" s="26"/>
      <c r="J440" s="4" t="s">
        <v>10936</v>
      </c>
      <c r="L440" s="26"/>
    </row>
    <row r="441" spans="1:12" x14ac:dyDescent="0.25">
      <c r="A441" s="26"/>
      <c r="C441" s="26"/>
      <c r="J441" s="4" t="s">
        <v>10936</v>
      </c>
      <c r="L441" s="26"/>
    </row>
    <row r="442" spans="1:12" x14ac:dyDescent="0.25">
      <c r="A442" s="26"/>
      <c r="C442" s="26"/>
      <c r="J442" s="4" t="s">
        <v>10936</v>
      </c>
      <c r="L442" s="26"/>
    </row>
    <row r="443" spans="1:12" x14ac:dyDescent="0.25">
      <c r="A443" s="26"/>
      <c r="C443" s="26"/>
      <c r="J443" s="4" t="s">
        <v>10936</v>
      </c>
      <c r="L443" s="26"/>
    </row>
    <row r="444" spans="1:12" x14ac:dyDescent="0.25">
      <c r="A444" s="26"/>
      <c r="C444" s="26"/>
      <c r="J444" s="4" t="s">
        <v>10936</v>
      </c>
      <c r="L444" s="26"/>
    </row>
    <row r="445" spans="1:12" x14ac:dyDescent="0.25">
      <c r="A445" s="26"/>
      <c r="C445" s="26"/>
      <c r="J445" s="4" t="s">
        <v>10936</v>
      </c>
      <c r="L445" s="26"/>
    </row>
    <row r="446" spans="1:12" x14ac:dyDescent="0.25">
      <c r="A446" s="26"/>
      <c r="C446" s="26"/>
      <c r="J446" s="4" t="s">
        <v>10936</v>
      </c>
      <c r="L446" s="26"/>
    </row>
    <row r="447" spans="1:12" x14ac:dyDescent="0.25">
      <c r="A447" s="26"/>
      <c r="C447" s="26"/>
      <c r="J447" s="4" t="s">
        <v>10936</v>
      </c>
      <c r="L447" s="26"/>
    </row>
    <row r="448" spans="1:12" x14ac:dyDescent="0.25">
      <c r="A448" s="26"/>
      <c r="C448" s="26"/>
      <c r="J448" s="4" t="s">
        <v>10936</v>
      </c>
      <c r="L448" s="26"/>
    </row>
    <row r="449" spans="1:12" x14ac:dyDescent="0.25">
      <c r="A449" s="26"/>
      <c r="C449" s="26"/>
      <c r="J449" s="4" t="s">
        <v>10936</v>
      </c>
      <c r="L449" s="26"/>
    </row>
    <row r="450" spans="1:12" x14ac:dyDescent="0.25">
      <c r="A450" s="26"/>
      <c r="C450" s="26"/>
      <c r="J450" s="4" t="s">
        <v>10936</v>
      </c>
      <c r="L450" s="26"/>
    </row>
    <row r="451" spans="1:12" x14ac:dyDescent="0.25">
      <c r="A451" s="26"/>
      <c r="C451" s="26"/>
      <c r="J451" s="4" t="s">
        <v>10936</v>
      </c>
      <c r="L451" s="26"/>
    </row>
    <row r="452" spans="1:12" x14ac:dyDescent="0.25">
      <c r="A452" s="26"/>
      <c r="C452" s="26"/>
      <c r="J452" s="4" t="s">
        <v>10936</v>
      </c>
      <c r="L452" s="26"/>
    </row>
    <row r="453" spans="1:12" x14ac:dyDescent="0.25">
      <c r="A453" s="26"/>
      <c r="C453" s="26"/>
      <c r="J453" s="4" t="s">
        <v>10936</v>
      </c>
      <c r="L453" s="26"/>
    </row>
    <row r="454" spans="1:12" x14ac:dyDescent="0.25">
      <c r="A454" s="26"/>
      <c r="C454" s="26"/>
      <c r="J454" s="4" t="s">
        <v>10936</v>
      </c>
      <c r="L454" s="26"/>
    </row>
    <row r="455" spans="1:12" x14ac:dyDescent="0.25">
      <c r="A455" s="26"/>
      <c r="C455" s="26"/>
      <c r="J455" s="4" t="s">
        <v>10936</v>
      </c>
      <c r="L455" s="26"/>
    </row>
    <row r="456" spans="1:12" x14ac:dyDescent="0.25">
      <c r="A456" s="26"/>
      <c r="C456" s="26"/>
      <c r="J456" s="4" t="s">
        <v>10936</v>
      </c>
      <c r="L456" s="26"/>
    </row>
    <row r="457" spans="1:12" x14ac:dyDescent="0.25">
      <c r="A457" s="26"/>
      <c r="C457" s="26"/>
      <c r="J457" s="4" t="s">
        <v>10936</v>
      </c>
      <c r="L457" s="26"/>
    </row>
    <row r="458" spans="1:12" x14ac:dyDescent="0.25">
      <c r="A458" s="26"/>
      <c r="C458" s="26"/>
      <c r="J458" s="4" t="s">
        <v>10936</v>
      </c>
      <c r="L458" s="26"/>
    </row>
    <row r="459" spans="1:12" x14ac:dyDescent="0.25">
      <c r="A459" s="26"/>
      <c r="C459" s="26"/>
      <c r="J459" s="4" t="s">
        <v>10936</v>
      </c>
      <c r="L459" s="26"/>
    </row>
    <row r="460" spans="1:12" x14ac:dyDescent="0.25">
      <c r="A460" s="26"/>
      <c r="C460" s="26"/>
      <c r="J460" s="4" t="s">
        <v>10936</v>
      </c>
      <c r="L460" s="26"/>
    </row>
    <row r="461" spans="1:12" x14ac:dyDescent="0.25">
      <c r="A461" s="26"/>
      <c r="C461" s="26"/>
      <c r="J461" s="4" t="s">
        <v>10936</v>
      </c>
      <c r="L461" s="26"/>
    </row>
    <row r="462" spans="1:12" x14ac:dyDescent="0.25">
      <c r="A462" s="26"/>
      <c r="C462" s="26"/>
      <c r="J462" s="4" t="s">
        <v>10936</v>
      </c>
      <c r="L462" s="26"/>
    </row>
    <row r="463" spans="1:12" x14ac:dyDescent="0.25">
      <c r="A463" s="26"/>
      <c r="C463" s="26"/>
      <c r="J463" s="4" t="s">
        <v>10936</v>
      </c>
      <c r="L463" s="26"/>
    </row>
    <row r="464" spans="1:12" x14ac:dyDescent="0.25">
      <c r="A464" s="26"/>
      <c r="C464" s="26"/>
      <c r="J464" s="4" t="s">
        <v>10936</v>
      </c>
      <c r="L464" s="26"/>
    </row>
    <row r="465" spans="1:12" x14ac:dyDescent="0.25">
      <c r="A465" s="26"/>
      <c r="C465" s="26"/>
      <c r="J465" s="4" t="s">
        <v>10936</v>
      </c>
      <c r="L465" s="26"/>
    </row>
    <row r="466" spans="1:12" x14ac:dyDescent="0.25">
      <c r="A466" s="26"/>
      <c r="C466" s="26"/>
      <c r="J466" s="4" t="s">
        <v>10936</v>
      </c>
      <c r="L466" s="26"/>
    </row>
    <row r="467" spans="1:12" x14ac:dyDescent="0.25">
      <c r="A467" s="26"/>
      <c r="C467" s="26"/>
      <c r="J467" s="4" t="s">
        <v>10936</v>
      </c>
      <c r="L467" s="26"/>
    </row>
    <row r="468" spans="1:12" x14ac:dyDescent="0.25">
      <c r="A468" s="26"/>
      <c r="C468" s="26"/>
      <c r="J468" s="4" t="s">
        <v>10936</v>
      </c>
      <c r="L468" s="26"/>
    </row>
    <row r="469" spans="1:12" x14ac:dyDescent="0.25">
      <c r="A469" s="26"/>
      <c r="C469" s="26"/>
      <c r="J469" s="4" t="s">
        <v>10936</v>
      </c>
      <c r="L469" s="26"/>
    </row>
    <row r="470" spans="1:12" x14ac:dyDescent="0.25">
      <c r="A470" s="26"/>
      <c r="C470" s="26"/>
      <c r="J470" s="4" t="s">
        <v>10936</v>
      </c>
      <c r="L470" s="26"/>
    </row>
    <row r="471" spans="1:12" x14ac:dyDescent="0.25">
      <c r="A471" s="26"/>
      <c r="C471" s="26"/>
      <c r="J471" s="4" t="s">
        <v>10936</v>
      </c>
      <c r="L471" s="26"/>
    </row>
    <row r="472" spans="1:12" x14ac:dyDescent="0.25">
      <c r="A472" s="26"/>
      <c r="C472" s="26"/>
      <c r="J472" s="4" t="s">
        <v>10936</v>
      </c>
      <c r="L472" s="26"/>
    </row>
    <row r="473" spans="1:12" x14ac:dyDescent="0.25">
      <c r="A473" s="26"/>
      <c r="C473" s="26"/>
      <c r="J473" s="4" t="s">
        <v>10936</v>
      </c>
      <c r="L473" s="26"/>
    </row>
    <row r="474" spans="1:12" x14ac:dyDescent="0.25">
      <c r="A474" s="26"/>
      <c r="C474" s="26"/>
      <c r="J474" s="4" t="s">
        <v>10936</v>
      </c>
      <c r="L474" s="26"/>
    </row>
    <row r="475" spans="1:12" x14ac:dyDescent="0.25">
      <c r="A475" s="26"/>
      <c r="C475" s="26"/>
      <c r="J475" s="4" t="s">
        <v>10936</v>
      </c>
      <c r="L475" s="26"/>
    </row>
    <row r="476" spans="1:12" x14ac:dyDescent="0.25">
      <c r="A476" s="26"/>
      <c r="C476" s="26"/>
      <c r="J476" s="4" t="s">
        <v>10936</v>
      </c>
      <c r="L476" s="26"/>
    </row>
    <row r="477" spans="1:12" x14ac:dyDescent="0.25">
      <c r="A477" s="26"/>
      <c r="C477" s="26"/>
      <c r="J477" s="4" t="s">
        <v>10936</v>
      </c>
      <c r="L477" s="26"/>
    </row>
    <row r="478" spans="1:12" x14ac:dyDescent="0.25">
      <c r="A478" s="26"/>
      <c r="C478" s="26"/>
      <c r="J478" s="4" t="s">
        <v>10936</v>
      </c>
      <c r="L478" s="26"/>
    </row>
    <row r="479" spans="1:12" x14ac:dyDescent="0.25">
      <c r="A479" s="26"/>
      <c r="C479" s="26"/>
      <c r="J479" s="4" t="s">
        <v>10936</v>
      </c>
      <c r="L479" s="26"/>
    </row>
    <row r="480" spans="1:12" x14ac:dyDescent="0.25">
      <c r="A480" s="26"/>
      <c r="C480" s="26"/>
      <c r="J480" s="4" t="s">
        <v>10936</v>
      </c>
      <c r="L480" s="26"/>
    </row>
    <row r="481" spans="1:12" x14ac:dyDescent="0.25">
      <c r="A481" s="26"/>
      <c r="C481" s="26"/>
      <c r="J481" s="4" t="s">
        <v>10936</v>
      </c>
      <c r="L481" s="26"/>
    </row>
    <row r="482" spans="1:12" x14ac:dyDescent="0.25">
      <c r="A482" s="26"/>
      <c r="C482" s="26"/>
      <c r="J482" s="4" t="s">
        <v>10936</v>
      </c>
      <c r="L482" s="26"/>
    </row>
    <row r="483" spans="1:12" x14ac:dyDescent="0.25">
      <c r="A483" s="26"/>
      <c r="C483" s="26"/>
      <c r="J483" s="4" t="s">
        <v>10936</v>
      </c>
      <c r="L483" s="26"/>
    </row>
    <row r="484" spans="1:12" x14ac:dyDescent="0.25">
      <c r="A484" s="26"/>
      <c r="C484" s="26"/>
      <c r="J484" s="4" t="s">
        <v>10936</v>
      </c>
      <c r="L484" s="26"/>
    </row>
    <row r="485" spans="1:12" x14ac:dyDescent="0.25">
      <c r="A485" s="26"/>
      <c r="C485" s="26"/>
      <c r="J485" s="4" t="s">
        <v>10936</v>
      </c>
      <c r="L485" s="26"/>
    </row>
    <row r="486" spans="1:12" x14ac:dyDescent="0.25">
      <c r="A486" s="26"/>
      <c r="C486" s="26"/>
      <c r="J486" s="4" t="s">
        <v>10936</v>
      </c>
      <c r="L486" s="26"/>
    </row>
    <row r="487" spans="1:12" x14ac:dyDescent="0.25">
      <c r="A487" s="26"/>
      <c r="C487" s="26"/>
      <c r="J487" s="4" t="s">
        <v>10936</v>
      </c>
      <c r="L487" s="26"/>
    </row>
    <row r="488" spans="1:12" x14ac:dyDescent="0.25">
      <c r="A488" s="26"/>
      <c r="C488" s="26"/>
      <c r="J488" s="4" t="s">
        <v>10936</v>
      </c>
      <c r="L488" s="26"/>
    </row>
    <row r="489" spans="1:12" x14ac:dyDescent="0.25">
      <c r="A489" s="26"/>
      <c r="C489" s="26"/>
      <c r="J489" s="4" t="s">
        <v>10936</v>
      </c>
      <c r="L489" s="26"/>
    </row>
    <row r="490" spans="1:12" x14ac:dyDescent="0.25">
      <c r="A490" s="26"/>
      <c r="C490" s="26"/>
      <c r="J490" s="4" t="s">
        <v>10936</v>
      </c>
      <c r="L490" s="26"/>
    </row>
    <row r="491" spans="1:12" x14ac:dyDescent="0.25">
      <c r="A491" s="26"/>
      <c r="C491" s="26"/>
      <c r="J491" s="4" t="s">
        <v>10936</v>
      </c>
      <c r="L491" s="26"/>
    </row>
    <row r="492" spans="1:12" x14ac:dyDescent="0.25">
      <c r="A492" s="26"/>
      <c r="C492" s="26"/>
      <c r="J492" s="4" t="s">
        <v>10936</v>
      </c>
      <c r="L492" s="26"/>
    </row>
    <row r="493" spans="1:12" x14ac:dyDescent="0.25">
      <c r="A493" s="26"/>
      <c r="C493" s="26"/>
      <c r="J493" s="4" t="s">
        <v>10936</v>
      </c>
      <c r="L493" s="26"/>
    </row>
    <row r="494" spans="1:12" x14ac:dyDescent="0.25">
      <c r="A494" s="26"/>
      <c r="C494" s="26"/>
      <c r="J494" s="4" t="s">
        <v>10936</v>
      </c>
      <c r="L494" s="26"/>
    </row>
    <row r="495" spans="1:12" x14ac:dyDescent="0.25">
      <c r="A495" s="26"/>
      <c r="C495" s="26"/>
      <c r="J495" s="4" t="s">
        <v>10936</v>
      </c>
      <c r="L495" s="26"/>
    </row>
    <row r="496" spans="1:12" x14ac:dyDescent="0.25">
      <c r="A496" s="26"/>
      <c r="C496" s="26"/>
      <c r="J496" s="4" t="s">
        <v>10936</v>
      </c>
      <c r="L496" s="26"/>
    </row>
    <row r="497" spans="1:12" x14ac:dyDescent="0.25">
      <c r="A497" s="26"/>
      <c r="C497" s="26"/>
      <c r="J497" s="4" t="s">
        <v>10936</v>
      </c>
      <c r="L497" s="26"/>
    </row>
    <row r="498" spans="1:12" x14ac:dyDescent="0.25">
      <c r="A498" s="26"/>
      <c r="C498" s="26"/>
      <c r="J498" s="4" t="s">
        <v>10936</v>
      </c>
      <c r="L498" s="26"/>
    </row>
    <row r="499" spans="1:12" x14ac:dyDescent="0.25">
      <c r="A499" s="26"/>
      <c r="C499" s="26"/>
      <c r="J499" s="4" t="s">
        <v>10936</v>
      </c>
      <c r="L499" s="26"/>
    </row>
    <row r="500" spans="1:12" x14ac:dyDescent="0.25">
      <c r="A500" s="26"/>
      <c r="C500" s="26"/>
      <c r="J500" s="4" t="s">
        <v>10936</v>
      </c>
      <c r="L500" s="26"/>
    </row>
    <row r="501" spans="1:12" x14ac:dyDescent="0.25">
      <c r="A501" s="26"/>
      <c r="C501" s="26"/>
      <c r="J501" s="4" t="s">
        <v>10936</v>
      </c>
      <c r="L501" s="26"/>
    </row>
    <row r="502" spans="1:12" x14ac:dyDescent="0.25">
      <c r="A502" s="26"/>
      <c r="C502" s="26"/>
      <c r="J502" s="4" t="s">
        <v>10936</v>
      </c>
      <c r="L502" s="26"/>
    </row>
    <row r="503" spans="1:12" x14ac:dyDescent="0.25">
      <c r="A503" s="26"/>
      <c r="C503" s="26"/>
      <c r="J503" s="4" t="s">
        <v>10936</v>
      </c>
      <c r="L503" s="26"/>
    </row>
    <row r="504" spans="1:12" x14ac:dyDescent="0.25">
      <c r="A504" s="26"/>
      <c r="C504" s="26"/>
      <c r="J504" s="4" t="s">
        <v>10936</v>
      </c>
      <c r="L504" s="26"/>
    </row>
    <row r="505" spans="1:12" x14ac:dyDescent="0.25">
      <c r="A505" s="26"/>
      <c r="C505" s="26"/>
      <c r="J505" s="4" t="s">
        <v>10936</v>
      </c>
      <c r="L505" s="26"/>
    </row>
    <row r="506" spans="1:12" x14ac:dyDescent="0.25">
      <c r="A506" s="26"/>
      <c r="C506" s="26"/>
      <c r="J506" s="4" t="s">
        <v>10936</v>
      </c>
      <c r="L506" s="26"/>
    </row>
    <row r="507" spans="1:12" x14ac:dyDescent="0.25">
      <c r="A507" s="26"/>
      <c r="C507" s="26"/>
      <c r="J507" s="4" t="s">
        <v>10936</v>
      </c>
      <c r="L507" s="26"/>
    </row>
    <row r="508" spans="1:12" x14ac:dyDescent="0.25">
      <c r="A508" s="26"/>
      <c r="C508" s="26"/>
      <c r="J508" s="4" t="s">
        <v>10936</v>
      </c>
      <c r="L508" s="26"/>
    </row>
    <row r="509" spans="1:12" x14ac:dyDescent="0.25">
      <c r="A509" s="26"/>
      <c r="C509" s="26"/>
      <c r="J509" s="4" t="s">
        <v>10936</v>
      </c>
      <c r="L509" s="26"/>
    </row>
    <row r="510" spans="1:12" x14ac:dyDescent="0.25">
      <c r="A510" s="26"/>
      <c r="C510" s="26"/>
      <c r="J510" s="4" t="s">
        <v>10936</v>
      </c>
      <c r="L510" s="26"/>
    </row>
    <row r="511" spans="1:12" x14ac:dyDescent="0.25">
      <c r="A511" s="26"/>
      <c r="C511" s="26"/>
      <c r="J511" s="4" t="s">
        <v>10936</v>
      </c>
      <c r="L511" s="26"/>
    </row>
    <row r="512" spans="1:12" x14ac:dyDescent="0.25">
      <c r="A512" s="26"/>
      <c r="C512" s="26"/>
      <c r="J512" s="4" t="s">
        <v>10936</v>
      </c>
      <c r="L512" s="26"/>
    </row>
    <row r="513" spans="1:12" x14ac:dyDescent="0.25">
      <c r="A513" s="26"/>
      <c r="C513" s="26"/>
      <c r="J513" s="4" t="s">
        <v>10936</v>
      </c>
      <c r="L513" s="26"/>
    </row>
    <row r="514" spans="1:12" x14ac:dyDescent="0.25">
      <c r="A514" s="26"/>
      <c r="C514" s="26"/>
      <c r="J514" s="4" t="s">
        <v>10936</v>
      </c>
      <c r="L514" s="26"/>
    </row>
    <row r="515" spans="1:12" x14ac:dyDescent="0.25">
      <c r="A515" s="26"/>
      <c r="C515" s="26"/>
      <c r="J515" s="4" t="s">
        <v>10936</v>
      </c>
      <c r="L515" s="26"/>
    </row>
    <row r="516" spans="1:12" x14ac:dyDescent="0.25">
      <c r="A516" s="26"/>
      <c r="C516" s="26"/>
      <c r="J516" s="4" t="s">
        <v>10936</v>
      </c>
      <c r="L516" s="26"/>
    </row>
    <row r="517" spans="1:12" x14ac:dyDescent="0.25">
      <c r="A517" s="26"/>
      <c r="C517" s="26"/>
      <c r="J517" s="4" t="s">
        <v>10936</v>
      </c>
      <c r="L517" s="26"/>
    </row>
    <row r="518" spans="1:12" x14ac:dyDescent="0.25">
      <c r="A518" s="26"/>
      <c r="C518" s="26"/>
      <c r="J518" s="4" t="s">
        <v>10936</v>
      </c>
      <c r="L518" s="26"/>
    </row>
    <row r="519" spans="1:12" x14ac:dyDescent="0.25">
      <c r="A519" s="26"/>
      <c r="C519" s="26"/>
      <c r="J519" s="4" t="s">
        <v>10936</v>
      </c>
      <c r="L519" s="26"/>
    </row>
    <row r="520" spans="1:12" x14ac:dyDescent="0.25">
      <c r="A520" s="26"/>
      <c r="C520" s="26"/>
      <c r="J520" s="4" t="s">
        <v>10936</v>
      </c>
      <c r="L520" s="26"/>
    </row>
    <row r="521" spans="1:12" x14ac:dyDescent="0.25">
      <c r="A521" s="26"/>
      <c r="C521" s="26"/>
      <c r="J521" s="4" t="s">
        <v>10936</v>
      </c>
      <c r="L521" s="26"/>
    </row>
    <row r="522" spans="1:12" x14ac:dyDescent="0.25">
      <c r="A522" s="26"/>
      <c r="C522" s="26"/>
      <c r="J522" s="4" t="s">
        <v>10936</v>
      </c>
      <c r="L522" s="26"/>
    </row>
    <row r="523" spans="1:12" x14ac:dyDescent="0.25">
      <c r="A523" s="26"/>
      <c r="C523" s="26"/>
      <c r="J523" s="4" t="s">
        <v>10936</v>
      </c>
      <c r="L523" s="26"/>
    </row>
    <row r="524" spans="1:12" x14ac:dyDescent="0.25">
      <c r="A524" s="26"/>
      <c r="C524" s="26"/>
      <c r="J524" s="4" t="s">
        <v>10936</v>
      </c>
      <c r="L524" s="26"/>
    </row>
    <row r="525" spans="1:12" x14ac:dyDescent="0.25">
      <c r="A525" s="26"/>
      <c r="C525" s="26"/>
      <c r="J525" s="4" t="s">
        <v>10936</v>
      </c>
      <c r="L525" s="26"/>
    </row>
    <row r="526" spans="1:12" x14ac:dyDescent="0.25">
      <c r="A526" s="26"/>
      <c r="C526" s="26"/>
      <c r="J526" s="4" t="s">
        <v>10936</v>
      </c>
      <c r="L526" s="26"/>
    </row>
    <row r="527" spans="1:12" x14ac:dyDescent="0.25">
      <c r="A527" s="26"/>
      <c r="C527" s="26"/>
      <c r="J527" s="4" t="s">
        <v>10936</v>
      </c>
      <c r="L527" s="26"/>
    </row>
    <row r="528" spans="1:12" x14ac:dyDescent="0.25">
      <c r="A528" s="26"/>
      <c r="C528" s="26"/>
      <c r="J528" s="4" t="s">
        <v>10936</v>
      </c>
      <c r="L528" s="26"/>
    </row>
    <row r="529" spans="1:12" x14ac:dyDescent="0.25">
      <c r="A529" s="26"/>
      <c r="C529" s="26"/>
      <c r="J529" s="4" t="s">
        <v>10936</v>
      </c>
      <c r="L529" s="26"/>
    </row>
    <row r="530" spans="1:12" x14ac:dyDescent="0.25">
      <c r="A530" s="26"/>
      <c r="C530" s="26"/>
      <c r="J530" s="4" t="s">
        <v>10936</v>
      </c>
      <c r="L530" s="26"/>
    </row>
    <row r="531" spans="1:12" x14ac:dyDescent="0.25">
      <c r="A531" s="26"/>
      <c r="C531" s="26"/>
      <c r="J531" s="4" t="s">
        <v>10936</v>
      </c>
      <c r="L531" s="26"/>
    </row>
    <row r="532" spans="1:12" x14ac:dyDescent="0.25">
      <c r="A532" s="26"/>
      <c r="C532" s="26"/>
      <c r="J532" s="4" t="s">
        <v>10936</v>
      </c>
      <c r="L532" s="26"/>
    </row>
    <row r="533" spans="1:12" x14ac:dyDescent="0.25">
      <c r="A533" s="26"/>
      <c r="C533" s="26"/>
      <c r="J533" s="4" t="s">
        <v>10936</v>
      </c>
      <c r="L533" s="26"/>
    </row>
    <row r="534" spans="1:12" x14ac:dyDescent="0.25">
      <c r="A534" s="26"/>
      <c r="C534" s="26"/>
      <c r="J534" s="4" t="s">
        <v>10936</v>
      </c>
      <c r="L534" s="26"/>
    </row>
    <row r="535" spans="1:12" x14ac:dyDescent="0.25">
      <c r="A535" s="26"/>
      <c r="C535" s="26"/>
      <c r="J535" s="4" t="s">
        <v>10936</v>
      </c>
      <c r="L535" s="26"/>
    </row>
    <row r="536" spans="1:12" x14ac:dyDescent="0.25">
      <c r="A536" s="26"/>
      <c r="C536" s="26"/>
      <c r="J536" s="4" t="s">
        <v>10936</v>
      </c>
      <c r="L536" s="26"/>
    </row>
    <row r="537" spans="1:12" x14ac:dyDescent="0.25">
      <c r="A537" s="26"/>
      <c r="C537" s="26"/>
      <c r="J537" s="4" t="s">
        <v>10936</v>
      </c>
      <c r="L537" s="26"/>
    </row>
    <row r="538" spans="1:12" x14ac:dyDescent="0.25">
      <c r="A538" s="26"/>
      <c r="C538" s="26"/>
      <c r="J538" s="4" t="s">
        <v>10936</v>
      </c>
      <c r="L538" s="26"/>
    </row>
    <row r="539" spans="1:12" x14ac:dyDescent="0.25">
      <c r="A539" s="26"/>
      <c r="C539" s="26"/>
      <c r="J539" s="4" t="s">
        <v>10936</v>
      </c>
      <c r="L539" s="26"/>
    </row>
    <row r="540" spans="1:12" x14ac:dyDescent="0.25">
      <c r="A540" s="26"/>
      <c r="C540" s="26"/>
      <c r="J540" s="4" t="s">
        <v>10936</v>
      </c>
      <c r="L540" s="26"/>
    </row>
    <row r="541" spans="1:12" x14ac:dyDescent="0.25">
      <c r="A541" s="26"/>
      <c r="C541" s="26"/>
      <c r="J541" s="4" t="s">
        <v>10936</v>
      </c>
      <c r="L541" s="26"/>
    </row>
    <row r="542" spans="1:12" x14ac:dyDescent="0.25">
      <c r="A542" s="26"/>
      <c r="C542" s="26"/>
      <c r="J542" s="4" t="s">
        <v>10936</v>
      </c>
      <c r="L542" s="26"/>
    </row>
    <row r="543" spans="1:12" x14ac:dyDescent="0.25">
      <c r="A543" s="26"/>
      <c r="C543" s="26"/>
      <c r="J543" s="4" t="s">
        <v>10936</v>
      </c>
      <c r="L543" s="26"/>
    </row>
    <row r="544" spans="1:12" x14ac:dyDescent="0.25">
      <c r="A544" s="26"/>
      <c r="C544" s="26"/>
      <c r="J544" s="4" t="s">
        <v>10936</v>
      </c>
      <c r="L544" s="26"/>
    </row>
    <row r="545" spans="1:12" x14ac:dyDescent="0.25">
      <c r="A545" s="26"/>
      <c r="C545" s="26"/>
      <c r="J545" s="4" t="s">
        <v>10936</v>
      </c>
      <c r="L545" s="26"/>
    </row>
    <row r="546" spans="1:12" x14ac:dyDescent="0.25">
      <c r="A546" s="26"/>
      <c r="C546" s="26"/>
      <c r="J546" s="4" t="s">
        <v>10936</v>
      </c>
      <c r="L546" s="26"/>
    </row>
    <row r="547" spans="1:12" x14ac:dyDescent="0.25">
      <c r="A547" s="26"/>
      <c r="C547" s="26"/>
      <c r="J547" s="4" t="s">
        <v>10936</v>
      </c>
      <c r="L547" s="26"/>
    </row>
    <row r="548" spans="1:12" x14ac:dyDescent="0.25">
      <c r="A548" s="26"/>
      <c r="C548" s="26"/>
      <c r="J548" s="4" t="s">
        <v>10936</v>
      </c>
      <c r="L548" s="26"/>
    </row>
    <row r="549" spans="1:12" x14ac:dyDescent="0.25">
      <c r="A549" s="26"/>
      <c r="C549" s="26"/>
      <c r="J549" s="4" t="s">
        <v>10936</v>
      </c>
      <c r="L549" s="26"/>
    </row>
    <row r="550" spans="1:12" x14ac:dyDescent="0.25">
      <c r="A550" s="26"/>
      <c r="C550" s="26"/>
      <c r="J550" s="4" t="s">
        <v>10936</v>
      </c>
      <c r="L550" s="26"/>
    </row>
    <row r="551" spans="1:12" x14ac:dyDescent="0.25">
      <c r="A551" s="26"/>
      <c r="C551" s="26"/>
      <c r="J551" s="4" t="s">
        <v>10936</v>
      </c>
      <c r="L551" s="26"/>
    </row>
    <row r="552" spans="1:12" x14ac:dyDescent="0.25">
      <c r="A552" s="26"/>
      <c r="C552" s="26"/>
      <c r="J552" s="4" t="s">
        <v>10936</v>
      </c>
      <c r="L552" s="26"/>
    </row>
    <row r="553" spans="1:12" x14ac:dyDescent="0.25">
      <c r="A553" s="26"/>
      <c r="C553" s="26"/>
      <c r="J553" s="4" t="s">
        <v>10936</v>
      </c>
      <c r="L553" s="26"/>
    </row>
    <row r="554" spans="1:12" x14ac:dyDescent="0.25">
      <c r="A554" s="26"/>
      <c r="C554" s="26"/>
      <c r="J554" s="4" t="s">
        <v>10936</v>
      </c>
      <c r="L554" s="26"/>
    </row>
    <row r="555" spans="1:12" x14ac:dyDescent="0.25">
      <c r="A555" s="26"/>
      <c r="C555" s="26"/>
      <c r="J555" s="4" t="s">
        <v>10936</v>
      </c>
      <c r="L555" s="26"/>
    </row>
    <row r="556" spans="1:12" x14ac:dyDescent="0.25">
      <c r="A556" s="26"/>
      <c r="C556" s="26"/>
      <c r="J556" s="4" t="s">
        <v>10936</v>
      </c>
      <c r="L556" s="26"/>
    </row>
    <row r="557" spans="1:12" x14ac:dyDescent="0.25">
      <c r="A557" s="26"/>
      <c r="C557" s="26"/>
      <c r="J557" s="4" t="s">
        <v>10936</v>
      </c>
      <c r="L557" s="26"/>
    </row>
    <row r="558" spans="1:12" x14ac:dyDescent="0.25">
      <c r="A558" s="26"/>
      <c r="C558" s="26"/>
      <c r="J558" s="4" t="s">
        <v>10936</v>
      </c>
      <c r="L558" s="26"/>
    </row>
    <row r="559" spans="1:12" x14ac:dyDescent="0.25">
      <c r="A559" s="26"/>
      <c r="C559" s="26"/>
      <c r="J559" s="4" t="s">
        <v>10936</v>
      </c>
      <c r="L559" s="26"/>
    </row>
    <row r="560" spans="1:12" x14ac:dyDescent="0.25">
      <c r="A560" s="26"/>
      <c r="C560" s="26"/>
      <c r="J560" s="4" t="s">
        <v>10936</v>
      </c>
      <c r="L560" s="26"/>
    </row>
    <row r="561" spans="1:12" x14ac:dyDescent="0.25">
      <c r="A561" s="26"/>
      <c r="C561" s="26"/>
      <c r="J561" s="4" t="s">
        <v>10936</v>
      </c>
      <c r="L561" s="26"/>
    </row>
    <row r="562" spans="1:12" x14ac:dyDescent="0.25">
      <c r="A562" s="26"/>
      <c r="C562" s="26"/>
      <c r="J562" s="4" t="s">
        <v>10936</v>
      </c>
      <c r="L562" s="26"/>
    </row>
    <row r="563" spans="1:12" x14ac:dyDescent="0.25">
      <c r="A563" s="26"/>
      <c r="C563" s="26"/>
      <c r="J563" s="4" t="s">
        <v>10936</v>
      </c>
      <c r="L563" s="26"/>
    </row>
    <row r="564" spans="1:12" x14ac:dyDescent="0.25">
      <c r="A564" s="26"/>
      <c r="C564" s="26"/>
      <c r="J564" s="4" t="s">
        <v>10936</v>
      </c>
      <c r="L564" s="26"/>
    </row>
    <row r="565" spans="1:12" x14ac:dyDescent="0.25">
      <c r="A565" s="26"/>
      <c r="C565" s="26"/>
      <c r="J565" s="4" t="s">
        <v>10936</v>
      </c>
      <c r="L565" s="26"/>
    </row>
    <row r="566" spans="1:12" x14ac:dyDescent="0.25">
      <c r="A566" s="26"/>
      <c r="C566" s="26"/>
      <c r="J566" s="4" t="s">
        <v>10936</v>
      </c>
      <c r="L566" s="26"/>
    </row>
    <row r="567" spans="1:12" x14ac:dyDescent="0.25">
      <c r="A567" s="26"/>
      <c r="C567" s="26"/>
      <c r="J567" s="4" t="s">
        <v>10936</v>
      </c>
      <c r="L567" s="26"/>
    </row>
    <row r="568" spans="1:12" x14ac:dyDescent="0.25">
      <c r="A568" s="26"/>
      <c r="C568" s="26"/>
      <c r="J568" s="4" t="s">
        <v>10936</v>
      </c>
      <c r="L568" s="26"/>
    </row>
    <row r="569" spans="1:12" x14ac:dyDescent="0.25">
      <c r="A569" s="26"/>
      <c r="C569" s="26"/>
      <c r="J569" s="4" t="s">
        <v>10936</v>
      </c>
      <c r="L569" s="26"/>
    </row>
    <row r="570" spans="1:12" x14ac:dyDescent="0.25">
      <c r="A570" s="26"/>
      <c r="C570" s="26"/>
      <c r="J570" s="4" t="s">
        <v>10936</v>
      </c>
      <c r="L570" s="26"/>
    </row>
    <row r="571" spans="1:12" x14ac:dyDescent="0.25">
      <c r="A571" s="26"/>
      <c r="C571" s="26"/>
      <c r="J571" s="4" t="s">
        <v>10936</v>
      </c>
      <c r="L571" s="26"/>
    </row>
    <row r="572" spans="1:12" x14ac:dyDescent="0.25">
      <c r="A572" s="26"/>
      <c r="C572" s="26"/>
      <c r="J572" s="4" t="s">
        <v>10936</v>
      </c>
      <c r="L572" s="26"/>
    </row>
    <row r="573" spans="1:12" x14ac:dyDescent="0.25">
      <c r="A573" s="26"/>
      <c r="C573" s="26"/>
      <c r="J573" s="4" t="s">
        <v>10936</v>
      </c>
      <c r="L573" s="26"/>
    </row>
    <row r="574" spans="1:12" x14ac:dyDescent="0.25">
      <c r="A574" s="26"/>
      <c r="C574" s="26"/>
      <c r="J574" s="4" t="s">
        <v>10936</v>
      </c>
      <c r="L574" s="26"/>
    </row>
    <row r="575" spans="1:12" x14ac:dyDescent="0.25">
      <c r="A575" s="26"/>
      <c r="C575" s="26"/>
      <c r="J575" s="4" t="s">
        <v>10936</v>
      </c>
      <c r="L575" s="26"/>
    </row>
    <row r="576" spans="1:12" x14ac:dyDescent="0.25">
      <c r="A576" s="26"/>
      <c r="C576" s="26"/>
      <c r="J576" s="4" t="s">
        <v>10936</v>
      </c>
      <c r="L576" s="26"/>
    </row>
    <row r="577" spans="1:12" x14ac:dyDescent="0.25">
      <c r="A577" s="26"/>
      <c r="C577" s="26"/>
      <c r="J577" s="4" t="s">
        <v>10936</v>
      </c>
      <c r="L577" s="26"/>
    </row>
    <row r="578" spans="1:12" x14ac:dyDescent="0.25">
      <c r="A578" s="26"/>
      <c r="C578" s="26"/>
      <c r="J578" s="4" t="s">
        <v>10936</v>
      </c>
      <c r="L578" s="26"/>
    </row>
    <row r="579" spans="1:12" x14ac:dyDescent="0.25">
      <c r="A579" s="26"/>
      <c r="C579" s="26"/>
      <c r="J579" s="4" t="s">
        <v>10936</v>
      </c>
      <c r="L579" s="26"/>
    </row>
    <row r="580" spans="1:12" x14ac:dyDescent="0.25">
      <c r="A580" s="26"/>
      <c r="C580" s="26"/>
      <c r="J580" s="4" t="s">
        <v>10936</v>
      </c>
      <c r="L580" s="26"/>
    </row>
    <row r="581" spans="1:12" x14ac:dyDescent="0.25">
      <c r="A581" s="26"/>
      <c r="C581" s="26"/>
      <c r="J581" s="4" t="s">
        <v>10936</v>
      </c>
      <c r="L581" s="26"/>
    </row>
    <row r="582" spans="1:12" x14ac:dyDescent="0.25">
      <c r="A582" s="26"/>
      <c r="C582" s="26"/>
      <c r="J582" s="4" t="s">
        <v>10936</v>
      </c>
      <c r="L582" s="26"/>
    </row>
    <row r="583" spans="1:12" x14ac:dyDescent="0.25">
      <c r="A583" s="26"/>
      <c r="C583" s="26"/>
      <c r="J583" s="4" t="s">
        <v>10936</v>
      </c>
      <c r="L583" s="26"/>
    </row>
    <row r="584" spans="1:12" x14ac:dyDescent="0.25">
      <c r="A584" s="26"/>
      <c r="C584" s="26"/>
      <c r="J584" s="4" t="s">
        <v>10936</v>
      </c>
      <c r="L584" s="26"/>
    </row>
    <row r="585" spans="1:12" x14ac:dyDescent="0.25">
      <c r="A585" s="26"/>
      <c r="C585" s="26"/>
      <c r="J585" s="4" t="s">
        <v>10936</v>
      </c>
      <c r="L585" s="26"/>
    </row>
    <row r="586" spans="1:12" x14ac:dyDescent="0.25">
      <c r="A586" s="26"/>
      <c r="C586" s="26"/>
      <c r="J586" s="4" t="s">
        <v>10936</v>
      </c>
      <c r="L586" s="26"/>
    </row>
    <row r="587" spans="1:12" x14ac:dyDescent="0.25">
      <c r="A587" s="26"/>
      <c r="C587" s="26"/>
      <c r="J587" s="4" t="s">
        <v>10936</v>
      </c>
      <c r="L587" s="26"/>
    </row>
    <row r="588" spans="1:12" x14ac:dyDescent="0.25">
      <c r="A588" s="26"/>
      <c r="C588" s="26"/>
      <c r="J588" s="4" t="s">
        <v>10936</v>
      </c>
      <c r="L588" s="26"/>
    </row>
    <row r="589" spans="1:12" x14ac:dyDescent="0.25">
      <c r="A589" s="26"/>
      <c r="C589" s="26"/>
      <c r="J589" s="4" t="s">
        <v>10936</v>
      </c>
      <c r="L589" s="26"/>
    </row>
    <row r="590" spans="1:12" x14ac:dyDescent="0.25">
      <c r="A590" s="26"/>
      <c r="C590" s="26"/>
      <c r="J590" s="4" t="s">
        <v>10936</v>
      </c>
      <c r="L590" s="26"/>
    </row>
    <row r="591" spans="1:12" x14ac:dyDescent="0.25">
      <c r="A591" s="26"/>
      <c r="C591" s="26"/>
      <c r="J591" s="4" t="s">
        <v>10936</v>
      </c>
      <c r="L591" s="26"/>
    </row>
    <row r="592" spans="1:12" x14ac:dyDescent="0.25">
      <c r="A592" s="26"/>
      <c r="C592" s="26"/>
      <c r="J592" s="4" t="s">
        <v>10936</v>
      </c>
      <c r="L592" s="26"/>
    </row>
    <row r="593" spans="1:12" x14ac:dyDescent="0.25">
      <c r="A593" s="26"/>
      <c r="C593" s="26"/>
      <c r="J593" s="4" t="s">
        <v>10936</v>
      </c>
      <c r="L593" s="26"/>
    </row>
    <row r="594" spans="1:12" x14ac:dyDescent="0.25">
      <c r="A594" s="26"/>
      <c r="C594" s="26"/>
      <c r="J594" s="4" t="s">
        <v>10936</v>
      </c>
      <c r="L594" s="26"/>
    </row>
    <row r="595" spans="1:12" x14ac:dyDescent="0.25">
      <c r="A595" s="26"/>
      <c r="C595" s="26"/>
      <c r="J595" s="4" t="s">
        <v>10936</v>
      </c>
      <c r="L595" s="26"/>
    </row>
    <row r="596" spans="1:12" x14ac:dyDescent="0.25">
      <c r="A596" s="26"/>
      <c r="C596" s="26"/>
      <c r="J596" s="4" t="s">
        <v>10936</v>
      </c>
      <c r="L596" s="26"/>
    </row>
    <row r="597" spans="1:12" x14ac:dyDescent="0.25">
      <c r="A597" s="26"/>
      <c r="C597" s="26"/>
      <c r="J597" s="4" t="s">
        <v>10936</v>
      </c>
      <c r="L597" s="26"/>
    </row>
    <row r="598" spans="1:12" x14ac:dyDescent="0.25">
      <c r="A598" s="26"/>
      <c r="C598" s="26"/>
      <c r="J598" s="4" t="s">
        <v>10936</v>
      </c>
      <c r="L598" s="26"/>
    </row>
    <row r="599" spans="1:12" x14ac:dyDescent="0.25">
      <c r="A599" s="26"/>
      <c r="C599" s="26"/>
      <c r="J599" s="4" t="s">
        <v>10936</v>
      </c>
      <c r="L599" s="26"/>
    </row>
    <row r="600" spans="1:12" x14ac:dyDescent="0.25">
      <c r="A600" s="26"/>
      <c r="C600" s="26"/>
      <c r="J600" s="4" t="s">
        <v>10936</v>
      </c>
      <c r="L600" s="26"/>
    </row>
    <row r="601" spans="1:12" x14ac:dyDescent="0.25">
      <c r="A601" s="26"/>
      <c r="C601" s="26"/>
      <c r="J601" s="4" t="s">
        <v>10936</v>
      </c>
      <c r="L601" s="26"/>
    </row>
    <row r="602" spans="1:12" x14ac:dyDescent="0.25">
      <c r="A602" s="26"/>
      <c r="C602" s="26"/>
      <c r="J602" s="4" t="s">
        <v>10936</v>
      </c>
      <c r="L602" s="26"/>
    </row>
    <row r="603" spans="1:12" x14ac:dyDescent="0.25">
      <c r="A603" s="26"/>
      <c r="C603" s="26"/>
      <c r="J603" s="4" t="s">
        <v>10936</v>
      </c>
      <c r="L603" s="26"/>
    </row>
    <row r="604" spans="1:12" x14ac:dyDescent="0.25">
      <c r="A604" s="26"/>
      <c r="C604" s="26"/>
      <c r="J604" s="4" t="s">
        <v>10936</v>
      </c>
      <c r="L604" s="26"/>
    </row>
    <row r="605" spans="1:12" x14ac:dyDescent="0.25">
      <c r="A605" s="26"/>
      <c r="C605" s="26"/>
      <c r="J605" s="4" t="s">
        <v>10936</v>
      </c>
      <c r="L605" s="26"/>
    </row>
    <row r="606" spans="1:12" x14ac:dyDescent="0.25">
      <c r="A606" s="26"/>
      <c r="C606" s="26"/>
      <c r="J606" s="4" t="s">
        <v>10936</v>
      </c>
      <c r="L606" s="26"/>
    </row>
    <row r="607" spans="1:12" x14ac:dyDescent="0.25">
      <c r="A607" s="26"/>
      <c r="C607" s="26"/>
      <c r="J607" s="4" t="s">
        <v>10936</v>
      </c>
      <c r="L607" s="26"/>
    </row>
    <row r="608" spans="1:12" x14ac:dyDescent="0.25">
      <c r="A608" s="26"/>
      <c r="C608" s="26"/>
      <c r="J608" s="4" t="s">
        <v>10936</v>
      </c>
      <c r="L608" s="26"/>
    </row>
    <row r="609" spans="1:12" x14ac:dyDescent="0.25">
      <c r="A609" s="26"/>
      <c r="C609" s="26"/>
      <c r="J609" s="4" t="s">
        <v>10936</v>
      </c>
      <c r="L609" s="26"/>
    </row>
    <row r="610" spans="1:12" x14ac:dyDescent="0.25">
      <c r="A610" s="26"/>
      <c r="C610" s="26"/>
      <c r="J610" s="4" t="s">
        <v>10936</v>
      </c>
      <c r="L610" s="26"/>
    </row>
    <row r="611" spans="1:12" x14ac:dyDescent="0.25">
      <c r="A611" s="26"/>
      <c r="C611" s="26"/>
      <c r="J611" s="4" t="s">
        <v>10936</v>
      </c>
      <c r="L611" s="26"/>
    </row>
    <row r="612" spans="1:12" x14ac:dyDescent="0.25">
      <c r="A612" s="26"/>
      <c r="C612" s="26"/>
      <c r="J612" s="4" t="s">
        <v>10936</v>
      </c>
      <c r="L612" s="26"/>
    </row>
    <row r="613" spans="1:12" x14ac:dyDescent="0.25">
      <c r="A613" s="26"/>
      <c r="C613" s="26"/>
      <c r="J613" s="4" t="s">
        <v>10936</v>
      </c>
      <c r="L613" s="26"/>
    </row>
    <row r="614" spans="1:12" x14ac:dyDescent="0.25">
      <c r="A614" s="26"/>
      <c r="C614" s="26"/>
      <c r="J614" s="4" t="s">
        <v>10936</v>
      </c>
      <c r="L614" s="26"/>
    </row>
    <row r="615" spans="1:12" x14ac:dyDescent="0.25">
      <c r="A615" s="26"/>
      <c r="C615" s="26"/>
      <c r="J615" s="4" t="s">
        <v>10936</v>
      </c>
      <c r="L615" s="26"/>
    </row>
    <row r="616" spans="1:12" x14ac:dyDescent="0.25">
      <c r="A616" s="26"/>
      <c r="C616" s="26"/>
      <c r="J616" s="4" t="s">
        <v>10936</v>
      </c>
      <c r="L616" s="26"/>
    </row>
    <row r="617" spans="1:12" x14ac:dyDescent="0.25">
      <c r="A617" s="26"/>
      <c r="C617" s="26"/>
      <c r="J617" s="4" t="s">
        <v>10936</v>
      </c>
      <c r="L617" s="26"/>
    </row>
    <row r="618" spans="1:12" x14ac:dyDescent="0.25">
      <c r="A618" s="26"/>
      <c r="C618" s="26"/>
      <c r="J618" s="4" t="s">
        <v>10936</v>
      </c>
      <c r="L618" s="26"/>
    </row>
    <row r="619" spans="1:12" x14ac:dyDescent="0.25">
      <c r="A619" s="26"/>
      <c r="C619" s="26"/>
      <c r="J619" s="4" t="s">
        <v>10936</v>
      </c>
      <c r="L619" s="26"/>
    </row>
    <row r="620" spans="1:12" x14ac:dyDescent="0.25">
      <c r="A620" s="26"/>
      <c r="C620" s="26"/>
      <c r="J620" s="4" t="s">
        <v>10936</v>
      </c>
      <c r="L620" s="26"/>
    </row>
    <row r="621" spans="1:12" x14ac:dyDescent="0.25">
      <c r="A621" s="26"/>
      <c r="C621" s="26"/>
      <c r="J621" s="4" t="s">
        <v>10936</v>
      </c>
      <c r="L621" s="26"/>
    </row>
    <row r="622" spans="1:12" x14ac:dyDescent="0.25">
      <c r="A622" s="26"/>
      <c r="C622" s="26"/>
      <c r="J622" s="4" t="s">
        <v>10936</v>
      </c>
      <c r="L622" s="26"/>
    </row>
    <row r="623" spans="1:12" x14ac:dyDescent="0.25">
      <c r="A623" s="26"/>
      <c r="C623" s="26"/>
      <c r="J623" s="4" t="s">
        <v>10936</v>
      </c>
      <c r="L623" s="26"/>
    </row>
    <row r="624" spans="1:12" x14ac:dyDescent="0.25">
      <c r="A624" s="26"/>
      <c r="C624" s="26"/>
      <c r="J624" s="4" t="s">
        <v>10936</v>
      </c>
      <c r="L624" s="26"/>
    </row>
    <row r="625" spans="1:12" x14ac:dyDescent="0.25">
      <c r="A625" s="26"/>
      <c r="C625" s="26"/>
      <c r="J625" s="4" t="s">
        <v>10936</v>
      </c>
      <c r="L625" s="26"/>
    </row>
    <row r="626" spans="1:12" x14ac:dyDescent="0.25">
      <c r="A626" s="26"/>
      <c r="C626" s="26"/>
      <c r="J626" s="4" t="s">
        <v>10936</v>
      </c>
      <c r="L626" s="26"/>
    </row>
    <row r="627" spans="1:12" x14ac:dyDescent="0.25">
      <c r="A627" s="26"/>
      <c r="C627" s="26"/>
      <c r="J627" s="4" t="s">
        <v>10936</v>
      </c>
      <c r="L627" s="26"/>
    </row>
    <row r="628" spans="1:12" x14ac:dyDescent="0.25">
      <c r="A628" s="26"/>
      <c r="C628" s="26"/>
      <c r="J628" s="4" t="s">
        <v>10936</v>
      </c>
      <c r="L628" s="26"/>
    </row>
    <row r="629" spans="1:12" x14ac:dyDescent="0.25">
      <c r="A629" s="26"/>
      <c r="C629" s="26"/>
      <c r="J629" s="4" t="s">
        <v>10936</v>
      </c>
      <c r="L629" s="26"/>
    </row>
    <row r="630" spans="1:12" x14ac:dyDescent="0.25">
      <c r="A630" s="26"/>
      <c r="C630" s="26"/>
      <c r="J630" s="4" t="s">
        <v>10936</v>
      </c>
      <c r="L630" s="26"/>
    </row>
    <row r="631" spans="1:12" x14ac:dyDescent="0.25">
      <c r="A631" s="26"/>
      <c r="C631" s="26"/>
      <c r="J631" s="4" t="s">
        <v>10936</v>
      </c>
      <c r="L631" s="26"/>
    </row>
    <row r="632" spans="1:12" x14ac:dyDescent="0.25">
      <c r="A632" s="26"/>
      <c r="C632" s="26"/>
      <c r="J632" s="4" t="s">
        <v>10936</v>
      </c>
      <c r="L632" s="26"/>
    </row>
    <row r="633" spans="1:12" x14ac:dyDescent="0.25">
      <c r="A633" s="26"/>
      <c r="C633" s="26"/>
      <c r="J633" s="4" t="s">
        <v>10936</v>
      </c>
      <c r="L633" s="26"/>
    </row>
    <row r="634" spans="1:12" x14ac:dyDescent="0.25">
      <c r="A634" s="26"/>
      <c r="C634" s="26"/>
      <c r="J634" s="4" t="s">
        <v>10936</v>
      </c>
      <c r="L634" s="26"/>
    </row>
    <row r="635" spans="1:12" x14ac:dyDescent="0.25">
      <c r="A635" s="26"/>
      <c r="C635" s="26"/>
      <c r="J635" s="4" t="s">
        <v>10936</v>
      </c>
      <c r="L635" s="26"/>
    </row>
    <row r="636" spans="1:12" x14ac:dyDescent="0.25">
      <c r="A636" s="26"/>
      <c r="C636" s="26"/>
      <c r="J636" s="4" t="s">
        <v>10936</v>
      </c>
      <c r="L636" s="26"/>
    </row>
    <row r="637" spans="1:12" x14ac:dyDescent="0.25">
      <c r="A637" s="26"/>
      <c r="C637" s="26"/>
      <c r="J637" s="4" t="s">
        <v>10936</v>
      </c>
      <c r="L637" s="26"/>
    </row>
    <row r="638" spans="1:12" x14ac:dyDescent="0.25">
      <c r="A638" s="26"/>
      <c r="C638" s="26"/>
      <c r="J638" s="4" t="s">
        <v>10936</v>
      </c>
      <c r="L638" s="26"/>
    </row>
    <row r="639" spans="1:12" x14ac:dyDescent="0.25">
      <c r="A639" s="26"/>
      <c r="C639" s="26"/>
      <c r="J639" s="4" t="s">
        <v>10936</v>
      </c>
      <c r="L639" s="26"/>
    </row>
    <row r="640" spans="1:12" x14ac:dyDescent="0.25">
      <c r="A640" s="26"/>
      <c r="C640" s="26"/>
      <c r="J640" s="4" t="s">
        <v>10936</v>
      </c>
      <c r="L640" s="26"/>
    </row>
    <row r="641" spans="1:12" x14ac:dyDescent="0.25">
      <c r="A641" s="26"/>
      <c r="C641" s="26"/>
      <c r="J641" s="4" t="s">
        <v>10936</v>
      </c>
      <c r="L641" s="26"/>
    </row>
    <row r="642" spans="1:12" x14ac:dyDescent="0.25">
      <c r="A642" s="26"/>
      <c r="C642" s="26"/>
      <c r="J642" s="4" t="s">
        <v>10936</v>
      </c>
      <c r="L642" s="26"/>
    </row>
    <row r="643" spans="1:12" x14ac:dyDescent="0.25">
      <c r="A643" s="26"/>
      <c r="C643" s="26"/>
      <c r="J643" s="4" t="s">
        <v>10936</v>
      </c>
      <c r="L643" s="26"/>
    </row>
    <row r="644" spans="1:12" x14ac:dyDescent="0.25">
      <c r="A644" s="26"/>
      <c r="C644" s="26"/>
      <c r="J644" s="4" t="s">
        <v>10936</v>
      </c>
      <c r="L644" s="26"/>
    </row>
    <row r="645" spans="1:12" x14ac:dyDescent="0.25">
      <c r="A645" s="26"/>
      <c r="C645" s="26"/>
      <c r="J645" s="4" t="s">
        <v>10936</v>
      </c>
      <c r="L645" s="26"/>
    </row>
    <row r="646" spans="1:12" x14ac:dyDescent="0.25">
      <c r="A646" s="26"/>
      <c r="C646" s="26"/>
      <c r="J646" s="4" t="s">
        <v>10936</v>
      </c>
      <c r="L646" s="26"/>
    </row>
    <row r="647" spans="1:12" x14ac:dyDescent="0.25">
      <c r="A647" s="26"/>
      <c r="C647" s="26"/>
      <c r="J647" s="4" t="s">
        <v>10936</v>
      </c>
      <c r="L647" s="26"/>
    </row>
    <row r="648" spans="1:12" x14ac:dyDescent="0.25">
      <c r="A648" s="26"/>
      <c r="C648" s="26"/>
      <c r="J648" s="4" t="s">
        <v>10936</v>
      </c>
      <c r="L648" s="26"/>
    </row>
    <row r="649" spans="1:12" x14ac:dyDescent="0.25">
      <c r="A649" s="26"/>
      <c r="C649" s="26"/>
      <c r="J649" s="4" t="s">
        <v>10936</v>
      </c>
      <c r="L649" s="26"/>
    </row>
    <row r="650" spans="1:12" x14ac:dyDescent="0.25">
      <c r="A650" s="26"/>
      <c r="C650" s="26"/>
      <c r="J650" s="4" t="s">
        <v>10936</v>
      </c>
      <c r="L650" s="26"/>
    </row>
    <row r="651" spans="1:12" x14ac:dyDescent="0.25">
      <c r="A651" s="26"/>
      <c r="C651" s="26"/>
      <c r="J651" s="4" t="s">
        <v>10936</v>
      </c>
      <c r="L651" s="26"/>
    </row>
    <row r="652" spans="1:12" x14ac:dyDescent="0.25">
      <c r="A652" s="26"/>
      <c r="C652" s="26"/>
      <c r="J652" s="4" t="s">
        <v>10936</v>
      </c>
      <c r="L652" s="26"/>
    </row>
    <row r="653" spans="1:12" x14ac:dyDescent="0.25">
      <c r="A653" s="26"/>
      <c r="C653" s="26"/>
      <c r="J653" s="4" t="s">
        <v>10936</v>
      </c>
      <c r="L653" s="26"/>
    </row>
    <row r="654" spans="1:12" x14ac:dyDescent="0.25">
      <c r="A654" s="26"/>
      <c r="C654" s="26"/>
      <c r="J654" s="4" t="s">
        <v>10936</v>
      </c>
      <c r="L654" s="26"/>
    </row>
    <row r="655" spans="1:12" x14ac:dyDescent="0.25">
      <c r="A655" s="26"/>
      <c r="C655" s="26"/>
      <c r="J655" s="4" t="s">
        <v>10936</v>
      </c>
      <c r="L655" s="26"/>
    </row>
    <row r="656" spans="1:12" x14ac:dyDescent="0.25">
      <c r="A656" s="26"/>
      <c r="C656" s="26"/>
      <c r="J656" s="4" t="s">
        <v>10936</v>
      </c>
      <c r="L656" s="26"/>
    </row>
    <row r="657" spans="1:12" x14ac:dyDescent="0.25">
      <c r="A657" s="26"/>
      <c r="C657" s="26"/>
      <c r="J657" s="4" t="s">
        <v>10936</v>
      </c>
      <c r="L657" s="26"/>
    </row>
    <row r="658" spans="1:12" x14ac:dyDescent="0.25">
      <c r="A658" s="26"/>
      <c r="C658" s="26"/>
      <c r="J658" s="4" t="s">
        <v>10936</v>
      </c>
      <c r="L658" s="26"/>
    </row>
    <row r="659" spans="1:12" x14ac:dyDescent="0.25">
      <c r="A659" s="26"/>
      <c r="C659" s="26"/>
      <c r="J659" s="4" t="s">
        <v>10936</v>
      </c>
      <c r="L659" s="26"/>
    </row>
    <row r="660" spans="1:12" x14ac:dyDescent="0.25">
      <c r="A660" s="26"/>
      <c r="C660" s="26"/>
      <c r="J660" s="4" t="s">
        <v>10936</v>
      </c>
      <c r="L660" s="26"/>
    </row>
    <row r="661" spans="1:12" x14ac:dyDescent="0.25">
      <c r="A661" s="26"/>
      <c r="C661" s="26"/>
      <c r="J661" s="4" t="s">
        <v>10936</v>
      </c>
      <c r="L661" s="26"/>
    </row>
    <row r="662" spans="1:12" x14ac:dyDescent="0.25">
      <c r="A662" s="26"/>
      <c r="C662" s="26"/>
      <c r="J662" s="4" t="s">
        <v>10936</v>
      </c>
      <c r="L662" s="26"/>
    </row>
    <row r="663" spans="1:12" x14ac:dyDescent="0.25">
      <c r="A663" s="26"/>
      <c r="C663" s="26"/>
      <c r="J663" s="4" t="s">
        <v>10936</v>
      </c>
      <c r="L663" s="26"/>
    </row>
    <row r="664" spans="1:12" x14ac:dyDescent="0.25">
      <c r="A664" s="26"/>
      <c r="C664" s="26"/>
      <c r="J664" s="4" t="s">
        <v>10936</v>
      </c>
      <c r="L664" s="26"/>
    </row>
    <row r="665" spans="1:12" x14ac:dyDescent="0.25">
      <c r="A665" s="26"/>
      <c r="C665" s="26"/>
      <c r="J665" s="4" t="s">
        <v>10936</v>
      </c>
      <c r="L665" s="26"/>
    </row>
    <row r="666" spans="1:12" x14ac:dyDescent="0.25">
      <c r="A666" s="26"/>
      <c r="C666" s="26"/>
      <c r="J666" s="4" t="s">
        <v>10936</v>
      </c>
      <c r="L666" s="26"/>
    </row>
    <row r="667" spans="1:12" x14ac:dyDescent="0.25">
      <c r="A667" s="26"/>
      <c r="C667" s="26"/>
      <c r="J667" s="4" t="s">
        <v>10936</v>
      </c>
      <c r="L667" s="26"/>
    </row>
    <row r="668" spans="1:12" x14ac:dyDescent="0.25">
      <c r="A668" s="26"/>
      <c r="C668" s="26"/>
      <c r="J668" s="4" t="s">
        <v>10936</v>
      </c>
      <c r="L668" s="26"/>
    </row>
    <row r="669" spans="1:12" x14ac:dyDescent="0.25">
      <c r="A669" s="26"/>
      <c r="C669" s="26"/>
      <c r="J669" s="4" t="s">
        <v>10936</v>
      </c>
      <c r="L669" s="26"/>
    </row>
    <row r="670" spans="1:12" x14ac:dyDescent="0.25">
      <c r="A670" s="26"/>
      <c r="C670" s="26"/>
      <c r="J670" s="4" t="s">
        <v>10936</v>
      </c>
      <c r="L670" s="26"/>
    </row>
    <row r="671" spans="1:12" x14ac:dyDescent="0.25">
      <c r="A671" s="26"/>
      <c r="C671" s="26"/>
      <c r="J671" s="4" t="s">
        <v>10936</v>
      </c>
      <c r="L671" s="26"/>
    </row>
    <row r="672" spans="1:12" x14ac:dyDescent="0.25">
      <c r="A672" s="26"/>
      <c r="C672" s="26"/>
      <c r="J672" s="4" t="s">
        <v>10936</v>
      </c>
      <c r="L672" s="26"/>
    </row>
    <row r="673" spans="1:12" x14ac:dyDescent="0.25">
      <c r="A673" s="26"/>
      <c r="C673" s="26"/>
      <c r="J673" s="4" t="s">
        <v>10936</v>
      </c>
      <c r="L673" s="26"/>
    </row>
    <row r="674" spans="1:12" x14ac:dyDescent="0.25">
      <c r="A674" s="26"/>
      <c r="C674" s="26"/>
      <c r="J674" s="4" t="s">
        <v>10936</v>
      </c>
      <c r="L674" s="26"/>
    </row>
    <row r="675" spans="1:12" x14ac:dyDescent="0.25">
      <c r="A675" s="26"/>
      <c r="C675" s="26"/>
      <c r="J675" s="4" t="s">
        <v>10936</v>
      </c>
      <c r="L675" s="26"/>
    </row>
    <row r="676" spans="1:12" x14ac:dyDescent="0.25">
      <c r="A676" s="26"/>
      <c r="C676" s="26"/>
      <c r="J676" s="4" t="s">
        <v>10936</v>
      </c>
      <c r="L676" s="26"/>
    </row>
    <row r="677" spans="1:12" x14ac:dyDescent="0.25">
      <c r="A677" s="26"/>
      <c r="C677" s="26"/>
      <c r="J677" s="4" t="s">
        <v>10936</v>
      </c>
      <c r="L677" s="26"/>
    </row>
    <row r="678" spans="1:12" x14ac:dyDescent="0.25">
      <c r="A678" s="26"/>
      <c r="C678" s="26"/>
      <c r="J678" s="4" t="s">
        <v>10936</v>
      </c>
      <c r="L678" s="26"/>
    </row>
    <row r="679" spans="1:12" x14ac:dyDescent="0.25">
      <c r="A679" s="26"/>
      <c r="C679" s="26"/>
      <c r="J679" s="4" t="s">
        <v>10936</v>
      </c>
      <c r="L679" s="26"/>
    </row>
    <row r="680" spans="1:12" x14ac:dyDescent="0.25">
      <c r="A680" s="26"/>
      <c r="C680" s="26"/>
      <c r="J680" s="4" t="s">
        <v>10936</v>
      </c>
      <c r="L680" s="26"/>
    </row>
    <row r="681" spans="1:12" x14ac:dyDescent="0.25">
      <c r="A681" s="26"/>
      <c r="C681" s="26"/>
      <c r="J681" s="4" t="s">
        <v>10936</v>
      </c>
      <c r="L681" s="26"/>
    </row>
    <row r="682" spans="1:12" x14ac:dyDescent="0.25">
      <c r="A682" s="26"/>
      <c r="C682" s="26"/>
      <c r="J682" s="4" t="s">
        <v>10936</v>
      </c>
      <c r="L682" s="26"/>
    </row>
    <row r="683" spans="1:12" x14ac:dyDescent="0.25">
      <c r="A683" s="26"/>
      <c r="C683" s="26"/>
      <c r="J683" s="4" t="s">
        <v>10936</v>
      </c>
      <c r="L683" s="26"/>
    </row>
    <row r="684" spans="1:12" x14ac:dyDescent="0.25">
      <c r="A684" s="26"/>
      <c r="C684" s="26"/>
      <c r="J684" s="4" t="s">
        <v>10936</v>
      </c>
      <c r="L684" s="26"/>
    </row>
    <row r="685" spans="1:12" x14ac:dyDescent="0.25">
      <c r="A685" s="26"/>
      <c r="C685" s="26"/>
      <c r="J685" s="4" t="s">
        <v>10936</v>
      </c>
      <c r="L685" s="26"/>
    </row>
    <row r="686" spans="1:12" x14ac:dyDescent="0.25">
      <c r="A686" s="26"/>
      <c r="C686" s="26"/>
      <c r="J686" s="4" t="s">
        <v>10936</v>
      </c>
      <c r="L686" s="26"/>
    </row>
    <row r="687" spans="1:12" x14ac:dyDescent="0.25">
      <c r="A687" s="26"/>
      <c r="C687" s="26"/>
      <c r="J687" s="4" t="s">
        <v>10936</v>
      </c>
      <c r="L687" s="26"/>
    </row>
    <row r="688" spans="1:12" x14ac:dyDescent="0.25">
      <c r="A688" s="26"/>
      <c r="C688" s="26"/>
      <c r="J688" s="4" t="s">
        <v>10936</v>
      </c>
      <c r="L688" s="26"/>
    </row>
    <row r="689" spans="1:12" x14ac:dyDescent="0.25">
      <c r="A689" s="26"/>
      <c r="C689" s="26"/>
      <c r="J689" s="4" t="s">
        <v>10936</v>
      </c>
      <c r="L689" s="26"/>
    </row>
    <row r="690" spans="1:12" x14ac:dyDescent="0.25">
      <c r="A690" s="26"/>
      <c r="C690" s="26"/>
      <c r="J690" s="4" t="s">
        <v>10936</v>
      </c>
      <c r="L690" s="26"/>
    </row>
    <row r="691" spans="1:12" x14ac:dyDescent="0.25">
      <c r="A691" s="26"/>
      <c r="C691" s="26"/>
      <c r="J691" s="4" t="s">
        <v>10936</v>
      </c>
      <c r="L691" s="26"/>
    </row>
    <row r="692" spans="1:12" x14ac:dyDescent="0.25">
      <c r="A692" s="26"/>
      <c r="C692" s="26"/>
      <c r="J692" s="4" t="s">
        <v>10936</v>
      </c>
      <c r="L692" s="26"/>
    </row>
    <row r="693" spans="1:12" x14ac:dyDescent="0.25">
      <c r="A693" s="26"/>
      <c r="C693" s="26"/>
      <c r="J693" s="4" t="s">
        <v>10936</v>
      </c>
      <c r="L693" s="26"/>
    </row>
    <row r="694" spans="1:12" x14ac:dyDescent="0.25">
      <c r="A694" s="26"/>
      <c r="C694" s="26"/>
      <c r="J694" s="4" t="s">
        <v>10936</v>
      </c>
      <c r="L694" s="26"/>
    </row>
    <row r="695" spans="1:12" x14ac:dyDescent="0.25">
      <c r="A695" s="26"/>
      <c r="C695" s="26"/>
      <c r="J695" s="4" t="s">
        <v>10936</v>
      </c>
      <c r="L695" s="26"/>
    </row>
    <row r="696" spans="1:12" x14ac:dyDescent="0.25">
      <c r="A696" s="26"/>
      <c r="C696" s="26"/>
      <c r="J696" s="4" t="s">
        <v>10936</v>
      </c>
      <c r="L696" s="26"/>
    </row>
    <row r="697" spans="1:12" x14ac:dyDescent="0.25">
      <c r="A697" s="26"/>
      <c r="C697" s="26"/>
      <c r="J697" s="4" t="s">
        <v>10936</v>
      </c>
      <c r="L697" s="26"/>
    </row>
    <row r="698" spans="1:12" x14ac:dyDescent="0.25">
      <c r="A698" s="26"/>
      <c r="C698" s="26"/>
      <c r="J698" s="4" t="s">
        <v>10936</v>
      </c>
      <c r="L698" s="26"/>
    </row>
    <row r="699" spans="1:12" x14ac:dyDescent="0.25">
      <c r="A699" s="26"/>
      <c r="C699" s="26"/>
      <c r="J699" s="4" t="s">
        <v>10936</v>
      </c>
      <c r="L699" s="26"/>
    </row>
    <row r="700" spans="1:12" x14ac:dyDescent="0.25">
      <c r="A700" s="26"/>
      <c r="C700" s="26"/>
      <c r="J700" s="4" t="s">
        <v>10936</v>
      </c>
      <c r="L700" s="26"/>
    </row>
    <row r="701" spans="1:12" x14ac:dyDescent="0.25">
      <c r="A701" s="26"/>
      <c r="C701" s="26"/>
      <c r="J701" s="4" t="s">
        <v>10936</v>
      </c>
      <c r="L701" s="26"/>
    </row>
    <row r="702" spans="1:12" x14ac:dyDescent="0.25">
      <c r="A702" s="26"/>
      <c r="C702" s="26"/>
      <c r="J702" s="4" t="s">
        <v>10936</v>
      </c>
      <c r="L702" s="26"/>
    </row>
    <row r="703" spans="1:12" x14ac:dyDescent="0.25">
      <c r="A703" s="26"/>
      <c r="C703" s="26"/>
      <c r="J703" s="4" t="s">
        <v>10936</v>
      </c>
      <c r="L703" s="26"/>
    </row>
    <row r="704" spans="1:12" x14ac:dyDescent="0.25">
      <c r="A704" s="26"/>
      <c r="C704" s="26"/>
      <c r="J704" s="4" t="s">
        <v>10936</v>
      </c>
      <c r="L704" s="26"/>
    </row>
    <row r="705" spans="1:12" x14ac:dyDescent="0.25">
      <c r="A705" s="26"/>
      <c r="C705" s="26"/>
      <c r="J705" s="4" t="s">
        <v>10936</v>
      </c>
      <c r="L705" s="26"/>
    </row>
    <row r="706" spans="1:12" x14ac:dyDescent="0.25">
      <c r="A706" s="26"/>
      <c r="C706" s="26"/>
      <c r="J706" s="4" t="s">
        <v>10936</v>
      </c>
      <c r="L706" s="26"/>
    </row>
    <row r="707" spans="1:12" x14ac:dyDescent="0.25">
      <c r="A707" s="26"/>
      <c r="C707" s="26"/>
      <c r="J707" s="4" t="s">
        <v>10936</v>
      </c>
      <c r="L707" s="26"/>
    </row>
    <row r="708" spans="1:12" x14ac:dyDescent="0.25">
      <c r="A708" s="26"/>
      <c r="C708" s="26"/>
      <c r="J708" s="4" t="s">
        <v>10936</v>
      </c>
      <c r="L708" s="26"/>
    </row>
    <row r="709" spans="1:12" x14ac:dyDescent="0.25">
      <c r="A709" s="26"/>
      <c r="C709" s="26"/>
      <c r="J709" s="4" t="s">
        <v>10936</v>
      </c>
      <c r="L709" s="26"/>
    </row>
    <row r="710" spans="1:12" x14ac:dyDescent="0.25">
      <c r="A710" s="26"/>
      <c r="C710" s="26"/>
      <c r="J710" s="4" t="s">
        <v>10936</v>
      </c>
      <c r="L710" s="26"/>
    </row>
    <row r="711" spans="1:12" x14ac:dyDescent="0.25">
      <c r="A711" s="26"/>
      <c r="C711" s="26"/>
      <c r="J711" s="4" t="s">
        <v>10936</v>
      </c>
      <c r="L711" s="26"/>
    </row>
    <row r="712" spans="1:12" x14ac:dyDescent="0.25">
      <c r="A712" s="26"/>
      <c r="C712" s="26"/>
      <c r="J712" s="4" t="s">
        <v>10936</v>
      </c>
      <c r="L712" s="26"/>
    </row>
    <row r="713" spans="1:12" x14ac:dyDescent="0.25">
      <c r="A713" s="26"/>
      <c r="C713" s="26"/>
      <c r="J713" s="4" t="s">
        <v>10936</v>
      </c>
      <c r="L713" s="26"/>
    </row>
    <row r="714" spans="1:12" x14ac:dyDescent="0.25">
      <c r="A714" s="26"/>
      <c r="C714" s="26"/>
      <c r="J714" s="4" t="s">
        <v>10936</v>
      </c>
      <c r="L714" s="26"/>
    </row>
    <row r="715" spans="1:12" x14ac:dyDescent="0.25">
      <c r="A715" s="26"/>
      <c r="C715" s="26"/>
      <c r="J715" s="4" t="s">
        <v>10936</v>
      </c>
      <c r="L715" s="26"/>
    </row>
    <row r="716" spans="1:12" x14ac:dyDescent="0.25">
      <c r="A716" s="26"/>
      <c r="C716" s="26"/>
      <c r="J716" s="4" t="s">
        <v>10936</v>
      </c>
      <c r="L716" s="26"/>
    </row>
    <row r="717" spans="1:12" x14ac:dyDescent="0.25">
      <c r="A717" s="26"/>
      <c r="C717" s="26"/>
      <c r="J717" s="4" t="s">
        <v>10936</v>
      </c>
      <c r="L717" s="26"/>
    </row>
    <row r="718" spans="1:12" x14ac:dyDescent="0.25">
      <c r="A718" s="26"/>
      <c r="C718" s="26"/>
      <c r="J718" s="4" t="s">
        <v>10936</v>
      </c>
      <c r="L718" s="26"/>
    </row>
    <row r="719" spans="1:12" x14ac:dyDescent="0.25">
      <c r="A719" s="26"/>
      <c r="C719" s="26"/>
      <c r="J719" s="4" t="s">
        <v>10936</v>
      </c>
      <c r="L719" s="26"/>
    </row>
    <row r="720" spans="1:12" x14ac:dyDescent="0.25">
      <c r="A720" s="26"/>
      <c r="C720" s="26"/>
      <c r="J720" s="4" t="s">
        <v>10936</v>
      </c>
      <c r="L720" s="26"/>
    </row>
    <row r="721" spans="1:12" x14ac:dyDescent="0.25">
      <c r="A721" s="26"/>
      <c r="C721" s="26"/>
      <c r="J721" s="4" t="s">
        <v>10936</v>
      </c>
      <c r="L721" s="26"/>
    </row>
    <row r="722" spans="1:12" x14ac:dyDescent="0.25">
      <c r="A722" s="26"/>
      <c r="C722" s="26"/>
      <c r="J722" s="4" t="s">
        <v>10936</v>
      </c>
      <c r="L722" s="26"/>
    </row>
    <row r="723" spans="1:12" x14ac:dyDescent="0.25">
      <c r="A723" s="26"/>
      <c r="C723" s="26"/>
      <c r="J723" s="4" t="s">
        <v>10936</v>
      </c>
      <c r="L723" s="26"/>
    </row>
    <row r="724" spans="1:12" x14ac:dyDescent="0.25">
      <c r="A724" s="26"/>
      <c r="C724" s="26"/>
      <c r="J724" s="4" t="s">
        <v>10936</v>
      </c>
      <c r="L724" s="26"/>
    </row>
    <row r="725" spans="1:12" x14ac:dyDescent="0.25">
      <c r="A725" s="26"/>
      <c r="C725" s="26"/>
      <c r="J725" s="4" t="s">
        <v>10936</v>
      </c>
      <c r="L725" s="26"/>
    </row>
    <row r="726" spans="1:12" x14ac:dyDescent="0.25">
      <c r="A726" s="26"/>
      <c r="C726" s="26"/>
      <c r="J726" s="4" t="s">
        <v>10936</v>
      </c>
      <c r="L726" s="26"/>
    </row>
    <row r="727" spans="1:12" x14ac:dyDescent="0.25">
      <c r="A727" s="26"/>
      <c r="C727" s="26"/>
      <c r="J727" s="4" t="s">
        <v>10936</v>
      </c>
      <c r="L727" s="26"/>
    </row>
    <row r="728" spans="1:12" x14ac:dyDescent="0.25">
      <c r="A728" s="26"/>
      <c r="C728" s="26"/>
      <c r="J728" s="4" t="s">
        <v>10936</v>
      </c>
      <c r="L728" s="26"/>
    </row>
    <row r="729" spans="1:12" x14ac:dyDescent="0.25">
      <c r="A729" s="26"/>
      <c r="C729" s="26"/>
      <c r="J729" s="4" t="s">
        <v>10936</v>
      </c>
      <c r="L729" s="26"/>
    </row>
    <row r="730" spans="1:12" x14ac:dyDescent="0.25">
      <c r="A730" s="26"/>
      <c r="C730" s="26"/>
      <c r="J730" s="4" t="s">
        <v>10936</v>
      </c>
      <c r="L730" s="26"/>
    </row>
    <row r="731" spans="1:12" x14ac:dyDescent="0.25">
      <c r="A731" s="26"/>
      <c r="C731" s="26"/>
      <c r="J731" s="4" t="s">
        <v>10936</v>
      </c>
      <c r="L731" s="26"/>
    </row>
    <row r="732" spans="1:12" x14ac:dyDescent="0.25">
      <c r="A732" s="26"/>
      <c r="C732" s="26"/>
      <c r="J732" s="4" t="s">
        <v>10936</v>
      </c>
      <c r="L732" s="26"/>
    </row>
    <row r="733" spans="1:12" x14ac:dyDescent="0.25">
      <c r="A733" s="26"/>
      <c r="C733" s="26"/>
      <c r="J733" s="4" t="s">
        <v>10936</v>
      </c>
      <c r="L733" s="26"/>
    </row>
    <row r="734" spans="1:12" x14ac:dyDescent="0.25">
      <c r="A734" s="26"/>
      <c r="C734" s="26"/>
      <c r="J734" s="4" t="s">
        <v>10936</v>
      </c>
      <c r="L734" s="26"/>
    </row>
    <row r="735" spans="1:12" x14ac:dyDescent="0.25">
      <c r="A735" s="26"/>
      <c r="C735" s="26"/>
      <c r="J735" s="4" t="s">
        <v>10936</v>
      </c>
      <c r="L735" s="26"/>
    </row>
    <row r="736" spans="1:12" x14ac:dyDescent="0.25">
      <c r="A736" s="26"/>
      <c r="C736" s="26"/>
      <c r="J736" s="4" t="s">
        <v>10936</v>
      </c>
      <c r="L736" s="26"/>
    </row>
    <row r="737" spans="1:12" x14ac:dyDescent="0.25">
      <c r="A737" s="26"/>
      <c r="C737" s="26"/>
      <c r="J737" s="4" t="s">
        <v>10936</v>
      </c>
      <c r="L737" s="26"/>
    </row>
    <row r="738" spans="1:12" x14ac:dyDescent="0.25">
      <c r="A738" s="26"/>
      <c r="C738" s="26"/>
      <c r="J738" s="4" t="s">
        <v>10936</v>
      </c>
      <c r="L738" s="26"/>
    </row>
    <row r="739" spans="1:12" x14ac:dyDescent="0.25">
      <c r="A739" s="26"/>
      <c r="C739" s="26"/>
      <c r="J739" s="4" t="s">
        <v>10936</v>
      </c>
      <c r="L739" s="26"/>
    </row>
    <row r="740" spans="1:12" x14ac:dyDescent="0.25">
      <c r="A740" s="26"/>
      <c r="C740" s="26"/>
      <c r="J740" s="4" t="s">
        <v>10936</v>
      </c>
      <c r="L740" s="26"/>
    </row>
    <row r="741" spans="1:12" x14ac:dyDescent="0.25">
      <c r="A741" s="26"/>
      <c r="C741" s="26"/>
      <c r="J741" s="4" t="s">
        <v>10936</v>
      </c>
      <c r="L741" s="26"/>
    </row>
    <row r="742" spans="1:12" x14ac:dyDescent="0.25">
      <c r="A742" s="26"/>
      <c r="C742" s="26"/>
      <c r="J742" s="4" t="s">
        <v>10936</v>
      </c>
      <c r="L742" s="26"/>
    </row>
    <row r="743" spans="1:12" x14ac:dyDescent="0.25">
      <c r="A743" s="26"/>
      <c r="C743" s="26"/>
      <c r="J743" s="4" t="s">
        <v>10936</v>
      </c>
      <c r="L743" s="26"/>
    </row>
    <row r="744" spans="1:12" x14ac:dyDescent="0.25">
      <c r="A744" s="26"/>
      <c r="C744" s="26"/>
      <c r="J744" s="4" t="s">
        <v>10936</v>
      </c>
      <c r="L744" s="26"/>
    </row>
    <row r="745" spans="1:12" x14ac:dyDescent="0.25">
      <c r="A745" s="26"/>
      <c r="C745" s="26"/>
      <c r="J745" s="4" t="s">
        <v>10936</v>
      </c>
      <c r="L745" s="26"/>
    </row>
    <row r="746" spans="1:12" x14ac:dyDescent="0.25">
      <c r="A746" s="26"/>
      <c r="C746" s="26"/>
      <c r="J746" s="4" t="s">
        <v>10936</v>
      </c>
      <c r="L746" s="26"/>
    </row>
    <row r="747" spans="1:12" x14ac:dyDescent="0.25">
      <c r="A747" s="26"/>
      <c r="C747" s="26"/>
      <c r="J747" s="4" t="s">
        <v>10936</v>
      </c>
      <c r="L747" s="26"/>
    </row>
    <row r="748" spans="1:12" x14ac:dyDescent="0.25">
      <c r="A748" s="26"/>
      <c r="C748" s="26"/>
      <c r="J748" s="4" t="s">
        <v>10936</v>
      </c>
      <c r="L748" s="26"/>
    </row>
    <row r="749" spans="1:12" x14ac:dyDescent="0.25">
      <c r="A749" s="26"/>
      <c r="C749" s="26"/>
      <c r="J749" s="4" t="s">
        <v>10936</v>
      </c>
      <c r="L749" s="26"/>
    </row>
    <row r="750" spans="1:12" x14ac:dyDescent="0.25">
      <c r="A750" s="26"/>
      <c r="C750" s="26"/>
      <c r="J750" s="4" t="s">
        <v>10936</v>
      </c>
      <c r="L750" s="26"/>
    </row>
    <row r="751" spans="1:12" x14ac:dyDescent="0.25">
      <c r="A751" s="26"/>
      <c r="C751" s="26"/>
      <c r="J751" s="4" t="s">
        <v>10936</v>
      </c>
      <c r="L751" s="26"/>
    </row>
    <row r="752" spans="1:12" x14ac:dyDescent="0.25">
      <c r="A752" s="26"/>
      <c r="C752" s="26"/>
      <c r="J752" s="4" t="s">
        <v>10936</v>
      </c>
      <c r="L752" s="26"/>
    </row>
    <row r="753" spans="1:12" x14ac:dyDescent="0.25">
      <c r="A753" s="26"/>
      <c r="C753" s="26"/>
      <c r="J753" s="4" t="s">
        <v>10936</v>
      </c>
      <c r="L753" s="26"/>
    </row>
    <row r="754" spans="1:12" x14ac:dyDescent="0.25">
      <c r="A754" s="26"/>
      <c r="C754" s="26"/>
      <c r="J754" s="4" t="s">
        <v>10936</v>
      </c>
      <c r="L754" s="26"/>
    </row>
    <row r="755" spans="1:12" x14ac:dyDescent="0.25">
      <c r="A755" s="26"/>
      <c r="C755" s="26"/>
      <c r="J755" s="4" t="s">
        <v>10936</v>
      </c>
      <c r="L755" s="26"/>
    </row>
    <row r="756" spans="1:12" x14ac:dyDescent="0.25">
      <c r="A756" s="26"/>
      <c r="C756" s="26"/>
      <c r="J756" s="4" t="s">
        <v>10936</v>
      </c>
      <c r="L756" s="26"/>
    </row>
    <row r="757" spans="1:12" x14ac:dyDescent="0.25">
      <c r="A757" s="26"/>
      <c r="C757" s="26"/>
      <c r="J757" s="4" t="s">
        <v>10936</v>
      </c>
      <c r="L757" s="26"/>
    </row>
    <row r="758" spans="1:12" x14ac:dyDescent="0.25">
      <c r="A758" s="26"/>
      <c r="C758" s="26"/>
      <c r="J758" s="4" t="s">
        <v>10936</v>
      </c>
      <c r="L758" s="26"/>
    </row>
    <row r="759" spans="1:12" x14ac:dyDescent="0.25">
      <c r="A759" s="26"/>
      <c r="C759" s="26"/>
      <c r="J759" s="4" t="s">
        <v>10936</v>
      </c>
      <c r="L759" s="26"/>
    </row>
    <row r="760" spans="1:12" x14ac:dyDescent="0.25">
      <c r="A760" s="26"/>
      <c r="C760" s="26"/>
      <c r="J760" s="4" t="s">
        <v>10936</v>
      </c>
      <c r="L760" s="26"/>
    </row>
    <row r="761" spans="1:12" x14ac:dyDescent="0.25">
      <c r="A761" s="26"/>
      <c r="C761" s="26"/>
      <c r="J761" s="4" t="s">
        <v>10936</v>
      </c>
      <c r="L761" s="26"/>
    </row>
    <row r="762" spans="1:12" x14ac:dyDescent="0.25">
      <c r="A762" s="26"/>
      <c r="C762" s="26"/>
      <c r="J762" s="4" t="s">
        <v>10936</v>
      </c>
      <c r="L762" s="26"/>
    </row>
    <row r="763" spans="1:12" x14ac:dyDescent="0.25">
      <c r="A763" s="26"/>
      <c r="C763" s="26"/>
      <c r="J763" s="4" t="s">
        <v>10936</v>
      </c>
      <c r="L763" s="26"/>
    </row>
    <row r="764" spans="1:12" x14ac:dyDescent="0.25">
      <c r="A764" s="26"/>
      <c r="C764" s="26"/>
      <c r="J764" s="4" t="s">
        <v>10936</v>
      </c>
      <c r="L764" s="26"/>
    </row>
    <row r="765" spans="1:12" x14ac:dyDescent="0.25">
      <c r="A765" s="26"/>
      <c r="C765" s="26"/>
      <c r="J765" s="4" t="s">
        <v>10936</v>
      </c>
      <c r="L765" s="26"/>
    </row>
    <row r="766" spans="1:12" x14ac:dyDescent="0.25">
      <c r="A766" s="26"/>
      <c r="C766" s="26"/>
      <c r="J766" s="4" t="s">
        <v>10936</v>
      </c>
      <c r="L766" s="26"/>
    </row>
    <row r="767" spans="1:12" x14ac:dyDescent="0.25">
      <c r="A767" s="26"/>
      <c r="C767" s="26"/>
      <c r="J767" s="4" t="s">
        <v>10936</v>
      </c>
      <c r="L767" s="26"/>
    </row>
    <row r="768" spans="1:12" x14ac:dyDescent="0.25">
      <c r="A768" s="26"/>
      <c r="C768" s="26"/>
      <c r="J768" s="4" t="s">
        <v>10936</v>
      </c>
      <c r="L768" s="26"/>
    </row>
    <row r="769" spans="1:12" x14ac:dyDescent="0.25">
      <c r="A769" s="26"/>
      <c r="C769" s="26"/>
      <c r="J769" s="4" t="s">
        <v>10936</v>
      </c>
      <c r="L769" s="26"/>
    </row>
    <row r="770" spans="1:12" x14ac:dyDescent="0.25">
      <c r="A770" s="26"/>
      <c r="C770" s="26"/>
      <c r="J770" s="4" t="s">
        <v>10936</v>
      </c>
      <c r="L770" s="26"/>
    </row>
    <row r="771" spans="1:12" x14ac:dyDescent="0.25">
      <c r="A771" s="26"/>
      <c r="C771" s="26"/>
      <c r="J771" s="4" t="s">
        <v>10936</v>
      </c>
      <c r="L771" s="26"/>
    </row>
    <row r="772" spans="1:12" x14ac:dyDescent="0.25">
      <c r="A772" s="26"/>
      <c r="C772" s="26"/>
      <c r="J772" s="4" t="s">
        <v>10936</v>
      </c>
      <c r="L772" s="26"/>
    </row>
    <row r="773" spans="1:12" x14ac:dyDescent="0.25">
      <c r="A773" s="26"/>
      <c r="C773" s="26"/>
      <c r="J773" s="4" t="s">
        <v>10936</v>
      </c>
      <c r="L773" s="26"/>
    </row>
    <row r="774" spans="1:12" x14ac:dyDescent="0.25">
      <c r="A774" s="26"/>
      <c r="C774" s="26"/>
      <c r="J774" s="4" t="s">
        <v>10936</v>
      </c>
      <c r="L774" s="26"/>
    </row>
    <row r="775" spans="1:12" x14ac:dyDescent="0.25">
      <c r="A775" s="26"/>
      <c r="C775" s="26"/>
      <c r="J775" s="4" t="s">
        <v>10936</v>
      </c>
      <c r="L775" s="26"/>
    </row>
    <row r="776" spans="1:12" x14ac:dyDescent="0.25">
      <c r="A776" s="26"/>
      <c r="C776" s="26"/>
      <c r="J776" s="4" t="s">
        <v>10936</v>
      </c>
      <c r="L776" s="26"/>
    </row>
    <row r="777" spans="1:12" x14ac:dyDescent="0.25">
      <c r="A777" s="26"/>
      <c r="C777" s="26"/>
      <c r="J777" s="4" t="s">
        <v>10936</v>
      </c>
      <c r="L777" s="26"/>
    </row>
    <row r="778" spans="1:12" x14ac:dyDescent="0.25">
      <c r="A778" s="26"/>
      <c r="C778" s="26"/>
      <c r="J778" s="4" t="s">
        <v>10936</v>
      </c>
      <c r="L778" s="26"/>
    </row>
    <row r="779" spans="1:12" x14ac:dyDescent="0.25">
      <c r="A779" s="26"/>
      <c r="C779" s="26"/>
      <c r="J779" s="4" t="s">
        <v>10936</v>
      </c>
      <c r="L779" s="26"/>
    </row>
    <row r="780" spans="1:12" x14ac:dyDescent="0.25">
      <c r="A780" s="26"/>
      <c r="C780" s="26"/>
      <c r="J780" s="4" t="s">
        <v>10936</v>
      </c>
      <c r="L780" s="26"/>
    </row>
    <row r="781" spans="1:12" x14ac:dyDescent="0.25">
      <c r="A781" s="26"/>
      <c r="C781" s="26"/>
      <c r="J781" s="4" t="s">
        <v>10936</v>
      </c>
      <c r="L781" s="26"/>
    </row>
    <row r="782" spans="1:12" x14ac:dyDescent="0.25">
      <c r="A782" s="26"/>
      <c r="C782" s="26"/>
      <c r="J782" s="4" t="s">
        <v>10936</v>
      </c>
      <c r="L782" s="26"/>
    </row>
    <row r="783" spans="1:12" x14ac:dyDescent="0.25">
      <c r="A783" s="26"/>
      <c r="C783" s="26"/>
      <c r="J783" s="4" t="s">
        <v>10936</v>
      </c>
      <c r="L783" s="26"/>
    </row>
    <row r="784" spans="1:12" x14ac:dyDescent="0.25">
      <c r="A784" s="26"/>
      <c r="C784" s="26"/>
      <c r="J784" s="4" t="s">
        <v>10936</v>
      </c>
      <c r="L784" s="26"/>
    </row>
    <row r="785" spans="1:12" x14ac:dyDescent="0.25">
      <c r="A785" s="26"/>
      <c r="C785" s="26"/>
      <c r="J785" s="4" t="s">
        <v>10936</v>
      </c>
      <c r="L785" s="26"/>
    </row>
    <row r="786" spans="1:12" x14ac:dyDescent="0.25">
      <c r="A786" s="26"/>
      <c r="C786" s="26"/>
      <c r="J786" s="4" t="s">
        <v>10936</v>
      </c>
      <c r="L786" s="26"/>
    </row>
    <row r="787" spans="1:12" x14ac:dyDescent="0.25">
      <c r="A787" s="26"/>
      <c r="C787" s="26"/>
      <c r="J787" s="4" t="s">
        <v>10936</v>
      </c>
      <c r="L787" s="26"/>
    </row>
    <row r="788" spans="1:12" x14ac:dyDescent="0.25">
      <c r="A788" s="26"/>
      <c r="C788" s="26"/>
      <c r="J788" s="4" t="s">
        <v>10936</v>
      </c>
      <c r="L788" s="26"/>
    </row>
    <row r="789" spans="1:12" x14ac:dyDescent="0.25">
      <c r="A789" s="26"/>
      <c r="C789" s="26"/>
      <c r="J789" s="4" t="s">
        <v>10936</v>
      </c>
      <c r="L789" s="26"/>
    </row>
    <row r="790" spans="1:12" x14ac:dyDescent="0.25">
      <c r="A790" s="26"/>
      <c r="C790" s="26"/>
      <c r="J790" s="4" t="s">
        <v>10936</v>
      </c>
      <c r="L790" s="26"/>
    </row>
    <row r="791" spans="1:12" x14ac:dyDescent="0.25">
      <c r="A791" s="26"/>
      <c r="C791" s="26"/>
      <c r="J791" s="4" t="s">
        <v>10936</v>
      </c>
      <c r="L791" s="26"/>
    </row>
    <row r="792" spans="1:12" x14ac:dyDescent="0.25">
      <c r="A792" s="26"/>
      <c r="C792" s="26"/>
      <c r="J792" s="4" t="s">
        <v>10936</v>
      </c>
      <c r="L792" s="26"/>
    </row>
    <row r="793" spans="1:12" x14ac:dyDescent="0.25">
      <c r="A793" s="26"/>
      <c r="C793" s="26"/>
      <c r="J793" s="4" t="s">
        <v>10936</v>
      </c>
      <c r="L793" s="26"/>
    </row>
    <row r="794" spans="1:12" x14ac:dyDescent="0.25">
      <c r="A794" s="26"/>
      <c r="C794" s="26"/>
      <c r="J794" s="4" t="s">
        <v>10936</v>
      </c>
      <c r="L794" s="26"/>
    </row>
    <row r="795" spans="1:12" x14ac:dyDescent="0.25">
      <c r="A795" s="26"/>
      <c r="C795" s="26"/>
      <c r="J795" s="4" t="s">
        <v>10936</v>
      </c>
      <c r="L795" s="26"/>
    </row>
    <row r="796" spans="1:12" x14ac:dyDescent="0.25">
      <c r="A796" s="26"/>
      <c r="C796" s="26"/>
      <c r="J796" s="4" t="s">
        <v>10936</v>
      </c>
      <c r="L796" s="26"/>
    </row>
    <row r="797" spans="1:12" x14ac:dyDescent="0.25">
      <c r="A797" s="26"/>
      <c r="C797" s="26"/>
      <c r="J797" s="4" t="s">
        <v>10936</v>
      </c>
      <c r="L797" s="26"/>
    </row>
    <row r="798" spans="1:12" x14ac:dyDescent="0.25">
      <c r="A798" s="26"/>
      <c r="C798" s="26"/>
      <c r="J798" s="4" t="s">
        <v>10936</v>
      </c>
      <c r="L798" s="26"/>
    </row>
    <row r="799" spans="1:12" x14ac:dyDescent="0.25">
      <c r="A799" s="26"/>
      <c r="C799" s="26"/>
      <c r="J799" s="4" t="s">
        <v>10936</v>
      </c>
      <c r="L799" s="26"/>
    </row>
    <row r="800" spans="1:12" x14ac:dyDescent="0.25">
      <c r="A800" s="26"/>
      <c r="C800" s="26"/>
      <c r="J800" s="4" t="s">
        <v>10936</v>
      </c>
      <c r="L800" s="26"/>
    </row>
    <row r="801" spans="1:12" x14ac:dyDescent="0.25">
      <c r="A801" s="26"/>
      <c r="C801" s="26"/>
      <c r="J801" s="4" t="s">
        <v>10936</v>
      </c>
      <c r="L801" s="26"/>
    </row>
    <row r="802" spans="1:12" x14ac:dyDescent="0.25">
      <c r="A802" s="26"/>
      <c r="C802" s="26"/>
      <c r="J802" s="4" t="s">
        <v>10936</v>
      </c>
      <c r="L802" s="26"/>
    </row>
    <row r="803" spans="1:12" x14ac:dyDescent="0.25">
      <c r="A803" s="26"/>
      <c r="C803" s="26"/>
      <c r="J803" s="4" t="s">
        <v>10936</v>
      </c>
      <c r="L803" s="26"/>
    </row>
    <row r="804" spans="1:12" x14ac:dyDescent="0.25">
      <c r="A804" s="26"/>
      <c r="C804" s="26"/>
      <c r="J804" s="4" t="s">
        <v>10936</v>
      </c>
      <c r="L804" s="26"/>
    </row>
    <row r="805" spans="1:12" x14ac:dyDescent="0.25">
      <c r="A805" s="26"/>
      <c r="C805" s="26"/>
      <c r="J805" s="4" t="s">
        <v>10936</v>
      </c>
      <c r="L805" s="26"/>
    </row>
    <row r="806" spans="1:12" x14ac:dyDescent="0.25">
      <c r="A806" s="26"/>
      <c r="C806" s="26"/>
      <c r="J806" s="4" t="s">
        <v>10936</v>
      </c>
      <c r="L806" s="26"/>
    </row>
    <row r="807" spans="1:12" x14ac:dyDescent="0.25">
      <c r="A807" s="26"/>
      <c r="C807" s="26"/>
      <c r="J807" s="4" t="s">
        <v>10936</v>
      </c>
      <c r="L807" s="26"/>
    </row>
    <row r="808" spans="1:12" x14ac:dyDescent="0.25">
      <c r="A808" s="26"/>
      <c r="C808" s="26"/>
      <c r="J808" s="4" t="s">
        <v>10936</v>
      </c>
      <c r="L808" s="26"/>
    </row>
    <row r="809" spans="1:12" x14ac:dyDescent="0.25">
      <c r="A809" s="26"/>
      <c r="C809" s="26"/>
      <c r="J809" s="4" t="s">
        <v>10936</v>
      </c>
      <c r="L809" s="26"/>
    </row>
    <row r="810" spans="1:12" x14ac:dyDescent="0.25">
      <c r="A810" s="26"/>
      <c r="C810" s="26"/>
      <c r="J810" s="4" t="s">
        <v>10936</v>
      </c>
      <c r="L810" s="26"/>
    </row>
    <row r="811" spans="1:12" x14ac:dyDescent="0.25">
      <c r="A811" s="26"/>
      <c r="C811" s="26"/>
      <c r="J811" s="4" t="s">
        <v>10936</v>
      </c>
      <c r="L811" s="26"/>
    </row>
    <row r="812" spans="1:12" x14ac:dyDescent="0.25">
      <c r="A812" s="26"/>
      <c r="C812" s="26"/>
      <c r="J812" s="4" t="s">
        <v>10936</v>
      </c>
      <c r="L812" s="26"/>
    </row>
    <row r="813" spans="1:12" x14ac:dyDescent="0.25">
      <c r="A813" s="26"/>
      <c r="C813" s="26"/>
      <c r="J813" s="4" t="s">
        <v>10936</v>
      </c>
      <c r="L813" s="26"/>
    </row>
    <row r="814" spans="1:12" x14ac:dyDescent="0.25">
      <c r="A814" s="26"/>
      <c r="C814" s="26"/>
      <c r="J814" s="4" t="s">
        <v>10936</v>
      </c>
      <c r="L814" s="26"/>
    </row>
    <row r="815" spans="1:12" x14ac:dyDescent="0.25">
      <c r="A815" s="26"/>
      <c r="C815" s="26"/>
      <c r="J815" s="4" t="s">
        <v>10936</v>
      </c>
      <c r="L815" s="26"/>
    </row>
    <row r="816" spans="1:12" x14ac:dyDescent="0.25">
      <c r="A816" s="26"/>
      <c r="C816" s="26"/>
      <c r="J816" s="4" t="s">
        <v>10936</v>
      </c>
      <c r="L816" s="26"/>
    </row>
    <row r="817" spans="1:12" x14ac:dyDescent="0.25">
      <c r="A817" s="26"/>
      <c r="C817" s="26"/>
      <c r="J817" s="4" t="s">
        <v>10936</v>
      </c>
      <c r="L817" s="26"/>
    </row>
    <row r="818" spans="1:12" x14ac:dyDescent="0.25">
      <c r="A818" s="26"/>
      <c r="C818" s="26"/>
      <c r="J818" s="4" t="s">
        <v>10936</v>
      </c>
      <c r="L818" s="26"/>
    </row>
    <row r="819" spans="1:12" x14ac:dyDescent="0.25">
      <c r="A819" s="26"/>
      <c r="C819" s="26"/>
      <c r="J819" s="4" t="s">
        <v>10936</v>
      </c>
      <c r="L819" s="26"/>
    </row>
    <row r="820" spans="1:12" x14ac:dyDescent="0.25">
      <c r="A820" s="26"/>
      <c r="C820" s="26"/>
      <c r="J820" s="4" t="s">
        <v>10936</v>
      </c>
      <c r="L820" s="26"/>
    </row>
    <row r="821" spans="1:12" x14ac:dyDescent="0.25">
      <c r="A821" s="26"/>
      <c r="C821" s="26"/>
      <c r="J821" s="4" t="s">
        <v>10936</v>
      </c>
      <c r="L821" s="26"/>
    </row>
    <row r="822" spans="1:12" x14ac:dyDescent="0.25">
      <c r="A822" s="26"/>
      <c r="C822" s="26"/>
      <c r="J822" s="4" t="s">
        <v>10936</v>
      </c>
      <c r="L822" s="26"/>
    </row>
    <row r="823" spans="1:12" x14ac:dyDescent="0.25">
      <c r="A823" s="26"/>
      <c r="C823" s="26"/>
      <c r="J823" s="4" t="s">
        <v>10936</v>
      </c>
      <c r="L823" s="26"/>
    </row>
    <row r="824" spans="1:12" x14ac:dyDescent="0.25">
      <c r="A824" s="26"/>
      <c r="C824" s="26"/>
      <c r="J824" s="4" t="s">
        <v>10936</v>
      </c>
      <c r="L824" s="26"/>
    </row>
    <row r="825" spans="1:12" x14ac:dyDescent="0.25">
      <c r="A825" s="26"/>
      <c r="C825" s="26"/>
      <c r="J825" s="4" t="s">
        <v>10936</v>
      </c>
      <c r="L825" s="26"/>
    </row>
    <row r="826" spans="1:12" x14ac:dyDescent="0.25">
      <c r="A826" s="26"/>
      <c r="C826" s="26"/>
      <c r="J826" s="4" t="s">
        <v>10936</v>
      </c>
      <c r="L826" s="26"/>
    </row>
    <row r="827" spans="1:12" x14ac:dyDescent="0.25">
      <c r="A827" s="26"/>
      <c r="C827" s="26"/>
      <c r="J827" s="4" t="s">
        <v>10936</v>
      </c>
      <c r="L827" s="26"/>
    </row>
    <row r="828" spans="1:12" x14ac:dyDescent="0.25">
      <c r="A828" s="26"/>
      <c r="C828" s="26"/>
      <c r="J828" s="4" t="s">
        <v>10936</v>
      </c>
      <c r="L828" s="26"/>
    </row>
    <row r="829" spans="1:12" x14ac:dyDescent="0.25">
      <c r="A829" s="26"/>
      <c r="C829" s="26"/>
      <c r="J829" s="4" t="s">
        <v>10936</v>
      </c>
      <c r="L829" s="26"/>
    </row>
    <row r="830" spans="1:12" x14ac:dyDescent="0.25">
      <c r="A830" s="26"/>
      <c r="C830" s="26"/>
      <c r="J830" s="4" t="s">
        <v>10936</v>
      </c>
      <c r="L830" s="26"/>
    </row>
    <row r="831" spans="1:12" x14ac:dyDescent="0.25">
      <c r="A831" s="26"/>
      <c r="C831" s="26"/>
      <c r="J831" s="4" t="s">
        <v>10936</v>
      </c>
      <c r="L831" s="26"/>
    </row>
    <row r="832" spans="1:12" x14ac:dyDescent="0.25">
      <c r="A832" s="26"/>
      <c r="C832" s="26"/>
      <c r="J832" s="4" t="s">
        <v>10936</v>
      </c>
      <c r="L832" s="26"/>
    </row>
    <row r="833" spans="1:12" x14ac:dyDescent="0.25">
      <c r="A833" s="26"/>
      <c r="C833" s="26"/>
      <c r="J833" s="4" t="s">
        <v>10936</v>
      </c>
      <c r="L833" s="26"/>
    </row>
    <row r="834" spans="1:12" x14ac:dyDescent="0.25">
      <c r="A834" s="26"/>
      <c r="C834" s="26"/>
      <c r="J834" s="4" t="s">
        <v>10936</v>
      </c>
      <c r="L834" s="26"/>
    </row>
    <row r="835" spans="1:12" x14ac:dyDescent="0.25">
      <c r="A835" s="26"/>
      <c r="C835" s="26"/>
      <c r="J835" s="4" t="s">
        <v>10936</v>
      </c>
      <c r="L835" s="26"/>
    </row>
    <row r="836" spans="1:12" x14ac:dyDescent="0.25">
      <c r="A836" s="26"/>
      <c r="C836" s="26"/>
      <c r="J836" s="4" t="s">
        <v>10936</v>
      </c>
      <c r="L836" s="26"/>
    </row>
    <row r="837" spans="1:12" x14ac:dyDescent="0.25">
      <c r="A837" s="26"/>
      <c r="C837" s="26"/>
      <c r="J837" s="4" t="s">
        <v>10936</v>
      </c>
      <c r="L837" s="26"/>
    </row>
    <row r="838" spans="1:12" x14ac:dyDescent="0.25">
      <c r="A838" s="26"/>
      <c r="C838" s="26"/>
      <c r="J838" s="4" t="s">
        <v>10936</v>
      </c>
      <c r="L838" s="26"/>
    </row>
    <row r="839" spans="1:12" x14ac:dyDescent="0.25">
      <c r="A839" s="26"/>
      <c r="C839" s="26"/>
      <c r="J839" s="4" t="s">
        <v>10936</v>
      </c>
      <c r="L839" s="26"/>
    </row>
    <row r="840" spans="1:12" x14ac:dyDescent="0.25">
      <c r="A840" s="26"/>
      <c r="C840" s="26"/>
      <c r="J840" s="4" t="s">
        <v>10936</v>
      </c>
      <c r="L840" s="26"/>
    </row>
    <row r="841" spans="1:12" x14ac:dyDescent="0.25">
      <c r="A841" s="26"/>
      <c r="C841" s="26"/>
      <c r="J841" s="4" t="s">
        <v>10936</v>
      </c>
      <c r="L841" s="26"/>
    </row>
    <row r="842" spans="1:12" x14ac:dyDescent="0.25">
      <c r="A842" s="26"/>
      <c r="C842" s="26"/>
      <c r="J842" s="4" t="s">
        <v>10936</v>
      </c>
      <c r="L842" s="26"/>
    </row>
    <row r="843" spans="1:12" x14ac:dyDescent="0.25">
      <c r="A843" s="26"/>
      <c r="C843" s="26"/>
      <c r="J843" s="4" t="s">
        <v>10936</v>
      </c>
      <c r="L843" s="26"/>
    </row>
    <row r="844" spans="1:12" x14ac:dyDescent="0.25">
      <c r="A844" s="26"/>
      <c r="C844" s="26"/>
      <c r="J844" s="4" t="s">
        <v>10936</v>
      </c>
      <c r="L844" s="26"/>
    </row>
    <row r="845" spans="1:12" x14ac:dyDescent="0.25">
      <c r="A845" s="26"/>
      <c r="C845" s="26"/>
      <c r="J845" s="4" t="s">
        <v>10936</v>
      </c>
      <c r="L845" s="26"/>
    </row>
    <row r="846" spans="1:12" x14ac:dyDescent="0.25">
      <c r="A846" s="26"/>
      <c r="C846" s="26"/>
      <c r="J846" s="4" t="s">
        <v>10936</v>
      </c>
      <c r="L846" s="26"/>
    </row>
    <row r="847" spans="1:12" x14ac:dyDescent="0.25">
      <c r="A847" s="26"/>
      <c r="C847" s="26"/>
      <c r="J847" s="4" t="s">
        <v>10936</v>
      </c>
      <c r="L847" s="26"/>
    </row>
    <row r="848" spans="1:12" x14ac:dyDescent="0.25">
      <c r="A848" s="26"/>
      <c r="C848" s="26"/>
      <c r="J848" s="4" t="s">
        <v>10936</v>
      </c>
      <c r="L848" s="26"/>
    </row>
    <row r="849" spans="1:12" x14ac:dyDescent="0.25">
      <c r="A849" s="26"/>
      <c r="C849" s="26"/>
      <c r="J849" s="4" t="s">
        <v>10936</v>
      </c>
      <c r="L849" s="26"/>
    </row>
    <row r="850" spans="1:12" x14ac:dyDescent="0.25">
      <c r="A850" s="26"/>
      <c r="C850" s="26"/>
      <c r="J850" s="4" t="s">
        <v>10936</v>
      </c>
      <c r="L850" s="26"/>
    </row>
    <row r="851" spans="1:12" x14ac:dyDescent="0.25">
      <c r="A851" s="26"/>
      <c r="C851" s="26"/>
      <c r="J851" s="4" t="s">
        <v>10936</v>
      </c>
      <c r="L851" s="26"/>
    </row>
    <row r="852" spans="1:12" x14ac:dyDescent="0.25">
      <c r="A852" s="26"/>
      <c r="C852" s="26"/>
      <c r="J852" s="4" t="s">
        <v>10936</v>
      </c>
      <c r="L852" s="26"/>
    </row>
    <row r="853" spans="1:12" x14ac:dyDescent="0.25">
      <c r="A853" s="26"/>
      <c r="C853" s="26"/>
      <c r="J853" s="4" t="s">
        <v>10936</v>
      </c>
      <c r="L853" s="26"/>
    </row>
    <row r="854" spans="1:12" x14ac:dyDescent="0.25">
      <c r="A854" s="26"/>
      <c r="C854" s="26"/>
      <c r="J854" s="4" t="s">
        <v>10936</v>
      </c>
      <c r="L854" s="26"/>
    </row>
    <row r="855" spans="1:12" x14ac:dyDescent="0.25">
      <c r="A855" s="26"/>
      <c r="C855" s="26"/>
      <c r="J855" s="4" t="s">
        <v>10936</v>
      </c>
      <c r="L855" s="26"/>
    </row>
    <row r="856" spans="1:12" x14ac:dyDescent="0.25">
      <c r="A856" s="26"/>
      <c r="C856" s="26"/>
      <c r="J856" s="4" t="s">
        <v>10936</v>
      </c>
      <c r="L856" s="26"/>
    </row>
    <row r="857" spans="1:12" x14ac:dyDescent="0.25">
      <c r="A857" s="26"/>
      <c r="C857" s="26"/>
      <c r="J857" s="4" t="s">
        <v>10936</v>
      </c>
      <c r="L857" s="26"/>
    </row>
    <row r="858" spans="1:12" x14ac:dyDescent="0.25">
      <c r="A858" s="26"/>
      <c r="C858" s="26"/>
      <c r="J858" s="4" t="s">
        <v>10936</v>
      </c>
      <c r="L858" s="26"/>
    </row>
    <row r="859" spans="1:12" x14ac:dyDescent="0.25">
      <c r="A859" s="26"/>
      <c r="C859" s="26"/>
      <c r="J859" s="4" t="s">
        <v>10936</v>
      </c>
      <c r="L859" s="26"/>
    </row>
    <row r="860" spans="1:12" x14ac:dyDescent="0.25">
      <c r="A860" s="26"/>
      <c r="C860" s="26"/>
      <c r="J860" s="4" t="s">
        <v>10936</v>
      </c>
      <c r="L860" s="26"/>
    </row>
    <row r="861" spans="1:12" x14ac:dyDescent="0.25">
      <c r="A861" s="26"/>
      <c r="C861" s="26"/>
      <c r="J861" s="4" t="s">
        <v>10936</v>
      </c>
      <c r="L861" s="26"/>
    </row>
    <row r="862" spans="1:12" x14ac:dyDescent="0.25">
      <c r="A862" s="26"/>
      <c r="C862" s="26"/>
      <c r="J862" s="4" t="s">
        <v>10936</v>
      </c>
      <c r="L862" s="26"/>
    </row>
    <row r="863" spans="1:12" x14ac:dyDescent="0.25">
      <c r="A863" s="26"/>
      <c r="C863" s="26"/>
      <c r="J863" s="4" t="s">
        <v>10936</v>
      </c>
      <c r="L863" s="26"/>
    </row>
    <row r="864" spans="1:12" x14ac:dyDescent="0.25">
      <c r="A864" s="26"/>
      <c r="C864" s="26"/>
      <c r="J864" s="4" t="s">
        <v>10936</v>
      </c>
      <c r="L864" s="26"/>
    </row>
    <row r="865" spans="1:12" x14ac:dyDescent="0.25">
      <c r="A865" s="26"/>
      <c r="C865" s="26"/>
      <c r="J865" s="4" t="s">
        <v>10936</v>
      </c>
      <c r="L865" s="26"/>
    </row>
    <row r="866" spans="1:12" x14ac:dyDescent="0.25">
      <c r="A866" s="26"/>
      <c r="C866" s="26"/>
      <c r="J866" s="4" t="s">
        <v>10936</v>
      </c>
      <c r="L866" s="26"/>
    </row>
    <row r="867" spans="1:12" x14ac:dyDescent="0.25">
      <c r="A867" s="26"/>
      <c r="C867" s="26"/>
      <c r="J867" s="4" t="s">
        <v>10936</v>
      </c>
      <c r="L867" s="26"/>
    </row>
    <row r="868" spans="1:12" x14ac:dyDescent="0.25">
      <c r="A868" s="26"/>
      <c r="C868" s="26"/>
      <c r="J868" s="4" t="s">
        <v>10936</v>
      </c>
      <c r="L868" s="26"/>
    </row>
    <row r="869" spans="1:12" x14ac:dyDescent="0.25">
      <c r="A869" s="26"/>
      <c r="C869" s="26"/>
      <c r="J869" s="4" t="s">
        <v>10936</v>
      </c>
      <c r="L869" s="26"/>
    </row>
    <row r="870" spans="1:12" x14ac:dyDescent="0.25">
      <c r="A870" s="26"/>
      <c r="C870" s="26"/>
      <c r="J870" s="4" t="s">
        <v>10936</v>
      </c>
      <c r="L870" s="26"/>
    </row>
    <row r="871" spans="1:12" x14ac:dyDescent="0.25">
      <c r="A871" s="26"/>
      <c r="C871" s="26"/>
      <c r="J871" s="4" t="s">
        <v>10936</v>
      </c>
      <c r="L871" s="26"/>
    </row>
    <row r="872" spans="1:12" x14ac:dyDescent="0.25">
      <c r="A872" s="26"/>
      <c r="C872" s="26"/>
      <c r="J872" s="4" t="s">
        <v>10936</v>
      </c>
      <c r="L872" s="26"/>
    </row>
    <row r="873" spans="1:12" x14ac:dyDescent="0.25">
      <c r="A873" s="26"/>
      <c r="C873" s="26"/>
      <c r="J873" s="4" t="s">
        <v>10936</v>
      </c>
      <c r="L873" s="26"/>
    </row>
    <row r="874" spans="1:12" x14ac:dyDescent="0.25">
      <c r="A874" s="26"/>
      <c r="C874" s="26"/>
      <c r="J874" s="4" t="s">
        <v>10936</v>
      </c>
      <c r="L874" s="26"/>
    </row>
    <row r="875" spans="1:12" x14ac:dyDescent="0.25">
      <c r="A875" s="26"/>
      <c r="C875" s="26"/>
      <c r="J875" s="4" t="s">
        <v>10936</v>
      </c>
      <c r="L875" s="26"/>
    </row>
    <row r="876" spans="1:12" x14ac:dyDescent="0.25">
      <c r="A876" s="26"/>
      <c r="C876" s="26"/>
      <c r="J876" s="4" t="s">
        <v>10936</v>
      </c>
      <c r="L876" s="26"/>
    </row>
    <row r="877" spans="1:12" x14ac:dyDescent="0.25">
      <c r="A877" s="26"/>
      <c r="C877" s="26"/>
      <c r="J877" s="4" t="s">
        <v>10936</v>
      </c>
      <c r="L877" s="26"/>
    </row>
    <row r="878" spans="1:12" x14ac:dyDescent="0.25">
      <c r="A878" s="26"/>
      <c r="C878" s="26"/>
      <c r="J878" s="4" t="s">
        <v>10936</v>
      </c>
      <c r="L878" s="26"/>
    </row>
    <row r="879" spans="1:12" x14ac:dyDescent="0.25">
      <c r="A879" s="26"/>
      <c r="C879" s="26"/>
      <c r="J879" s="4" t="s">
        <v>10936</v>
      </c>
      <c r="L879" s="26"/>
    </row>
    <row r="880" spans="1:12" x14ac:dyDescent="0.25">
      <c r="A880" s="26"/>
      <c r="C880" s="26"/>
      <c r="J880" s="4" t="s">
        <v>10936</v>
      </c>
      <c r="L880" s="26"/>
    </row>
    <row r="881" spans="1:12" x14ac:dyDescent="0.25">
      <c r="A881" s="26"/>
      <c r="C881" s="26"/>
      <c r="J881" s="4" t="s">
        <v>10936</v>
      </c>
      <c r="L881" s="26"/>
    </row>
    <row r="882" spans="1:12" x14ac:dyDescent="0.25">
      <c r="A882" s="26"/>
      <c r="C882" s="26"/>
      <c r="J882" s="4" t="s">
        <v>10936</v>
      </c>
      <c r="L882" s="26"/>
    </row>
    <row r="883" spans="1:12" x14ac:dyDescent="0.25">
      <c r="A883" s="26"/>
      <c r="C883" s="26"/>
      <c r="J883" s="4" t="s">
        <v>10936</v>
      </c>
      <c r="L883" s="26"/>
    </row>
    <row r="884" spans="1:12" x14ac:dyDescent="0.25">
      <c r="A884" s="26"/>
      <c r="C884" s="26"/>
      <c r="J884" s="4" t="s">
        <v>10936</v>
      </c>
      <c r="L884" s="26"/>
    </row>
    <row r="885" spans="1:12" x14ac:dyDescent="0.25">
      <c r="A885" s="26"/>
      <c r="C885" s="26"/>
      <c r="J885" s="4" t="s">
        <v>10936</v>
      </c>
      <c r="L885" s="26"/>
    </row>
    <row r="886" spans="1:12" x14ac:dyDescent="0.25">
      <c r="A886" s="26"/>
      <c r="C886" s="26"/>
      <c r="J886" s="4" t="s">
        <v>10936</v>
      </c>
      <c r="L886" s="26"/>
    </row>
    <row r="887" spans="1:12" x14ac:dyDescent="0.25">
      <c r="A887" s="26"/>
      <c r="C887" s="26"/>
      <c r="J887" s="4" t="s">
        <v>10936</v>
      </c>
      <c r="L887" s="26"/>
    </row>
    <row r="888" spans="1:12" x14ac:dyDescent="0.25">
      <c r="A888" s="26"/>
      <c r="C888" s="26"/>
      <c r="J888" s="4" t="s">
        <v>10936</v>
      </c>
      <c r="L888" s="26"/>
    </row>
    <row r="889" spans="1:12" x14ac:dyDescent="0.25">
      <c r="A889" s="26"/>
      <c r="C889" s="26"/>
      <c r="J889" s="4" t="s">
        <v>10936</v>
      </c>
      <c r="L889" s="26"/>
    </row>
    <row r="890" spans="1:12" x14ac:dyDescent="0.25">
      <c r="A890" s="26"/>
      <c r="C890" s="26"/>
      <c r="J890" s="4" t="s">
        <v>10936</v>
      </c>
      <c r="L890" s="26"/>
    </row>
    <row r="891" spans="1:12" x14ac:dyDescent="0.25">
      <c r="A891" s="26"/>
      <c r="C891" s="26"/>
      <c r="J891" s="4" t="s">
        <v>10936</v>
      </c>
      <c r="L891" s="26"/>
    </row>
    <row r="892" spans="1:12" x14ac:dyDescent="0.25">
      <c r="A892" s="26"/>
      <c r="C892" s="26"/>
      <c r="J892" s="4" t="s">
        <v>10936</v>
      </c>
      <c r="L892" s="26"/>
    </row>
    <row r="893" spans="1:12" x14ac:dyDescent="0.25">
      <c r="A893" s="26"/>
      <c r="C893" s="26"/>
      <c r="J893" s="4" t="s">
        <v>10936</v>
      </c>
      <c r="L893" s="26"/>
    </row>
    <row r="894" spans="1:12" x14ac:dyDescent="0.25">
      <c r="A894" s="26"/>
      <c r="C894" s="26"/>
      <c r="J894" s="4" t="s">
        <v>10936</v>
      </c>
      <c r="L894" s="26"/>
    </row>
    <row r="895" spans="1:12" x14ac:dyDescent="0.25">
      <c r="A895" s="26"/>
      <c r="C895" s="26"/>
      <c r="J895" s="4" t="s">
        <v>10936</v>
      </c>
      <c r="L895" s="26"/>
    </row>
    <row r="896" spans="1:12" x14ac:dyDescent="0.25">
      <c r="A896" s="26"/>
      <c r="C896" s="26"/>
      <c r="J896" s="4" t="s">
        <v>10936</v>
      </c>
      <c r="L896" s="26"/>
    </row>
    <row r="897" spans="1:12" x14ac:dyDescent="0.25">
      <c r="A897" s="26"/>
      <c r="C897" s="26"/>
      <c r="J897" s="4" t="s">
        <v>10936</v>
      </c>
      <c r="L897" s="26"/>
    </row>
    <row r="898" spans="1:12" x14ac:dyDescent="0.25">
      <c r="A898" s="26"/>
      <c r="C898" s="26"/>
      <c r="J898" s="4" t="s">
        <v>10936</v>
      </c>
      <c r="L898" s="26"/>
    </row>
    <row r="899" spans="1:12" x14ac:dyDescent="0.25">
      <c r="A899" s="26"/>
      <c r="C899" s="26"/>
      <c r="J899" s="4" t="s">
        <v>10936</v>
      </c>
      <c r="L899" s="26"/>
    </row>
    <row r="900" spans="1:12" x14ac:dyDescent="0.25">
      <c r="A900" s="26"/>
      <c r="C900" s="26"/>
      <c r="J900" s="4" t="s">
        <v>10936</v>
      </c>
      <c r="L900" s="26"/>
    </row>
    <row r="901" spans="1:12" x14ac:dyDescent="0.25">
      <c r="A901" s="26"/>
      <c r="C901" s="26"/>
      <c r="J901" s="4" t="s">
        <v>10936</v>
      </c>
      <c r="L901" s="26"/>
    </row>
    <row r="902" spans="1:12" x14ac:dyDescent="0.25">
      <c r="A902" s="26"/>
      <c r="C902" s="26"/>
      <c r="J902" s="4" t="s">
        <v>10936</v>
      </c>
      <c r="L902" s="26"/>
    </row>
    <row r="903" spans="1:12" x14ac:dyDescent="0.25">
      <c r="A903" s="26"/>
      <c r="C903" s="26"/>
      <c r="J903" s="4" t="s">
        <v>10936</v>
      </c>
      <c r="L903" s="26"/>
    </row>
    <row r="904" spans="1:12" x14ac:dyDescent="0.25">
      <c r="A904" s="26"/>
      <c r="C904" s="26"/>
      <c r="J904" s="4" t="s">
        <v>10936</v>
      </c>
      <c r="L904" s="26"/>
    </row>
    <row r="905" spans="1:12" x14ac:dyDescent="0.25">
      <c r="A905" s="26"/>
      <c r="C905" s="26"/>
      <c r="J905" s="4" t="s">
        <v>10936</v>
      </c>
      <c r="L905" s="26"/>
    </row>
    <row r="906" spans="1:12" x14ac:dyDescent="0.25">
      <c r="A906" s="26"/>
      <c r="C906" s="26"/>
      <c r="J906" s="4" t="s">
        <v>10936</v>
      </c>
      <c r="L906" s="26"/>
    </row>
    <row r="907" spans="1:12" x14ac:dyDescent="0.25">
      <c r="A907" s="26"/>
      <c r="C907" s="26"/>
      <c r="J907" s="4" t="s">
        <v>10936</v>
      </c>
      <c r="L907" s="26"/>
    </row>
    <row r="908" spans="1:12" x14ac:dyDescent="0.25">
      <c r="A908" s="26"/>
      <c r="C908" s="26"/>
      <c r="J908" s="4" t="s">
        <v>10936</v>
      </c>
      <c r="L908" s="26"/>
    </row>
    <row r="909" spans="1:12" x14ac:dyDescent="0.25">
      <c r="A909" s="26"/>
      <c r="C909" s="26"/>
      <c r="J909" s="4" t="s">
        <v>10936</v>
      </c>
      <c r="L909" s="26"/>
    </row>
    <row r="910" spans="1:12" x14ac:dyDescent="0.25">
      <c r="A910" s="26"/>
      <c r="C910" s="26"/>
      <c r="J910" s="4" t="s">
        <v>10936</v>
      </c>
      <c r="L910" s="26"/>
    </row>
    <row r="911" spans="1:12" x14ac:dyDescent="0.25">
      <c r="A911" s="26"/>
      <c r="C911" s="26"/>
      <c r="J911" s="4" t="s">
        <v>10936</v>
      </c>
      <c r="L911" s="26"/>
    </row>
    <row r="912" spans="1:12" x14ac:dyDescent="0.25">
      <c r="A912" s="26"/>
      <c r="C912" s="26"/>
      <c r="J912" s="4" t="s">
        <v>10936</v>
      </c>
      <c r="L912" s="26"/>
    </row>
    <row r="913" spans="1:12" x14ac:dyDescent="0.25">
      <c r="A913" s="26"/>
      <c r="C913" s="26"/>
      <c r="J913" s="4" t="s">
        <v>10936</v>
      </c>
      <c r="L913" s="26"/>
    </row>
    <row r="914" spans="1:12" x14ac:dyDescent="0.25">
      <c r="A914" s="26"/>
      <c r="C914" s="26"/>
      <c r="J914" s="4" t="s">
        <v>10936</v>
      </c>
      <c r="L914" s="26"/>
    </row>
    <row r="915" spans="1:12" x14ac:dyDescent="0.25">
      <c r="A915" s="26"/>
      <c r="C915" s="26"/>
      <c r="J915" s="4" t="s">
        <v>10936</v>
      </c>
      <c r="L915" s="26"/>
    </row>
    <row r="916" spans="1:12" x14ac:dyDescent="0.25">
      <c r="A916" s="26"/>
      <c r="C916" s="26"/>
      <c r="J916" s="4" t="s">
        <v>10936</v>
      </c>
      <c r="L916" s="26"/>
    </row>
    <row r="917" spans="1:12" x14ac:dyDescent="0.25">
      <c r="A917" s="26"/>
      <c r="C917" s="26"/>
      <c r="J917" s="4" t="s">
        <v>10936</v>
      </c>
      <c r="L917" s="26"/>
    </row>
    <row r="918" spans="1:12" x14ac:dyDescent="0.25">
      <c r="A918" s="26"/>
      <c r="C918" s="26"/>
      <c r="J918" s="4" t="s">
        <v>10936</v>
      </c>
      <c r="L918" s="26"/>
    </row>
    <row r="919" spans="1:12" x14ac:dyDescent="0.25">
      <c r="A919" s="26"/>
      <c r="C919" s="26"/>
      <c r="J919" s="4" t="s">
        <v>10936</v>
      </c>
      <c r="L919" s="26"/>
    </row>
    <row r="920" spans="1:12" x14ac:dyDescent="0.25">
      <c r="A920" s="26"/>
      <c r="C920" s="26"/>
      <c r="J920" s="4" t="s">
        <v>10936</v>
      </c>
      <c r="L920" s="26"/>
    </row>
    <row r="921" spans="1:12" x14ac:dyDescent="0.25">
      <c r="A921" s="26"/>
      <c r="C921" s="26"/>
      <c r="J921" s="4" t="s">
        <v>10936</v>
      </c>
      <c r="L921" s="26"/>
    </row>
    <row r="922" spans="1:12" x14ac:dyDescent="0.25">
      <c r="A922" s="26"/>
      <c r="C922" s="26"/>
      <c r="J922" s="4" t="s">
        <v>10936</v>
      </c>
      <c r="L922" s="26"/>
    </row>
    <row r="923" spans="1:12" x14ac:dyDescent="0.25">
      <c r="A923" s="26"/>
      <c r="C923" s="26"/>
      <c r="J923" s="4" t="s">
        <v>10936</v>
      </c>
      <c r="L923" s="26"/>
    </row>
    <row r="924" spans="1:12" x14ac:dyDescent="0.25">
      <c r="A924" s="26"/>
      <c r="C924" s="26"/>
      <c r="J924" s="4" t="s">
        <v>10936</v>
      </c>
      <c r="L924" s="26"/>
    </row>
    <row r="925" spans="1:12" x14ac:dyDescent="0.25">
      <c r="A925" s="26"/>
      <c r="C925" s="26"/>
      <c r="J925" s="4" t="s">
        <v>10936</v>
      </c>
      <c r="L925" s="26"/>
    </row>
    <row r="926" spans="1:12" x14ac:dyDescent="0.25">
      <c r="A926" s="26"/>
      <c r="C926" s="26"/>
      <c r="J926" s="4" t="s">
        <v>10936</v>
      </c>
      <c r="L926" s="26"/>
    </row>
    <row r="927" spans="1:12" x14ac:dyDescent="0.25">
      <c r="A927" s="26"/>
      <c r="C927" s="26"/>
      <c r="J927" s="4" t="s">
        <v>10936</v>
      </c>
      <c r="L927" s="26"/>
    </row>
    <row r="928" spans="1:12" x14ac:dyDescent="0.25">
      <c r="A928" s="26"/>
      <c r="C928" s="26"/>
      <c r="J928" s="4" t="s">
        <v>10936</v>
      </c>
      <c r="L928" s="26"/>
    </row>
    <row r="929" spans="1:12" x14ac:dyDescent="0.25">
      <c r="A929" s="26"/>
      <c r="C929" s="26"/>
      <c r="J929" s="4" t="s">
        <v>10936</v>
      </c>
      <c r="L929" s="26"/>
    </row>
    <row r="930" spans="1:12" x14ac:dyDescent="0.25">
      <c r="A930" s="26"/>
      <c r="C930" s="26"/>
      <c r="J930" s="4" t="s">
        <v>10936</v>
      </c>
      <c r="L930" s="26"/>
    </row>
    <row r="931" spans="1:12" x14ac:dyDescent="0.25">
      <c r="A931" s="26"/>
      <c r="C931" s="26"/>
      <c r="J931" s="4" t="s">
        <v>10936</v>
      </c>
      <c r="L931" s="26"/>
    </row>
    <row r="932" spans="1:12" x14ac:dyDescent="0.25">
      <c r="A932" s="26"/>
      <c r="C932" s="26"/>
      <c r="J932" s="4" t="s">
        <v>10936</v>
      </c>
      <c r="L932" s="26"/>
    </row>
    <row r="933" spans="1:12" x14ac:dyDescent="0.25">
      <c r="A933" s="26"/>
      <c r="C933" s="26"/>
      <c r="J933" s="4" t="s">
        <v>10936</v>
      </c>
      <c r="L933" s="26"/>
    </row>
    <row r="934" spans="1:12" x14ac:dyDescent="0.25">
      <c r="A934" s="26"/>
      <c r="C934" s="26"/>
      <c r="J934" s="4" t="s">
        <v>10936</v>
      </c>
      <c r="L934" s="26"/>
    </row>
    <row r="935" spans="1:12" x14ac:dyDescent="0.25">
      <c r="A935" s="26"/>
      <c r="C935" s="26"/>
      <c r="J935" s="4" t="s">
        <v>10936</v>
      </c>
      <c r="L935" s="26"/>
    </row>
    <row r="936" spans="1:12" x14ac:dyDescent="0.25">
      <c r="A936" s="26"/>
      <c r="C936" s="26"/>
      <c r="J936" s="4" t="s">
        <v>10936</v>
      </c>
      <c r="L936" s="26"/>
    </row>
    <row r="937" spans="1:12" x14ac:dyDescent="0.25">
      <c r="A937" s="26"/>
      <c r="C937" s="26"/>
      <c r="J937" s="4" t="s">
        <v>10936</v>
      </c>
      <c r="L937" s="26"/>
    </row>
    <row r="938" spans="1:12" x14ac:dyDescent="0.25">
      <c r="A938" s="26"/>
      <c r="C938" s="26"/>
      <c r="J938" s="4" t="s">
        <v>10936</v>
      </c>
      <c r="L938" s="26"/>
    </row>
    <row r="939" spans="1:12" x14ac:dyDescent="0.25">
      <c r="A939" s="26"/>
      <c r="C939" s="26"/>
      <c r="J939" s="4" t="s">
        <v>10936</v>
      </c>
      <c r="L939" s="26"/>
    </row>
    <row r="940" spans="1:12" x14ac:dyDescent="0.25">
      <c r="A940" s="26"/>
      <c r="C940" s="26"/>
      <c r="J940" s="4" t="s">
        <v>10936</v>
      </c>
      <c r="L940" s="26"/>
    </row>
    <row r="941" spans="1:12" x14ac:dyDescent="0.25">
      <c r="A941" s="26"/>
      <c r="C941" s="26"/>
      <c r="J941" s="4" t="s">
        <v>10936</v>
      </c>
      <c r="L941" s="26"/>
    </row>
    <row r="942" spans="1:12" x14ac:dyDescent="0.25">
      <c r="A942" s="26"/>
      <c r="C942" s="26"/>
      <c r="J942" s="4" t="s">
        <v>10936</v>
      </c>
      <c r="L942" s="26"/>
    </row>
    <row r="943" spans="1:12" x14ac:dyDescent="0.25">
      <c r="A943" s="26"/>
      <c r="C943" s="26"/>
      <c r="J943" s="4" t="s">
        <v>10936</v>
      </c>
      <c r="L943" s="26"/>
    </row>
    <row r="944" spans="1:12" x14ac:dyDescent="0.25">
      <c r="A944" s="26"/>
      <c r="C944" s="26"/>
      <c r="J944" s="4" t="s">
        <v>10936</v>
      </c>
      <c r="L944" s="26"/>
    </row>
    <row r="945" spans="1:12" x14ac:dyDescent="0.25">
      <c r="A945" s="26"/>
      <c r="C945" s="26"/>
      <c r="J945" s="4" t="s">
        <v>10936</v>
      </c>
      <c r="L945" s="26"/>
    </row>
    <row r="946" spans="1:12" x14ac:dyDescent="0.25">
      <c r="A946" s="26"/>
      <c r="C946" s="26"/>
      <c r="J946" s="4" t="s">
        <v>10936</v>
      </c>
      <c r="L946" s="26"/>
    </row>
    <row r="947" spans="1:12" x14ac:dyDescent="0.25">
      <c r="A947" s="26"/>
      <c r="C947" s="26"/>
      <c r="J947" s="4" t="s">
        <v>10936</v>
      </c>
      <c r="L947" s="26"/>
    </row>
    <row r="948" spans="1:12" x14ac:dyDescent="0.25">
      <c r="A948" s="26"/>
      <c r="C948" s="26"/>
      <c r="J948" s="4" t="s">
        <v>10936</v>
      </c>
      <c r="L948" s="26"/>
    </row>
    <row r="949" spans="1:12" x14ac:dyDescent="0.25">
      <c r="A949" s="26"/>
      <c r="C949" s="26"/>
      <c r="J949" s="4" t="s">
        <v>10936</v>
      </c>
      <c r="L949" s="26"/>
    </row>
    <row r="950" spans="1:12" x14ac:dyDescent="0.25">
      <c r="A950" s="26"/>
      <c r="C950" s="26"/>
      <c r="J950" s="4" t="s">
        <v>10936</v>
      </c>
      <c r="L950" s="26"/>
    </row>
    <row r="951" spans="1:12" x14ac:dyDescent="0.25">
      <c r="A951" s="26"/>
      <c r="C951" s="26"/>
      <c r="J951" s="4" t="s">
        <v>10936</v>
      </c>
      <c r="L951" s="26"/>
    </row>
    <row r="952" spans="1:12" x14ac:dyDescent="0.25">
      <c r="A952" s="26"/>
      <c r="C952" s="26"/>
      <c r="J952" s="4" t="s">
        <v>10936</v>
      </c>
      <c r="L952" s="26"/>
    </row>
    <row r="953" spans="1:12" x14ac:dyDescent="0.25">
      <c r="A953" s="26"/>
      <c r="C953" s="26"/>
      <c r="J953" s="4" t="s">
        <v>10936</v>
      </c>
      <c r="L953" s="26"/>
    </row>
    <row r="954" spans="1:12" x14ac:dyDescent="0.25">
      <c r="A954" s="26"/>
      <c r="C954" s="26"/>
      <c r="J954" s="4" t="s">
        <v>10936</v>
      </c>
      <c r="L954" s="26"/>
    </row>
    <row r="955" spans="1:12" x14ac:dyDescent="0.25">
      <c r="A955" s="26"/>
      <c r="C955" s="26"/>
      <c r="J955" s="4" t="s">
        <v>10936</v>
      </c>
      <c r="L955" s="26"/>
    </row>
    <row r="956" spans="1:12" x14ac:dyDescent="0.25">
      <c r="A956" s="26"/>
      <c r="C956" s="26"/>
      <c r="J956" s="4" t="s">
        <v>10936</v>
      </c>
      <c r="L956" s="26"/>
    </row>
    <row r="957" spans="1:12" x14ac:dyDescent="0.25">
      <c r="A957" s="26"/>
      <c r="C957" s="26"/>
      <c r="J957" s="4" t="s">
        <v>10936</v>
      </c>
      <c r="L957" s="26"/>
    </row>
    <row r="958" spans="1:12" x14ac:dyDescent="0.25">
      <c r="A958" s="26"/>
      <c r="C958" s="26"/>
      <c r="J958" s="4" t="s">
        <v>10936</v>
      </c>
      <c r="L958" s="26"/>
    </row>
    <row r="959" spans="1:12" x14ac:dyDescent="0.25">
      <c r="A959" s="26"/>
      <c r="C959" s="26"/>
      <c r="J959" s="4" t="s">
        <v>10936</v>
      </c>
      <c r="L959" s="26"/>
    </row>
    <row r="960" spans="1:12" x14ac:dyDescent="0.25">
      <c r="A960" s="26"/>
      <c r="C960" s="26"/>
      <c r="J960" s="4" t="s">
        <v>10936</v>
      </c>
      <c r="L960" s="26"/>
    </row>
    <row r="961" spans="1:12" x14ac:dyDescent="0.25">
      <c r="A961" s="26"/>
      <c r="C961" s="26"/>
      <c r="J961" s="4" t="s">
        <v>10936</v>
      </c>
      <c r="L961" s="26"/>
    </row>
    <row r="962" spans="1:12" x14ac:dyDescent="0.25">
      <c r="A962" s="26"/>
      <c r="C962" s="26"/>
      <c r="J962" s="4" t="s">
        <v>10936</v>
      </c>
      <c r="L962" s="26"/>
    </row>
    <row r="963" spans="1:12" x14ac:dyDescent="0.25">
      <c r="A963" s="26"/>
      <c r="C963" s="26"/>
      <c r="J963" s="4" t="s">
        <v>10936</v>
      </c>
      <c r="L963" s="26"/>
    </row>
    <row r="964" spans="1:12" x14ac:dyDescent="0.25">
      <c r="A964" s="26"/>
      <c r="C964" s="26"/>
      <c r="J964" s="4" t="s">
        <v>10936</v>
      </c>
      <c r="L964" s="26"/>
    </row>
    <row r="965" spans="1:12" x14ac:dyDescent="0.25">
      <c r="A965" s="26"/>
      <c r="C965" s="26"/>
      <c r="J965" s="4" t="s">
        <v>10936</v>
      </c>
      <c r="L965" s="26"/>
    </row>
    <row r="966" spans="1:12" x14ac:dyDescent="0.25">
      <c r="A966" s="26"/>
      <c r="C966" s="26"/>
      <c r="J966" s="4" t="s">
        <v>10936</v>
      </c>
      <c r="L966" s="26"/>
    </row>
    <row r="967" spans="1:12" x14ac:dyDescent="0.25">
      <c r="A967" s="26"/>
      <c r="C967" s="26"/>
      <c r="J967" s="4" t="s">
        <v>10936</v>
      </c>
      <c r="L967" s="26"/>
    </row>
    <row r="968" spans="1:12" x14ac:dyDescent="0.25">
      <c r="A968" s="26"/>
      <c r="C968" s="26"/>
      <c r="J968" s="4" t="s">
        <v>10936</v>
      </c>
      <c r="L968" s="26"/>
    </row>
    <row r="969" spans="1:12" x14ac:dyDescent="0.25">
      <c r="A969" s="26"/>
      <c r="C969" s="26"/>
      <c r="J969" s="4" t="s">
        <v>10936</v>
      </c>
      <c r="L969" s="26"/>
    </row>
    <row r="970" spans="1:12" x14ac:dyDescent="0.25">
      <c r="A970" s="26"/>
      <c r="C970" s="26"/>
      <c r="J970" s="4" t="s">
        <v>10936</v>
      </c>
      <c r="L970" s="26"/>
    </row>
    <row r="971" spans="1:12" x14ac:dyDescent="0.25">
      <c r="A971" s="26"/>
      <c r="C971" s="26"/>
      <c r="J971" s="4" t="s">
        <v>10936</v>
      </c>
      <c r="L971" s="26"/>
    </row>
    <row r="972" spans="1:12" x14ac:dyDescent="0.25">
      <c r="A972" s="26"/>
      <c r="C972" s="26"/>
      <c r="J972" s="4" t="s">
        <v>10936</v>
      </c>
      <c r="L972" s="26"/>
    </row>
    <row r="973" spans="1:12" x14ac:dyDescent="0.25">
      <c r="A973" s="26"/>
      <c r="C973" s="26"/>
      <c r="J973" s="4" t="s">
        <v>10936</v>
      </c>
      <c r="L973" s="26"/>
    </row>
    <row r="974" spans="1:12" x14ac:dyDescent="0.25">
      <c r="A974" s="26"/>
      <c r="C974" s="26"/>
      <c r="J974" s="4" t="s">
        <v>10936</v>
      </c>
      <c r="L974" s="26"/>
    </row>
    <row r="975" spans="1:12" x14ac:dyDescent="0.25">
      <c r="A975" s="26"/>
      <c r="C975" s="26"/>
      <c r="J975" s="4" t="s">
        <v>10936</v>
      </c>
      <c r="L975" s="26"/>
    </row>
    <row r="976" spans="1:12" x14ac:dyDescent="0.25">
      <c r="A976" s="26"/>
      <c r="C976" s="26"/>
      <c r="J976" s="4" t="s">
        <v>10936</v>
      </c>
      <c r="L976" s="26"/>
    </row>
    <row r="977" spans="1:12" x14ac:dyDescent="0.25">
      <c r="A977" s="26"/>
      <c r="C977" s="26"/>
      <c r="J977" s="4" t="s">
        <v>10936</v>
      </c>
      <c r="L977" s="26"/>
    </row>
    <row r="978" spans="1:12" x14ac:dyDescent="0.25">
      <c r="A978" s="26"/>
      <c r="C978" s="26"/>
      <c r="J978" s="4" t="s">
        <v>10936</v>
      </c>
      <c r="L978" s="26"/>
    </row>
    <row r="979" spans="1:12" x14ac:dyDescent="0.25">
      <c r="A979" s="26"/>
      <c r="C979" s="26"/>
      <c r="J979" s="4" t="s">
        <v>10936</v>
      </c>
      <c r="L979" s="26"/>
    </row>
    <row r="980" spans="1:12" x14ac:dyDescent="0.25">
      <c r="A980" s="26"/>
      <c r="C980" s="26"/>
      <c r="J980" s="4" t="s">
        <v>10936</v>
      </c>
      <c r="L980" s="26"/>
    </row>
    <row r="981" spans="1:12" x14ac:dyDescent="0.25">
      <c r="A981" s="26"/>
      <c r="C981" s="26"/>
      <c r="J981" s="4" t="s">
        <v>10936</v>
      </c>
      <c r="L981" s="26"/>
    </row>
    <row r="982" spans="1:12" x14ac:dyDescent="0.25">
      <c r="A982" s="26"/>
      <c r="C982" s="26"/>
      <c r="J982" s="4" t="s">
        <v>10936</v>
      </c>
      <c r="L982" s="26"/>
    </row>
    <row r="983" spans="1:12" x14ac:dyDescent="0.25">
      <c r="A983" s="26"/>
      <c r="C983" s="26"/>
      <c r="J983" s="4" t="s">
        <v>10936</v>
      </c>
      <c r="L983" s="26"/>
    </row>
    <row r="984" spans="1:12" x14ac:dyDescent="0.25">
      <c r="A984" s="26"/>
      <c r="C984" s="26"/>
      <c r="J984" s="4" t="s">
        <v>10936</v>
      </c>
      <c r="L984" s="26"/>
    </row>
    <row r="985" spans="1:12" x14ac:dyDescent="0.25">
      <c r="A985" s="26"/>
      <c r="C985" s="26"/>
      <c r="J985" s="4" t="s">
        <v>10936</v>
      </c>
      <c r="L985" s="26"/>
    </row>
    <row r="986" spans="1:12" x14ac:dyDescent="0.25">
      <c r="A986" s="26"/>
      <c r="C986" s="26"/>
      <c r="J986" s="4" t="s">
        <v>10936</v>
      </c>
      <c r="L986" s="26"/>
    </row>
    <row r="987" spans="1:12" x14ac:dyDescent="0.25">
      <c r="A987" s="26"/>
      <c r="C987" s="26"/>
      <c r="J987" s="4" t="s">
        <v>10936</v>
      </c>
      <c r="L987" s="26"/>
    </row>
    <row r="988" spans="1:12" x14ac:dyDescent="0.25">
      <c r="A988" s="26"/>
      <c r="C988" s="26"/>
      <c r="J988" s="4" t="s">
        <v>10936</v>
      </c>
      <c r="L988" s="26"/>
    </row>
    <row r="989" spans="1:12" x14ac:dyDescent="0.25">
      <c r="A989" s="26"/>
      <c r="C989" s="26"/>
      <c r="J989" s="4" t="s">
        <v>10936</v>
      </c>
      <c r="L989" s="26"/>
    </row>
    <row r="990" spans="1:12" x14ac:dyDescent="0.25">
      <c r="A990" s="26"/>
      <c r="C990" s="26"/>
      <c r="J990" s="4" t="s">
        <v>10936</v>
      </c>
      <c r="L990" s="26"/>
    </row>
    <row r="991" spans="1:12" x14ac:dyDescent="0.25">
      <c r="A991" s="26"/>
      <c r="C991" s="26"/>
      <c r="J991" s="4" t="s">
        <v>10936</v>
      </c>
      <c r="L991" s="26"/>
    </row>
    <row r="992" spans="1:12" x14ac:dyDescent="0.25">
      <c r="A992" s="26"/>
      <c r="C992" s="26"/>
      <c r="J992" s="4" t="s">
        <v>10936</v>
      </c>
      <c r="L992" s="26"/>
    </row>
    <row r="993" spans="1:12" x14ac:dyDescent="0.25">
      <c r="A993" s="26"/>
      <c r="C993" s="26"/>
      <c r="J993" s="4" t="s">
        <v>10936</v>
      </c>
      <c r="L993" s="26"/>
    </row>
    <row r="994" spans="1:12" x14ac:dyDescent="0.25">
      <c r="A994" s="26"/>
      <c r="C994" s="26"/>
      <c r="J994" s="4" t="s">
        <v>10936</v>
      </c>
      <c r="L994" s="26"/>
    </row>
    <row r="995" spans="1:12" x14ac:dyDescent="0.25">
      <c r="A995" s="26"/>
      <c r="C995" s="26"/>
      <c r="J995" s="4" t="s">
        <v>10936</v>
      </c>
      <c r="L995" s="26"/>
    </row>
    <row r="996" spans="1:12" x14ac:dyDescent="0.25">
      <c r="A996" s="26"/>
      <c r="C996" s="26"/>
      <c r="J996" s="4" t="s">
        <v>10936</v>
      </c>
      <c r="L996" s="26"/>
    </row>
    <row r="997" spans="1:12" x14ac:dyDescent="0.25">
      <c r="A997" s="26"/>
      <c r="C997" s="26"/>
      <c r="J997" s="4" t="s">
        <v>10936</v>
      </c>
      <c r="L997" s="26"/>
    </row>
    <row r="998" spans="1:12" x14ac:dyDescent="0.25">
      <c r="A998" s="26"/>
      <c r="C998" s="26"/>
      <c r="J998" s="4" t="s">
        <v>10936</v>
      </c>
      <c r="L998" s="26"/>
    </row>
    <row r="999" spans="1:12" x14ac:dyDescent="0.25">
      <c r="A999" s="26"/>
      <c r="C999" s="26"/>
      <c r="J999" s="4" t="s">
        <v>10936</v>
      </c>
      <c r="L999" s="26"/>
    </row>
    <row r="1000" spans="1:12" x14ac:dyDescent="0.25">
      <c r="A1000" s="26"/>
      <c r="C1000" s="26"/>
      <c r="J1000" s="4" t="s">
        <v>10936</v>
      </c>
      <c r="L1000" s="26"/>
    </row>
    <row r="1001" spans="1:12" x14ac:dyDescent="0.25">
      <c r="A1001" s="26"/>
      <c r="C1001" s="26"/>
      <c r="J1001" s="4" t="s">
        <v>10936</v>
      </c>
      <c r="L1001" s="26"/>
    </row>
    <row r="1002" spans="1:12" x14ac:dyDescent="0.25">
      <c r="A1002" s="26"/>
      <c r="C1002" s="26"/>
      <c r="J1002" s="4" t="s">
        <v>10936</v>
      </c>
      <c r="L1002" s="26"/>
    </row>
    <row r="1003" spans="1:12" x14ac:dyDescent="0.25">
      <c r="A1003" s="26"/>
      <c r="C1003" s="26"/>
      <c r="J1003" s="4" t="s">
        <v>10936</v>
      </c>
      <c r="L1003" s="26"/>
    </row>
    <row r="1004" spans="1:12" x14ac:dyDescent="0.25">
      <c r="A1004" s="26"/>
      <c r="C1004" s="26"/>
      <c r="J1004" s="4" t="s">
        <v>10936</v>
      </c>
      <c r="L1004" s="26"/>
    </row>
    <row r="1005" spans="1:12" x14ac:dyDescent="0.25">
      <c r="A1005" s="26"/>
      <c r="C1005" s="26"/>
      <c r="J1005" s="4" t="s">
        <v>10936</v>
      </c>
      <c r="L1005" s="26"/>
    </row>
    <row r="1006" spans="1:12" x14ac:dyDescent="0.25">
      <c r="A1006" s="26"/>
      <c r="C1006" s="26"/>
      <c r="J1006" s="4" t="s">
        <v>10936</v>
      </c>
      <c r="L1006" s="26"/>
    </row>
    <row r="1007" spans="1:12" x14ac:dyDescent="0.25">
      <c r="A1007" s="26"/>
      <c r="C1007" s="26"/>
      <c r="J1007" s="4" t="s">
        <v>10936</v>
      </c>
      <c r="L1007" s="26"/>
    </row>
    <row r="1008" spans="1:12" x14ac:dyDescent="0.25">
      <c r="A1008" s="26"/>
      <c r="C1008" s="26"/>
      <c r="J1008" s="4" t="s">
        <v>10936</v>
      </c>
      <c r="L1008" s="26"/>
    </row>
    <row r="1009" spans="1:12" x14ac:dyDescent="0.25">
      <c r="A1009" s="26"/>
      <c r="C1009" s="26"/>
      <c r="J1009" s="4" t="s">
        <v>10936</v>
      </c>
      <c r="L1009" s="26"/>
    </row>
    <row r="1010" spans="1:12" x14ac:dyDescent="0.25">
      <c r="A1010" s="26"/>
      <c r="C1010" s="26"/>
      <c r="J1010" s="4" t="s">
        <v>10936</v>
      </c>
      <c r="L1010" s="26"/>
    </row>
    <row r="1011" spans="1:12" x14ac:dyDescent="0.25">
      <c r="A1011" s="26"/>
      <c r="C1011" s="26"/>
      <c r="J1011" s="4" t="s">
        <v>10936</v>
      </c>
      <c r="L1011" s="26"/>
    </row>
    <row r="1012" spans="1:12" x14ac:dyDescent="0.25">
      <c r="A1012" s="26"/>
      <c r="C1012" s="26"/>
      <c r="J1012" s="4" t="s">
        <v>10936</v>
      </c>
      <c r="L1012" s="26"/>
    </row>
    <row r="1013" spans="1:12" x14ac:dyDescent="0.25">
      <c r="A1013" s="26"/>
      <c r="C1013" s="26"/>
      <c r="J1013" s="4" t="s">
        <v>10936</v>
      </c>
      <c r="L1013" s="26"/>
    </row>
    <row r="1014" spans="1:12" x14ac:dyDescent="0.25">
      <c r="A1014" s="26"/>
      <c r="C1014" s="26"/>
      <c r="J1014" s="4" t="s">
        <v>10936</v>
      </c>
      <c r="L1014" s="26"/>
    </row>
    <row r="1015" spans="1:12" x14ac:dyDescent="0.25">
      <c r="A1015" s="26"/>
      <c r="C1015" s="26"/>
      <c r="J1015" s="4" t="s">
        <v>10936</v>
      </c>
      <c r="L1015" s="26"/>
    </row>
    <row r="1016" spans="1:12" x14ac:dyDescent="0.25">
      <c r="A1016" s="26"/>
      <c r="C1016" s="26"/>
      <c r="J1016" s="4" t="s">
        <v>10936</v>
      </c>
      <c r="L1016" s="26"/>
    </row>
    <row r="1017" spans="1:12" x14ac:dyDescent="0.25">
      <c r="A1017" s="26"/>
      <c r="C1017" s="26"/>
      <c r="J1017" s="4" t="s">
        <v>10936</v>
      </c>
      <c r="L1017" s="26"/>
    </row>
    <row r="1018" spans="1:12" x14ac:dyDescent="0.25">
      <c r="A1018" s="26"/>
      <c r="C1018" s="26"/>
      <c r="J1018" s="4" t="s">
        <v>10936</v>
      </c>
      <c r="L1018" s="26"/>
    </row>
    <row r="1019" spans="1:12" x14ac:dyDescent="0.25">
      <c r="A1019" s="26"/>
      <c r="C1019" s="26"/>
      <c r="J1019" s="4" t="s">
        <v>10936</v>
      </c>
      <c r="L1019" s="26"/>
    </row>
    <row r="1020" spans="1:12" x14ac:dyDescent="0.25">
      <c r="A1020" s="26"/>
      <c r="C1020" s="26"/>
      <c r="J1020" s="4" t="s">
        <v>10936</v>
      </c>
      <c r="L1020" s="26"/>
    </row>
    <row r="1021" spans="1:12" x14ac:dyDescent="0.25">
      <c r="A1021" s="26"/>
      <c r="C1021" s="26"/>
      <c r="J1021" s="4" t="s">
        <v>10936</v>
      </c>
      <c r="L1021" s="26"/>
    </row>
    <row r="1022" spans="1:12" x14ac:dyDescent="0.25">
      <c r="A1022" s="26"/>
      <c r="C1022" s="26"/>
      <c r="J1022" s="4" t="s">
        <v>10936</v>
      </c>
      <c r="L1022" s="26"/>
    </row>
    <row r="1023" spans="1:12" x14ac:dyDescent="0.25">
      <c r="A1023" s="26"/>
      <c r="C1023" s="26"/>
      <c r="J1023" s="4" t="s">
        <v>10936</v>
      </c>
      <c r="L1023" s="26"/>
    </row>
    <row r="1024" spans="1:12" x14ac:dyDescent="0.25">
      <c r="A1024" s="26"/>
      <c r="C1024" s="26"/>
      <c r="J1024" s="4" t="s">
        <v>10936</v>
      </c>
      <c r="L1024" s="26"/>
    </row>
    <row r="1025" spans="1:12" x14ac:dyDescent="0.25">
      <c r="A1025" s="26"/>
      <c r="C1025" s="26"/>
      <c r="J1025" s="4" t="s">
        <v>10936</v>
      </c>
      <c r="L1025" s="26"/>
    </row>
    <row r="1026" spans="1:12" x14ac:dyDescent="0.25">
      <c r="A1026" s="26"/>
      <c r="C1026" s="26"/>
      <c r="J1026" s="4" t="s">
        <v>10936</v>
      </c>
      <c r="L1026" s="26"/>
    </row>
    <row r="1027" spans="1:12" x14ac:dyDescent="0.25">
      <c r="A1027" s="26"/>
      <c r="C1027" s="26"/>
      <c r="J1027" s="4" t="s">
        <v>10936</v>
      </c>
      <c r="L1027" s="26"/>
    </row>
    <row r="1028" spans="1:12" x14ac:dyDescent="0.25">
      <c r="A1028" s="26"/>
      <c r="C1028" s="26"/>
      <c r="J1028" s="4" t="s">
        <v>10936</v>
      </c>
      <c r="L1028" s="26"/>
    </row>
    <row r="1029" spans="1:12" x14ac:dyDescent="0.25">
      <c r="A1029" s="26"/>
      <c r="C1029" s="26"/>
      <c r="J1029" s="4" t="s">
        <v>10936</v>
      </c>
      <c r="L1029" s="26"/>
    </row>
    <row r="1030" spans="1:12" x14ac:dyDescent="0.25">
      <c r="A1030" s="26"/>
      <c r="C1030" s="26"/>
      <c r="J1030" s="4" t="s">
        <v>10936</v>
      </c>
      <c r="L1030" s="26"/>
    </row>
    <row r="1031" spans="1:12" x14ac:dyDescent="0.25">
      <c r="A1031" s="26"/>
      <c r="C1031" s="26"/>
      <c r="J1031" s="4" t="s">
        <v>10936</v>
      </c>
      <c r="L1031" s="26"/>
    </row>
    <row r="1032" spans="1:12" x14ac:dyDescent="0.25">
      <c r="A1032" s="26"/>
      <c r="C1032" s="26"/>
      <c r="J1032" s="4" t="s">
        <v>10936</v>
      </c>
      <c r="L1032" s="26"/>
    </row>
    <row r="1033" spans="1:12" x14ac:dyDescent="0.25">
      <c r="A1033" s="26"/>
      <c r="C1033" s="26"/>
      <c r="J1033" s="4" t="s">
        <v>10936</v>
      </c>
      <c r="L1033" s="26"/>
    </row>
    <row r="1034" spans="1:12" x14ac:dyDescent="0.25">
      <c r="A1034" s="26"/>
      <c r="C1034" s="26"/>
      <c r="J1034" s="4" t="s">
        <v>10936</v>
      </c>
      <c r="L1034" s="26"/>
    </row>
    <row r="1035" spans="1:12" x14ac:dyDescent="0.25">
      <c r="A1035" s="26"/>
      <c r="C1035" s="26"/>
      <c r="J1035" s="4" t="s">
        <v>10936</v>
      </c>
      <c r="L1035" s="26"/>
    </row>
    <row r="1036" spans="1:12" x14ac:dyDescent="0.25">
      <c r="A1036" s="26"/>
      <c r="C1036" s="26"/>
      <c r="J1036" s="4" t="s">
        <v>10936</v>
      </c>
      <c r="L1036" s="26"/>
    </row>
    <row r="1037" spans="1:12" x14ac:dyDescent="0.25">
      <c r="A1037" s="26"/>
      <c r="C1037" s="26"/>
      <c r="J1037" s="4" t="s">
        <v>10936</v>
      </c>
      <c r="L1037" s="26"/>
    </row>
    <row r="1038" spans="1:12" x14ac:dyDescent="0.25">
      <c r="A1038" s="26"/>
      <c r="C1038" s="26"/>
      <c r="J1038" s="4" t="s">
        <v>10936</v>
      </c>
      <c r="L1038" s="26"/>
    </row>
    <row r="1039" spans="1:12" x14ac:dyDescent="0.25">
      <c r="A1039" s="26"/>
      <c r="C1039" s="26"/>
      <c r="J1039" s="4" t="s">
        <v>10936</v>
      </c>
      <c r="L1039" s="26"/>
    </row>
    <row r="1040" spans="1:12" x14ac:dyDescent="0.25">
      <c r="A1040" s="26"/>
      <c r="C1040" s="26"/>
      <c r="J1040" s="4" t="s">
        <v>10936</v>
      </c>
      <c r="L1040" s="26"/>
    </row>
    <row r="1041" spans="1:12" x14ac:dyDescent="0.25">
      <c r="A1041" s="26"/>
      <c r="C1041" s="26"/>
      <c r="J1041" s="4" t="s">
        <v>10936</v>
      </c>
      <c r="L1041" s="26"/>
    </row>
    <row r="1042" spans="1:12" x14ac:dyDescent="0.25">
      <c r="A1042" s="26"/>
      <c r="C1042" s="26"/>
      <c r="J1042" s="4" t="s">
        <v>10936</v>
      </c>
      <c r="L1042" s="26"/>
    </row>
    <row r="1043" spans="1:12" x14ac:dyDescent="0.25">
      <c r="A1043" s="26"/>
      <c r="C1043" s="26"/>
      <c r="J1043" s="4" t="s">
        <v>10936</v>
      </c>
      <c r="L1043" s="26"/>
    </row>
    <row r="1044" spans="1:12" x14ac:dyDescent="0.25">
      <c r="A1044" s="26"/>
      <c r="C1044" s="26"/>
      <c r="J1044" s="4" t="s">
        <v>10936</v>
      </c>
      <c r="L1044" s="26"/>
    </row>
    <row r="1045" spans="1:12" x14ac:dyDescent="0.25">
      <c r="A1045" s="26"/>
      <c r="C1045" s="26"/>
      <c r="J1045" s="4" t="s">
        <v>10936</v>
      </c>
      <c r="L1045" s="26"/>
    </row>
    <row r="1046" spans="1:12" x14ac:dyDescent="0.25">
      <c r="A1046" s="26"/>
      <c r="C1046" s="26"/>
      <c r="J1046" s="4" t="s">
        <v>10936</v>
      </c>
      <c r="L1046" s="26"/>
    </row>
    <row r="1047" spans="1:12" x14ac:dyDescent="0.25">
      <c r="A1047" s="26"/>
      <c r="C1047" s="26"/>
      <c r="J1047" s="4" t="s">
        <v>10936</v>
      </c>
      <c r="L1047" s="26"/>
    </row>
    <row r="1048" spans="1:12" x14ac:dyDescent="0.25">
      <c r="A1048" s="26"/>
      <c r="C1048" s="26"/>
      <c r="J1048" s="4" t="s">
        <v>10936</v>
      </c>
      <c r="L1048" s="26"/>
    </row>
    <row r="1049" spans="1:12" x14ac:dyDescent="0.25">
      <c r="A1049" s="26"/>
      <c r="C1049" s="26"/>
      <c r="J1049" s="4" t="s">
        <v>10936</v>
      </c>
      <c r="L1049" s="26"/>
    </row>
    <row r="1050" spans="1:12" x14ac:dyDescent="0.25">
      <c r="A1050" s="26"/>
      <c r="C1050" s="26"/>
      <c r="J1050" s="4" t="s">
        <v>10936</v>
      </c>
      <c r="L1050" s="26"/>
    </row>
    <row r="1051" spans="1:12" x14ac:dyDescent="0.25">
      <c r="A1051" s="26"/>
      <c r="C1051" s="26"/>
      <c r="J1051" s="4" t="s">
        <v>10936</v>
      </c>
      <c r="L1051" s="26"/>
    </row>
    <row r="1052" spans="1:12" x14ac:dyDescent="0.25">
      <c r="A1052" s="26"/>
      <c r="C1052" s="26"/>
      <c r="J1052" s="4" t="s">
        <v>10936</v>
      </c>
      <c r="L1052" s="26"/>
    </row>
    <row r="1053" spans="1:12" x14ac:dyDescent="0.25">
      <c r="A1053" s="26"/>
      <c r="C1053" s="26"/>
      <c r="J1053" s="4" t="s">
        <v>10936</v>
      </c>
      <c r="L1053" s="26"/>
    </row>
    <row r="1054" spans="1:12" x14ac:dyDescent="0.25">
      <c r="A1054" s="26"/>
      <c r="C1054" s="26"/>
      <c r="J1054" s="4" t="s">
        <v>10936</v>
      </c>
      <c r="L1054" s="26"/>
    </row>
    <row r="1055" spans="1:12" x14ac:dyDescent="0.25">
      <c r="A1055" s="26"/>
      <c r="C1055" s="26"/>
      <c r="J1055" s="4" t="s">
        <v>10936</v>
      </c>
      <c r="L1055" s="26"/>
    </row>
    <row r="1056" spans="1:12" x14ac:dyDescent="0.25">
      <c r="A1056" s="26"/>
      <c r="C1056" s="26"/>
      <c r="J1056" s="4" t="s">
        <v>10936</v>
      </c>
      <c r="L1056" s="26"/>
    </row>
    <row r="1057" spans="1:12" x14ac:dyDescent="0.25">
      <c r="A1057" s="26"/>
      <c r="C1057" s="26"/>
      <c r="J1057" s="4" t="s">
        <v>10936</v>
      </c>
      <c r="L1057" s="26"/>
    </row>
    <row r="1058" spans="1:12" x14ac:dyDescent="0.25">
      <c r="A1058" s="26"/>
      <c r="C1058" s="26"/>
      <c r="J1058" s="4" t="s">
        <v>10936</v>
      </c>
      <c r="L1058" s="26"/>
    </row>
    <row r="1059" spans="1:12" x14ac:dyDescent="0.25">
      <c r="A1059" s="26"/>
      <c r="C1059" s="26"/>
      <c r="J1059" s="4" t="s">
        <v>10936</v>
      </c>
      <c r="L1059" s="26"/>
    </row>
    <row r="1060" spans="1:12" x14ac:dyDescent="0.25">
      <c r="A1060" s="26"/>
      <c r="C1060" s="26"/>
      <c r="J1060" s="4" t="s">
        <v>10936</v>
      </c>
      <c r="L1060" s="26"/>
    </row>
    <row r="1061" spans="1:12" x14ac:dyDescent="0.25">
      <c r="A1061" s="26"/>
      <c r="C1061" s="26"/>
      <c r="J1061" s="4" t="s">
        <v>10936</v>
      </c>
      <c r="L1061" s="26"/>
    </row>
    <row r="1062" spans="1:12" x14ac:dyDescent="0.25">
      <c r="A1062" s="26"/>
      <c r="C1062" s="26"/>
      <c r="J1062" s="4" t="s">
        <v>10936</v>
      </c>
      <c r="L1062" s="26"/>
    </row>
    <row r="1063" spans="1:12" x14ac:dyDescent="0.25">
      <c r="A1063" s="26"/>
      <c r="C1063" s="26"/>
      <c r="J1063" s="4" t="s">
        <v>10936</v>
      </c>
      <c r="L1063" s="26"/>
    </row>
    <row r="1064" spans="1:12" x14ac:dyDescent="0.25">
      <c r="A1064" s="26"/>
      <c r="C1064" s="26"/>
      <c r="J1064" s="4" t="s">
        <v>10936</v>
      </c>
      <c r="L1064" s="26"/>
    </row>
    <row r="1065" spans="1:12" x14ac:dyDescent="0.25">
      <c r="A1065" s="26"/>
      <c r="C1065" s="26"/>
      <c r="J1065" s="4" t="s">
        <v>10936</v>
      </c>
      <c r="L1065" s="26"/>
    </row>
    <row r="1066" spans="1:12" x14ac:dyDescent="0.25">
      <c r="A1066" s="26"/>
      <c r="C1066" s="26"/>
      <c r="J1066" s="4" t="s">
        <v>10936</v>
      </c>
      <c r="L1066" s="26"/>
    </row>
    <row r="1067" spans="1:12" x14ac:dyDescent="0.25">
      <c r="A1067" s="26"/>
      <c r="C1067" s="26"/>
      <c r="J1067" s="4" t="s">
        <v>10936</v>
      </c>
      <c r="L1067" s="26"/>
    </row>
    <row r="1068" spans="1:12" x14ac:dyDescent="0.25">
      <c r="A1068" s="26"/>
      <c r="C1068" s="26"/>
      <c r="J1068" s="4" t="s">
        <v>10936</v>
      </c>
      <c r="L1068" s="26"/>
    </row>
    <row r="1069" spans="1:12" x14ac:dyDescent="0.25">
      <c r="A1069" s="26"/>
      <c r="C1069" s="26"/>
      <c r="J1069" s="4" t="s">
        <v>10936</v>
      </c>
      <c r="L1069" s="26"/>
    </row>
    <row r="1070" spans="1:12" x14ac:dyDescent="0.25">
      <c r="A1070" s="26"/>
      <c r="C1070" s="26"/>
      <c r="J1070" s="4" t="s">
        <v>10936</v>
      </c>
      <c r="L1070" s="26"/>
    </row>
    <row r="1071" spans="1:12" x14ac:dyDescent="0.25">
      <c r="A1071" s="26"/>
      <c r="C1071" s="26"/>
      <c r="J1071" s="4" t="s">
        <v>10936</v>
      </c>
      <c r="L1071" s="26"/>
    </row>
    <row r="1072" spans="1:12" x14ac:dyDescent="0.25">
      <c r="A1072" s="26"/>
      <c r="C1072" s="26"/>
      <c r="J1072" s="4" t="s">
        <v>10936</v>
      </c>
      <c r="L1072" s="26"/>
    </row>
    <row r="1073" spans="1:12" x14ac:dyDescent="0.25">
      <c r="A1073" s="26"/>
      <c r="C1073" s="26"/>
      <c r="J1073" s="4" t="s">
        <v>10936</v>
      </c>
      <c r="L1073" s="26"/>
    </row>
    <row r="1074" spans="1:12" x14ac:dyDescent="0.25">
      <c r="A1074" s="26"/>
      <c r="C1074" s="26"/>
      <c r="J1074" s="4" t="s">
        <v>10936</v>
      </c>
      <c r="L1074" s="26"/>
    </row>
    <row r="1075" spans="1:12" x14ac:dyDescent="0.25">
      <c r="A1075" s="26"/>
      <c r="C1075" s="26"/>
      <c r="J1075" s="4" t="s">
        <v>10936</v>
      </c>
      <c r="L1075" s="26"/>
    </row>
    <row r="1076" spans="1:12" x14ac:dyDescent="0.25">
      <c r="A1076" s="26"/>
      <c r="C1076" s="26"/>
      <c r="J1076" s="4" t="s">
        <v>10936</v>
      </c>
      <c r="L1076" s="26"/>
    </row>
    <row r="1077" spans="1:12" x14ac:dyDescent="0.25">
      <c r="A1077" s="26"/>
      <c r="C1077" s="26"/>
      <c r="J1077" s="4" t="s">
        <v>10936</v>
      </c>
      <c r="L1077" s="26"/>
    </row>
    <row r="1078" spans="1:12" x14ac:dyDescent="0.25">
      <c r="A1078" s="26"/>
      <c r="C1078" s="26"/>
      <c r="J1078" s="4" t="s">
        <v>10936</v>
      </c>
      <c r="L1078" s="26"/>
    </row>
    <row r="1079" spans="1:12" x14ac:dyDescent="0.25">
      <c r="A1079" s="26"/>
      <c r="C1079" s="26"/>
      <c r="J1079" s="4" t="s">
        <v>10936</v>
      </c>
      <c r="L1079" s="26"/>
    </row>
    <row r="1080" spans="1:12" x14ac:dyDescent="0.25">
      <c r="A1080" s="26"/>
      <c r="C1080" s="26"/>
      <c r="J1080" s="4" t="s">
        <v>10936</v>
      </c>
      <c r="L1080" s="26"/>
    </row>
    <row r="1081" spans="1:12" x14ac:dyDescent="0.25">
      <c r="A1081" s="26"/>
      <c r="C1081" s="26"/>
      <c r="J1081" s="4" t="s">
        <v>10936</v>
      </c>
      <c r="L1081" s="26"/>
    </row>
    <row r="1082" spans="1:12" x14ac:dyDescent="0.25">
      <c r="A1082" s="26"/>
      <c r="C1082" s="26"/>
      <c r="J1082" s="4" t="s">
        <v>10936</v>
      </c>
      <c r="L1082" s="26"/>
    </row>
    <row r="1083" spans="1:12" x14ac:dyDescent="0.25">
      <c r="A1083" s="26"/>
      <c r="C1083" s="26"/>
      <c r="J1083" s="4" t="s">
        <v>10936</v>
      </c>
      <c r="L1083" s="26"/>
    </row>
    <row r="1084" spans="1:12" x14ac:dyDescent="0.25">
      <c r="A1084" s="26"/>
      <c r="C1084" s="26"/>
      <c r="J1084" s="4" t="s">
        <v>10936</v>
      </c>
      <c r="L1084" s="26"/>
    </row>
    <row r="1085" spans="1:12" x14ac:dyDescent="0.25">
      <c r="A1085" s="26"/>
      <c r="C1085" s="26"/>
      <c r="J1085" s="4" t="s">
        <v>10936</v>
      </c>
      <c r="L1085" s="26"/>
    </row>
    <row r="1086" spans="1:12" x14ac:dyDescent="0.25">
      <c r="A1086" s="26"/>
      <c r="C1086" s="26"/>
      <c r="J1086" s="4" t="s">
        <v>10936</v>
      </c>
      <c r="L1086" s="26"/>
    </row>
    <row r="1087" spans="1:12" x14ac:dyDescent="0.25">
      <c r="A1087" s="26"/>
      <c r="C1087" s="26"/>
      <c r="J1087" s="4" t="s">
        <v>10936</v>
      </c>
      <c r="L1087" s="26"/>
    </row>
    <row r="1088" spans="1:12" x14ac:dyDescent="0.25">
      <c r="A1088" s="26"/>
      <c r="C1088" s="26"/>
      <c r="J1088" s="4" t="s">
        <v>10936</v>
      </c>
      <c r="L1088" s="26"/>
    </row>
    <row r="1089" spans="1:12" x14ac:dyDescent="0.25">
      <c r="A1089" s="26"/>
      <c r="C1089" s="26"/>
      <c r="J1089" s="4" t="s">
        <v>10936</v>
      </c>
      <c r="L1089" s="26"/>
    </row>
    <row r="1090" spans="1:12" x14ac:dyDescent="0.25">
      <c r="A1090" s="26"/>
      <c r="C1090" s="26"/>
      <c r="J1090" s="4" t="s">
        <v>10936</v>
      </c>
      <c r="L1090" s="26"/>
    </row>
    <row r="1091" spans="1:12" x14ac:dyDescent="0.25">
      <c r="A1091" s="26"/>
      <c r="C1091" s="26"/>
      <c r="J1091" s="4" t="s">
        <v>10936</v>
      </c>
      <c r="L1091" s="26"/>
    </row>
    <row r="1092" spans="1:12" x14ac:dyDescent="0.25">
      <c r="A1092" s="26"/>
      <c r="C1092" s="26"/>
      <c r="J1092" s="4" t="s">
        <v>10936</v>
      </c>
      <c r="L1092" s="26"/>
    </row>
    <row r="1093" spans="1:12" x14ac:dyDescent="0.25">
      <c r="A1093" s="26"/>
      <c r="C1093" s="26"/>
      <c r="J1093" s="4" t="s">
        <v>10936</v>
      </c>
      <c r="L1093" s="26"/>
    </row>
    <row r="1094" spans="1:12" x14ac:dyDescent="0.25">
      <c r="A1094" s="26"/>
      <c r="C1094" s="26"/>
      <c r="J1094" s="4" t="s">
        <v>10936</v>
      </c>
      <c r="L1094" s="26"/>
    </row>
    <row r="1095" spans="1:12" x14ac:dyDescent="0.25">
      <c r="A1095" s="26"/>
      <c r="C1095" s="26"/>
      <c r="J1095" s="4" t="s">
        <v>10936</v>
      </c>
      <c r="L1095" s="26"/>
    </row>
    <row r="1096" spans="1:12" x14ac:dyDescent="0.25">
      <c r="A1096" s="26"/>
      <c r="C1096" s="26"/>
      <c r="J1096" s="4" t="s">
        <v>10936</v>
      </c>
      <c r="L1096" s="26"/>
    </row>
    <row r="1097" spans="1:12" x14ac:dyDescent="0.25">
      <c r="A1097" s="26"/>
      <c r="C1097" s="26"/>
      <c r="J1097" s="4" t="s">
        <v>10936</v>
      </c>
      <c r="L1097" s="26"/>
    </row>
    <row r="1098" spans="1:12" x14ac:dyDescent="0.25">
      <c r="A1098" s="26"/>
      <c r="C1098" s="26"/>
      <c r="J1098" s="4" t="s">
        <v>10936</v>
      </c>
      <c r="L1098" s="26"/>
    </row>
    <row r="1099" spans="1:12" x14ac:dyDescent="0.25">
      <c r="A1099" s="26"/>
      <c r="C1099" s="26"/>
      <c r="J1099" s="4" t="s">
        <v>10936</v>
      </c>
      <c r="L1099" s="26"/>
    </row>
    <row r="1100" spans="1:12" x14ac:dyDescent="0.25">
      <c r="A1100" s="26"/>
      <c r="C1100" s="26"/>
      <c r="J1100" s="4" t="s">
        <v>10936</v>
      </c>
      <c r="L1100" s="26"/>
    </row>
    <row r="1101" spans="1:12" x14ac:dyDescent="0.25">
      <c r="A1101" s="26"/>
      <c r="C1101" s="26"/>
      <c r="J1101" s="4" t="s">
        <v>10936</v>
      </c>
      <c r="L1101" s="26"/>
    </row>
    <row r="1102" spans="1:12" x14ac:dyDescent="0.25">
      <c r="A1102" s="26"/>
      <c r="C1102" s="26"/>
      <c r="J1102" s="4" t="s">
        <v>10936</v>
      </c>
      <c r="L1102" s="26"/>
    </row>
    <row r="1103" spans="1:12" x14ac:dyDescent="0.25">
      <c r="A1103" s="26"/>
      <c r="C1103" s="26"/>
      <c r="J1103" s="4" t="s">
        <v>10936</v>
      </c>
      <c r="L1103" s="26"/>
    </row>
    <row r="1104" spans="1:12" x14ac:dyDescent="0.25">
      <c r="A1104" s="26"/>
      <c r="C1104" s="26"/>
      <c r="J1104" s="4" t="s">
        <v>10936</v>
      </c>
      <c r="L1104" s="26"/>
    </row>
    <row r="1105" spans="1:12" x14ac:dyDescent="0.25">
      <c r="A1105" s="26"/>
      <c r="C1105" s="26"/>
      <c r="J1105" s="4" t="s">
        <v>10936</v>
      </c>
      <c r="L1105" s="26"/>
    </row>
    <row r="1106" spans="1:12" x14ac:dyDescent="0.25">
      <c r="A1106" s="26"/>
      <c r="C1106" s="26"/>
      <c r="J1106" s="4" t="s">
        <v>10936</v>
      </c>
      <c r="L1106" s="26"/>
    </row>
    <row r="1107" spans="1:12" x14ac:dyDescent="0.25">
      <c r="A1107" s="26"/>
      <c r="C1107" s="26"/>
      <c r="J1107" s="4" t="s">
        <v>10936</v>
      </c>
      <c r="L1107" s="26"/>
    </row>
    <row r="1108" spans="1:12" x14ac:dyDescent="0.25">
      <c r="A1108" s="26"/>
      <c r="C1108" s="26"/>
      <c r="J1108" s="4" t="s">
        <v>10936</v>
      </c>
      <c r="L1108" s="26"/>
    </row>
    <row r="1109" spans="1:12" x14ac:dyDescent="0.25">
      <c r="A1109" s="26"/>
      <c r="C1109" s="26"/>
      <c r="J1109" s="4" t="s">
        <v>10936</v>
      </c>
      <c r="L1109" s="26"/>
    </row>
    <row r="1110" spans="1:12" x14ac:dyDescent="0.25">
      <c r="A1110" s="26"/>
      <c r="C1110" s="26"/>
      <c r="J1110" s="4" t="s">
        <v>10936</v>
      </c>
      <c r="L1110" s="26"/>
    </row>
    <row r="1111" spans="1:12" x14ac:dyDescent="0.25">
      <c r="A1111" s="26"/>
      <c r="C1111" s="26"/>
      <c r="J1111" s="4" t="s">
        <v>10936</v>
      </c>
      <c r="L1111" s="26"/>
    </row>
    <row r="1112" spans="1:12" x14ac:dyDescent="0.25">
      <c r="A1112" s="26"/>
      <c r="C1112" s="26"/>
      <c r="J1112" s="4" t="s">
        <v>10936</v>
      </c>
      <c r="L1112" s="26"/>
    </row>
    <row r="1113" spans="1:12" x14ac:dyDescent="0.25">
      <c r="A1113" s="26"/>
      <c r="C1113" s="26"/>
      <c r="J1113" s="4" t="s">
        <v>10936</v>
      </c>
      <c r="L1113" s="26"/>
    </row>
    <row r="1114" spans="1:12" x14ac:dyDescent="0.25">
      <c r="A1114" s="26"/>
      <c r="C1114" s="26"/>
      <c r="J1114" s="4" t="s">
        <v>10936</v>
      </c>
      <c r="L1114" s="26"/>
    </row>
    <row r="1115" spans="1:12" x14ac:dyDescent="0.25">
      <c r="A1115" s="26"/>
      <c r="C1115" s="26"/>
      <c r="J1115" s="4" t="s">
        <v>10936</v>
      </c>
      <c r="L1115" s="26"/>
    </row>
    <row r="1116" spans="1:12" x14ac:dyDescent="0.25">
      <c r="A1116" s="26"/>
      <c r="C1116" s="26"/>
      <c r="J1116" s="4" t="s">
        <v>10936</v>
      </c>
      <c r="L1116" s="26"/>
    </row>
    <row r="1117" spans="1:12" x14ac:dyDescent="0.25">
      <c r="A1117" s="26"/>
      <c r="C1117" s="26"/>
      <c r="J1117" s="4" t="s">
        <v>10936</v>
      </c>
      <c r="L1117" s="26"/>
    </row>
    <row r="1118" spans="1:12" x14ac:dyDescent="0.25">
      <c r="A1118" s="26"/>
      <c r="C1118" s="26"/>
      <c r="J1118" s="4" t="s">
        <v>10936</v>
      </c>
      <c r="L1118" s="26"/>
    </row>
    <row r="1119" spans="1:12" x14ac:dyDescent="0.25">
      <c r="A1119" s="26"/>
      <c r="C1119" s="26"/>
      <c r="J1119" s="4" t="s">
        <v>10936</v>
      </c>
      <c r="L1119" s="26"/>
    </row>
    <row r="1120" spans="1:12" x14ac:dyDescent="0.25">
      <c r="A1120" s="26"/>
      <c r="C1120" s="26"/>
      <c r="J1120" s="4" t="s">
        <v>10936</v>
      </c>
      <c r="L1120" s="26"/>
    </row>
    <row r="1121" spans="1:12" x14ac:dyDescent="0.25">
      <c r="A1121" s="26"/>
      <c r="C1121" s="26"/>
      <c r="J1121" s="4" t="s">
        <v>10936</v>
      </c>
      <c r="L1121" s="26"/>
    </row>
    <row r="1122" spans="1:12" x14ac:dyDescent="0.25">
      <c r="A1122" s="26"/>
      <c r="C1122" s="26"/>
      <c r="J1122" s="4" t="s">
        <v>10936</v>
      </c>
      <c r="L1122" s="26"/>
    </row>
    <row r="1123" spans="1:12" x14ac:dyDescent="0.25">
      <c r="A1123" s="26"/>
      <c r="C1123" s="26"/>
      <c r="J1123" s="4" t="s">
        <v>10936</v>
      </c>
      <c r="L1123" s="26"/>
    </row>
    <row r="1124" spans="1:12" x14ac:dyDescent="0.25">
      <c r="A1124" s="26"/>
      <c r="C1124" s="26"/>
      <c r="J1124" s="4" t="s">
        <v>10936</v>
      </c>
      <c r="L1124" s="26"/>
    </row>
    <row r="1125" spans="1:12" x14ac:dyDescent="0.25">
      <c r="A1125" s="26"/>
      <c r="C1125" s="26"/>
      <c r="J1125" s="4" t="s">
        <v>10936</v>
      </c>
      <c r="L1125" s="26"/>
    </row>
    <row r="1126" spans="1:12" x14ac:dyDescent="0.25">
      <c r="A1126" s="26"/>
      <c r="C1126" s="26"/>
      <c r="J1126" s="4" t="s">
        <v>10936</v>
      </c>
      <c r="L1126" s="26"/>
    </row>
    <row r="1127" spans="1:12" x14ac:dyDescent="0.25">
      <c r="A1127" s="26"/>
      <c r="C1127" s="26"/>
      <c r="J1127" s="4" t="s">
        <v>10936</v>
      </c>
      <c r="L1127" s="26"/>
    </row>
    <row r="1128" spans="1:12" x14ac:dyDescent="0.25">
      <c r="A1128" s="26"/>
      <c r="C1128" s="26"/>
      <c r="J1128" s="4" t="s">
        <v>10936</v>
      </c>
      <c r="L1128" s="26"/>
    </row>
    <row r="1129" spans="1:12" x14ac:dyDescent="0.25">
      <c r="A1129" s="26"/>
      <c r="C1129" s="26"/>
      <c r="J1129" s="4" t="s">
        <v>10936</v>
      </c>
      <c r="L1129" s="26"/>
    </row>
    <row r="1130" spans="1:12" x14ac:dyDescent="0.25">
      <c r="A1130" s="26"/>
      <c r="C1130" s="26"/>
      <c r="J1130" s="4" t="s">
        <v>10936</v>
      </c>
      <c r="L1130" s="26"/>
    </row>
    <row r="1131" spans="1:12" x14ac:dyDescent="0.25">
      <c r="A1131" s="26"/>
      <c r="C1131" s="26"/>
      <c r="J1131" s="4" t="s">
        <v>10936</v>
      </c>
      <c r="L1131" s="26"/>
    </row>
    <row r="1132" spans="1:12" x14ac:dyDescent="0.25">
      <c r="A1132" s="26"/>
      <c r="C1132" s="26"/>
      <c r="J1132" s="4" t="s">
        <v>10936</v>
      </c>
      <c r="L1132" s="26"/>
    </row>
    <row r="1133" spans="1:12" x14ac:dyDescent="0.25">
      <c r="A1133" s="26"/>
      <c r="C1133" s="26"/>
      <c r="J1133" s="4" t="s">
        <v>10936</v>
      </c>
      <c r="L1133" s="26"/>
    </row>
    <row r="1134" spans="1:12" x14ac:dyDescent="0.25">
      <c r="A1134" s="26"/>
      <c r="C1134" s="26"/>
      <c r="J1134" s="4" t="s">
        <v>10936</v>
      </c>
      <c r="L1134" s="26"/>
    </row>
    <row r="1135" spans="1:12" x14ac:dyDescent="0.25">
      <c r="A1135" s="26"/>
      <c r="C1135" s="26"/>
      <c r="J1135" s="4" t="s">
        <v>10936</v>
      </c>
      <c r="L1135" s="26"/>
    </row>
    <row r="1136" spans="1:12" x14ac:dyDescent="0.25">
      <c r="A1136" s="26"/>
      <c r="C1136" s="26"/>
      <c r="J1136" s="4" t="s">
        <v>10936</v>
      </c>
      <c r="L1136" s="26"/>
    </row>
    <row r="1137" spans="1:12" x14ac:dyDescent="0.25">
      <c r="A1137" s="26"/>
      <c r="C1137" s="26"/>
      <c r="J1137" s="4" t="s">
        <v>10936</v>
      </c>
      <c r="L1137" s="26"/>
    </row>
    <row r="1138" spans="1:12" x14ac:dyDescent="0.25">
      <c r="A1138" s="26"/>
      <c r="C1138" s="26"/>
      <c r="J1138" s="4" t="s">
        <v>10936</v>
      </c>
      <c r="L1138" s="26"/>
    </row>
    <row r="1139" spans="1:12" x14ac:dyDescent="0.25">
      <c r="A1139" s="26"/>
      <c r="C1139" s="26"/>
      <c r="J1139" s="4" t="s">
        <v>10936</v>
      </c>
      <c r="L1139" s="26"/>
    </row>
    <row r="1140" spans="1:12" x14ac:dyDescent="0.25">
      <c r="A1140" s="26"/>
      <c r="C1140" s="26"/>
      <c r="J1140" s="4" t="s">
        <v>10936</v>
      </c>
      <c r="L1140" s="26"/>
    </row>
    <row r="1141" spans="1:12" x14ac:dyDescent="0.25">
      <c r="A1141" s="26"/>
      <c r="C1141" s="26"/>
      <c r="J1141" s="4" t="s">
        <v>10936</v>
      </c>
      <c r="L1141" s="26"/>
    </row>
    <row r="1142" spans="1:12" x14ac:dyDescent="0.25">
      <c r="A1142" s="26"/>
      <c r="C1142" s="26"/>
      <c r="J1142" s="4" t="s">
        <v>10936</v>
      </c>
      <c r="L1142" s="26"/>
    </row>
    <row r="1143" spans="1:12" x14ac:dyDescent="0.25">
      <c r="A1143" s="26"/>
      <c r="C1143" s="26"/>
      <c r="J1143" s="4" t="s">
        <v>10936</v>
      </c>
      <c r="L1143" s="26"/>
    </row>
    <row r="1144" spans="1:12" x14ac:dyDescent="0.25">
      <c r="A1144" s="26"/>
      <c r="C1144" s="26"/>
      <c r="J1144" s="4" t="s">
        <v>10936</v>
      </c>
      <c r="L1144" s="26"/>
    </row>
    <row r="1145" spans="1:12" x14ac:dyDescent="0.25">
      <c r="A1145" s="26"/>
      <c r="C1145" s="26"/>
      <c r="J1145" s="4" t="s">
        <v>10936</v>
      </c>
      <c r="L1145" s="26"/>
    </row>
    <row r="1146" spans="1:12" x14ac:dyDescent="0.25">
      <c r="A1146" s="26"/>
      <c r="C1146" s="26"/>
      <c r="J1146" s="4" t="s">
        <v>10936</v>
      </c>
      <c r="L1146" s="26"/>
    </row>
    <row r="1147" spans="1:12" x14ac:dyDescent="0.25">
      <c r="A1147" s="26"/>
      <c r="C1147" s="26"/>
      <c r="J1147" s="4" t="s">
        <v>10936</v>
      </c>
      <c r="L1147" s="26"/>
    </row>
    <row r="1148" spans="1:12" x14ac:dyDescent="0.25">
      <c r="A1148" s="26"/>
      <c r="C1148" s="26"/>
      <c r="J1148" s="4" t="s">
        <v>10936</v>
      </c>
      <c r="L1148" s="26"/>
    </row>
    <row r="1149" spans="1:12" x14ac:dyDescent="0.25">
      <c r="A1149" s="26"/>
      <c r="C1149" s="26"/>
      <c r="J1149" s="4" t="s">
        <v>10936</v>
      </c>
      <c r="L1149" s="26"/>
    </row>
    <row r="1150" spans="1:12" x14ac:dyDescent="0.25">
      <c r="A1150" s="26"/>
      <c r="C1150" s="26"/>
      <c r="J1150" s="4" t="s">
        <v>10936</v>
      </c>
      <c r="L1150" s="26"/>
    </row>
    <row r="1151" spans="1:12" x14ac:dyDescent="0.25">
      <c r="A1151" s="26"/>
      <c r="C1151" s="26"/>
      <c r="J1151" s="4" t="s">
        <v>10936</v>
      </c>
      <c r="L1151" s="26"/>
    </row>
    <row r="1152" spans="1:12" x14ac:dyDescent="0.25">
      <c r="A1152" s="26"/>
      <c r="C1152" s="26"/>
      <c r="J1152" s="4" t="s">
        <v>10936</v>
      </c>
      <c r="L1152" s="26"/>
    </row>
    <row r="1153" spans="1:12" x14ac:dyDescent="0.25">
      <c r="A1153" s="26"/>
      <c r="C1153" s="26"/>
      <c r="J1153" s="4" t="s">
        <v>10936</v>
      </c>
      <c r="L1153" s="26"/>
    </row>
    <row r="1154" spans="1:12" x14ac:dyDescent="0.25">
      <c r="A1154" s="26"/>
      <c r="C1154" s="26"/>
      <c r="J1154" s="4" t="s">
        <v>10936</v>
      </c>
      <c r="L1154" s="26"/>
    </row>
    <row r="1155" spans="1:12" x14ac:dyDescent="0.25">
      <c r="A1155" s="26"/>
      <c r="C1155" s="26"/>
      <c r="J1155" s="4" t="s">
        <v>10936</v>
      </c>
      <c r="L1155" s="26"/>
    </row>
    <row r="1156" spans="1:12" x14ac:dyDescent="0.25">
      <c r="A1156" s="26"/>
      <c r="C1156" s="26"/>
      <c r="J1156" s="4" t="s">
        <v>10936</v>
      </c>
      <c r="L1156" s="26"/>
    </row>
    <row r="1157" spans="1:12" x14ac:dyDescent="0.25">
      <c r="A1157" s="26"/>
      <c r="C1157" s="26"/>
      <c r="J1157" s="4" t="s">
        <v>10936</v>
      </c>
      <c r="L1157" s="26"/>
    </row>
    <row r="1158" spans="1:12" x14ac:dyDescent="0.25">
      <c r="A1158" s="26"/>
      <c r="C1158" s="26"/>
      <c r="J1158" s="4" t="s">
        <v>10936</v>
      </c>
      <c r="L1158" s="26"/>
    </row>
    <row r="1159" spans="1:12" x14ac:dyDescent="0.25">
      <c r="A1159" s="26"/>
      <c r="C1159" s="26"/>
      <c r="J1159" s="4" t="s">
        <v>10936</v>
      </c>
      <c r="L1159" s="26"/>
    </row>
    <row r="1160" spans="1:12" x14ac:dyDescent="0.25">
      <c r="A1160" s="26"/>
      <c r="C1160" s="26"/>
      <c r="J1160" s="4" t="s">
        <v>10936</v>
      </c>
      <c r="L1160" s="26"/>
    </row>
    <row r="1161" spans="1:12" x14ac:dyDescent="0.25">
      <c r="A1161" s="26"/>
      <c r="C1161" s="26"/>
      <c r="J1161" s="4" t="s">
        <v>10936</v>
      </c>
      <c r="L1161" s="26"/>
    </row>
    <row r="1162" spans="1:12" x14ac:dyDescent="0.25">
      <c r="A1162" s="26"/>
      <c r="C1162" s="26"/>
      <c r="J1162" s="4" t="s">
        <v>10936</v>
      </c>
      <c r="L1162" s="26"/>
    </row>
    <row r="1163" spans="1:12" x14ac:dyDescent="0.25">
      <c r="A1163" s="26"/>
      <c r="C1163" s="26"/>
      <c r="J1163" s="4" t="s">
        <v>10936</v>
      </c>
      <c r="L1163" s="26"/>
    </row>
    <row r="1164" spans="1:12" x14ac:dyDescent="0.25">
      <c r="A1164" s="26"/>
      <c r="C1164" s="26"/>
      <c r="J1164" s="4" t="s">
        <v>10936</v>
      </c>
      <c r="L1164" s="26"/>
    </row>
    <row r="1165" spans="1:12" x14ac:dyDescent="0.25">
      <c r="A1165" s="26"/>
      <c r="C1165" s="26"/>
      <c r="J1165" s="4" t="s">
        <v>10936</v>
      </c>
      <c r="L1165" s="26"/>
    </row>
    <row r="1166" spans="1:12" x14ac:dyDescent="0.25">
      <c r="A1166" s="26"/>
      <c r="C1166" s="26"/>
      <c r="J1166" s="4" t="s">
        <v>10936</v>
      </c>
      <c r="L1166" s="26"/>
    </row>
    <row r="1167" spans="1:12" x14ac:dyDescent="0.25">
      <c r="A1167" s="26"/>
      <c r="C1167" s="26"/>
      <c r="J1167" s="4" t="s">
        <v>10936</v>
      </c>
      <c r="L1167" s="26"/>
    </row>
    <row r="1168" spans="1:12" x14ac:dyDescent="0.25">
      <c r="A1168" s="26"/>
      <c r="C1168" s="26"/>
      <c r="J1168" s="4" t="s">
        <v>10936</v>
      </c>
      <c r="L1168" s="26"/>
    </row>
    <row r="1169" spans="1:12" x14ac:dyDescent="0.25">
      <c r="A1169" s="26"/>
      <c r="C1169" s="26"/>
      <c r="J1169" s="4" t="s">
        <v>10936</v>
      </c>
      <c r="L1169" s="26"/>
    </row>
    <row r="1170" spans="1:12" x14ac:dyDescent="0.25">
      <c r="A1170" s="26"/>
      <c r="C1170" s="26"/>
      <c r="J1170" s="4" t="s">
        <v>10936</v>
      </c>
      <c r="L1170" s="26"/>
    </row>
    <row r="1171" spans="1:12" x14ac:dyDescent="0.25">
      <c r="A1171" s="26"/>
      <c r="C1171" s="26"/>
      <c r="J1171" s="4" t="s">
        <v>10936</v>
      </c>
      <c r="L1171" s="26"/>
    </row>
    <row r="1172" spans="1:12" x14ac:dyDescent="0.25">
      <c r="A1172" s="26"/>
      <c r="C1172" s="26"/>
      <c r="J1172" s="4" t="s">
        <v>10936</v>
      </c>
      <c r="L1172" s="26"/>
    </row>
    <row r="1173" spans="1:12" x14ac:dyDescent="0.25">
      <c r="A1173" s="26"/>
      <c r="C1173" s="26"/>
      <c r="J1173" s="4" t="s">
        <v>10936</v>
      </c>
      <c r="L1173" s="26"/>
    </row>
    <row r="1174" spans="1:12" x14ac:dyDescent="0.25">
      <c r="A1174" s="26"/>
      <c r="C1174" s="26"/>
      <c r="J1174" s="4" t="s">
        <v>10936</v>
      </c>
      <c r="L1174" s="26"/>
    </row>
    <row r="1175" spans="1:12" x14ac:dyDescent="0.25">
      <c r="A1175" s="26"/>
      <c r="C1175" s="26"/>
      <c r="J1175" s="4" t="s">
        <v>10936</v>
      </c>
      <c r="L1175" s="26"/>
    </row>
    <row r="1176" spans="1:12" x14ac:dyDescent="0.25">
      <c r="A1176" s="26"/>
      <c r="C1176" s="26"/>
      <c r="J1176" s="4" t="s">
        <v>10936</v>
      </c>
      <c r="L1176" s="26"/>
    </row>
    <row r="1177" spans="1:12" x14ac:dyDescent="0.25">
      <c r="A1177" s="26"/>
      <c r="C1177" s="26"/>
      <c r="J1177" s="4" t="s">
        <v>10936</v>
      </c>
      <c r="L1177" s="26"/>
    </row>
    <row r="1178" spans="1:12" x14ac:dyDescent="0.25">
      <c r="A1178" s="26"/>
      <c r="C1178" s="26"/>
      <c r="J1178" s="4" t="s">
        <v>10936</v>
      </c>
      <c r="L1178" s="26"/>
    </row>
    <row r="1179" spans="1:12" x14ac:dyDescent="0.25">
      <c r="A1179" s="26"/>
      <c r="C1179" s="26"/>
      <c r="J1179" s="4" t="s">
        <v>10936</v>
      </c>
      <c r="L1179" s="26"/>
    </row>
    <row r="1180" spans="1:12" x14ac:dyDescent="0.25">
      <c r="A1180" s="26"/>
      <c r="C1180" s="26"/>
      <c r="J1180" s="4" t="s">
        <v>10936</v>
      </c>
      <c r="L1180" s="26"/>
    </row>
    <row r="1181" spans="1:12" x14ac:dyDescent="0.25">
      <c r="A1181" s="26"/>
      <c r="C1181" s="26"/>
      <c r="J1181" s="4" t="s">
        <v>10936</v>
      </c>
      <c r="L1181" s="26"/>
    </row>
    <row r="1182" spans="1:12" x14ac:dyDescent="0.25">
      <c r="A1182" s="26"/>
      <c r="C1182" s="26"/>
      <c r="J1182" s="4" t="s">
        <v>10936</v>
      </c>
      <c r="L1182" s="26"/>
    </row>
    <row r="1183" spans="1:12" x14ac:dyDescent="0.25">
      <c r="A1183" s="26"/>
      <c r="C1183" s="26"/>
      <c r="J1183" s="4" t="s">
        <v>10936</v>
      </c>
      <c r="L1183" s="26"/>
    </row>
    <row r="1184" spans="1:12" x14ac:dyDescent="0.25">
      <c r="A1184" s="26"/>
      <c r="C1184" s="26"/>
      <c r="J1184" s="4" t="s">
        <v>10936</v>
      </c>
      <c r="L1184" s="26"/>
    </row>
    <row r="1185" spans="1:12" x14ac:dyDescent="0.25">
      <c r="A1185" s="26"/>
      <c r="C1185" s="26"/>
      <c r="J1185" s="4" t="s">
        <v>10936</v>
      </c>
      <c r="L1185" s="26"/>
    </row>
    <row r="1186" spans="1:12" x14ac:dyDescent="0.25">
      <c r="A1186" s="26"/>
      <c r="C1186" s="26"/>
      <c r="J1186" s="4" t="s">
        <v>10936</v>
      </c>
      <c r="L1186" s="26"/>
    </row>
    <row r="1187" spans="1:12" x14ac:dyDescent="0.25">
      <c r="A1187" s="26"/>
      <c r="C1187" s="26"/>
      <c r="J1187" s="4" t="s">
        <v>10936</v>
      </c>
      <c r="L1187" s="26"/>
    </row>
    <row r="1188" spans="1:12" x14ac:dyDescent="0.25">
      <c r="A1188" s="26"/>
      <c r="C1188" s="26"/>
      <c r="J1188" s="4" t="s">
        <v>10936</v>
      </c>
      <c r="L1188" s="26"/>
    </row>
    <row r="1189" spans="1:12" x14ac:dyDescent="0.25">
      <c r="A1189" s="26"/>
      <c r="C1189" s="26"/>
      <c r="J1189" s="4" t="s">
        <v>10936</v>
      </c>
      <c r="L1189" s="26"/>
    </row>
    <row r="1190" spans="1:12" x14ac:dyDescent="0.25">
      <c r="A1190" s="26"/>
      <c r="C1190" s="26"/>
      <c r="J1190" s="4" t="s">
        <v>10936</v>
      </c>
      <c r="L1190" s="26"/>
    </row>
    <row r="1191" spans="1:12" x14ac:dyDescent="0.25">
      <c r="A1191" s="26"/>
      <c r="C1191" s="26"/>
      <c r="J1191" s="4" t="s">
        <v>10936</v>
      </c>
      <c r="L1191" s="26"/>
    </row>
    <row r="1192" spans="1:12" x14ac:dyDescent="0.25">
      <c r="A1192" s="26"/>
      <c r="C1192" s="26"/>
      <c r="J1192" s="4" t="s">
        <v>10936</v>
      </c>
      <c r="L1192" s="26"/>
    </row>
    <row r="1193" spans="1:12" x14ac:dyDescent="0.25">
      <c r="A1193" s="26"/>
      <c r="C1193" s="26"/>
      <c r="J1193" s="4" t="s">
        <v>10936</v>
      </c>
      <c r="L1193" s="26"/>
    </row>
    <row r="1194" spans="1:12" x14ac:dyDescent="0.25">
      <c r="A1194" s="26"/>
      <c r="C1194" s="26"/>
      <c r="J1194" s="4" t="s">
        <v>10936</v>
      </c>
      <c r="L1194" s="26"/>
    </row>
    <row r="1195" spans="1:12" x14ac:dyDescent="0.25">
      <c r="A1195" s="26"/>
      <c r="C1195" s="26"/>
      <c r="J1195" s="4" t="s">
        <v>10936</v>
      </c>
      <c r="L1195" s="26"/>
    </row>
    <row r="1196" spans="1:12" x14ac:dyDescent="0.25">
      <c r="A1196" s="26"/>
      <c r="C1196" s="26"/>
      <c r="J1196" s="4" t="s">
        <v>10936</v>
      </c>
      <c r="L1196" s="26"/>
    </row>
    <row r="1197" spans="1:12" x14ac:dyDescent="0.25">
      <c r="A1197" s="26"/>
      <c r="C1197" s="26"/>
      <c r="J1197" s="4" t="s">
        <v>10936</v>
      </c>
      <c r="L1197" s="26"/>
    </row>
    <row r="1198" spans="1:12" x14ac:dyDescent="0.25">
      <c r="A1198" s="26"/>
      <c r="C1198" s="26"/>
      <c r="J1198" s="4" t="s">
        <v>10936</v>
      </c>
      <c r="L1198" s="26"/>
    </row>
    <row r="1199" spans="1:12" x14ac:dyDescent="0.25">
      <c r="A1199" s="26"/>
      <c r="C1199" s="26"/>
      <c r="J1199" s="4" t="s">
        <v>10936</v>
      </c>
      <c r="L1199" s="26"/>
    </row>
    <row r="1200" spans="1:12" x14ac:dyDescent="0.25">
      <c r="A1200" s="26"/>
      <c r="C1200" s="26"/>
      <c r="J1200" s="4" t="s">
        <v>10936</v>
      </c>
      <c r="L1200" s="26"/>
    </row>
    <row r="1201" spans="1:12" x14ac:dyDescent="0.25">
      <c r="A1201" s="26"/>
      <c r="C1201" s="26"/>
      <c r="J1201" s="4" t="s">
        <v>10936</v>
      </c>
      <c r="L1201" s="26"/>
    </row>
    <row r="1202" spans="1:12" x14ac:dyDescent="0.25">
      <c r="A1202" s="26"/>
      <c r="C1202" s="26"/>
      <c r="J1202" s="4" t="s">
        <v>10936</v>
      </c>
      <c r="L1202" s="26"/>
    </row>
    <row r="1203" spans="1:12" x14ac:dyDescent="0.25">
      <c r="A1203" s="26"/>
      <c r="C1203" s="26"/>
      <c r="J1203" s="4" t="s">
        <v>10936</v>
      </c>
      <c r="L1203" s="26"/>
    </row>
    <row r="1204" spans="1:12" x14ac:dyDescent="0.25">
      <c r="A1204" s="26"/>
      <c r="C1204" s="26"/>
      <c r="J1204" s="4" t="s">
        <v>10936</v>
      </c>
      <c r="L1204" s="26"/>
    </row>
    <row r="1205" spans="1:12" x14ac:dyDescent="0.25">
      <c r="A1205" s="26"/>
      <c r="C1205" s="26"/>
      <c r="J1205" s="4" t="s">
        <v>10936</v>
      </c>
      <c r="L1205" s="26"/>
    </row>
    <row r="1206" spans="1:12" x14ac:dyDescent="0.25">
      <c r="A1206" s="26"/>
      <c r="C1206" s="26"/>
      <c r="J1206" s="4" t="s">
        <v>10936</v>
      </c>
      <c r="L1206" s="26"/>
    </row>
    <row r="1207" spans="1:12" x14ac:dyDescent="0.25">
      <c r="A1207" s="26"/>
      <c r="C1207" s="26"/>
      <c r="J1207" s="4" t="s">
        <v>10936</v>
      </c>
      <c r="L1207" s="26"/>
    </row>
    <row r="1208" spans="1:12" x14ac:dyDescent="0.25">
      <c r="A1208" s="26"/>
      <c r="C1208" s="26"/>
      <c r="J1208" s="4" t="s">
        <v>10936</v>
      </c>
      <c r="L1208" s="26"/>
    </row>
    <row r="1209" spans="1:12" x14ac:dyDescent="0.25">
      <c r="A1209" s="26"/>
      <c r="C1209" s="26"/>
      <c r="J1209" s="4" t="s">
        <v>10936</v>
      </c>
      <c r="L1209" s="26"/>
    </row>
    <row r="1210" spans="1:12" x14ac:dyDescent="0.25">
      <c r="A1210" s="26"/>
      <c r="C1210" s="26"/>
      <c r="J1210" s="4" t="s">
        <v>10936</v>
      </c>
      <c r="L1210" s="26"/>
    </row>
    <row r="1211" spans="1:12" x14ac:dyDescent="0.25">
      <c r="A1211" s="26"/>
      <c r="C1211" s="26"/>
      <c r="J1211" s="4" t="s">
        <v>10936</v>
      </c>
      <c r="L1211" s="26"/>
    </row>
    <row r="1212" spans="1:12" x14ac:dyDescent="0.25">
      <c r="A1212" s="26"/>
      <c r="C1212" s="26"/>
      <c r="J1212" s="4" t="s">
        <v>10936</v>
      </c>
      <c r="L1212" s="26"/>
    </row>
    <row r="1213" spans="1:12" x14ac:dyDescent="0.25">
      <c r="A1213" s="26"/>
      <c r="C1213" s="26"/>
      <c r="J1213" s="4" t="s">
        <v>10936</v>
      </c>
      <c r="L1213" s="26"/>
    </row>
    <row r="1214" spans="1:12" x14ac:dyDescent="0.25">
      <c r="A1214" s="26"/>
      <c r="C1214" s="26"/>
      <c r="J1214" s="4" t="s">
        <v>10936</v>
      </c>
      <c r="L1214" s="26"/>
    </row>
    <row r="1215" spans="1:12" x14ac:dyDescent="0.25">
      <c r="A1215" s="26"/>
      <c r="C1215" s="26"/>
      <c r="J1215" s="4" t="s">
        <v>10936</v>
      </c>
      <c r="L1215" s="26"/>
    </row>
    <row r="1216" spans="1:12" x14ac:dyDescent="0.25">
      <c r="A1216" s="26"/>
      <c r="C1216" s="26"/>
      <c r="J1216" s="4" t="s">
        <v>10936</v>
      </c>
      <c r="L1216" s="26"/>
    </row>
    <row r="1217" spans="1:12" x14ac:dyDescent="0.25">
      <c r="A1217" s="26"/>
      <c r="C1217" s="26"/>
      <c r="J1217" s="4" t="s">
        <v>10936</v>
      </c>
      <c r="L1217" s="26"/>
    </row>
    <row r="1218" spans="1:12" x14ac:dyDescent="0.25">
      <c r="A1218" s="26"/>
      <c r="C1218" s="26"/>
      <c r="J1218" s="4" t="s">
        <v>10936</v>
      </c>
      <c r="L1218" s="26"/>
    </row>
    <row r="1219" spans="1:12" x14ac:dyDescent="0.25">
      <c r="A1219" s="26"/>
      <c r="C1219" s="26"/>
      <c r="J1219" s="4" t="s">
        <v>10936</v>
      </c>
      <c r="L1219" s="26"/>
    </row>
    <row r="1220" spans="1:12" x14ac:dyDescent="0.25">
      <c r="A1220" s="26"/>
      <c r="C1220" s="26"/>
      <c r="J1220" s="4" t="s">
        <v>10936</v>
      </c>
      <c r="L1220" s="26"/>
    </row>
    <row r="1221" spans="1:12" x14ac:dyDescent="0.25">
      <c r="A1221" s="26"/>
      <c r="C1221" s="26"/>
      <c r="J1221" s="4" t="s">
        <v>10936</v>
      </c>
      <c r="L1221" s="26"/>
    </row>
    <row r="1222" spans="1:12" x14ac:dyDescent="0.25">
      <c r="A1222" s="26"/>
      <c r="C1222" s="26"/>
      <c r="J1222" s="4" t="s">
        <v>10936</v>
      </c>
      <c r="L1222" s="26"/>
    </row>
    <row r="1223" spans="1:12" x14ac:dyDescent="0.25">
      <c r="A1223" s="26"/>
      <c r="C1223" s="26"/>
      <c r="J1223" s="4" t="s">
        <v>10936</v>
      </c>
      <c r="L1223" s="26"/>
    </row>
    <row r="1224" spans="1:12" x14ac:dyDescent="0.25">
      <c r="A1224" s="26"/>
      <c r="C1224" s="26"/>
      <c r="J1224" s="4" t="s">
        <v>10936</v>
      </c>
      <c r="L1224" s="26"/>
    </row>
    <row r="1225" spans="1:12" x14ac:dyDescent="0.25">
      <c r="A1225" s="26"/>
      <c r="C1225" s="26"/>
      <c r="J1225" s="4" t="s">
        <v>10936</v>
      </c>
      <c r="L1225" s="26"/>
    </row>
    <row r="1226" spans="1:12" x14ac:dyDescent="0.25">
      <c r="A1226" s="26"/>
      <c r="C1226" s="26"/>
      <c r="J1226" s="4" t="s">
        <v>10936</v>
      </c>
      <c r="L1226" s="26"/>
    </row>
    <row r="1227" spans="1:12" x14ac:dyDescent="0.25">
      <c r="A1227" s="26"/>
      <c r="C1227" s="26"/>
      <c r="J1227" s="4" t="s">
        <v>10936</v>
      </c>
      <c r="L1227" s="26"/>
    </row>
    <row r="1228" spans="1:12" x14ac:dyDescent="0.25">
      <c r="A1228" s="26"/>
      <c r="C1228" s="26"/>
      <c r="J1228" s="4" t="s">
        <v>10936</v>
      </c>
      <c r="L1228" s="26"/>
    </row>
    <row r="1229" spans="1:12" x14ac:dyDescent="0.25">
      <c r="A1229" s="26"/>
      <c r="C1229" s="26"/>
      <c r="J1229" s="4" t="s">
        <v>10936</v>
      </c>
      <c r="L1229" s="26"/>
    </row>
    <row r="1230" spans="1:12" x14ac:dyDescent="0.25">
      <c r="A1230" s="26"/>
      <c r="C1230" s="26"/>
      <c r="J1230" s="4" t="s">
        <v>10936</v>
      </c>
      <c r="L1230" s="26"/>
    </row>
    <row r="1231" spans="1:12" x14ac:dyDescent="0.25">
      <c r="A1231" s="26"/>
      <c r="C1231" s="26"/>
      <c r="J1231" s="4" t="s">
        <v>10936</v>
      </c>
      <c r="L1231" s="26"/>
    </row>
    <row r="1232" spans="1:12" x14ac:dyDescent="0.25">
      <c r="A1232" s="26"/>
      <c r="C1232" s="26"/>
      <c r="J1232" s="4" t="s">
        <v>10936</v>
      </c>
      <c r="L1232" s="26"/>
    </row>
    <row r="1233" spans="1:12" x14ac:dyDescent="0.25">
      <c r="A1233" s="26"/>
      <c r="C1233" s="26"/>
      <c r="J1233" s="4" t="s">
        <v>10936</v>
      </c>
      <c r="L1233" s="26"/>
    </row>
    <row r="1234" spans="1:12" x14ac:dyDescent="0.25">
      <c r="A1234" s="26"/>
      <c r="C1234" s="26"/>
      <c r="J1234" s="4" t="s">
        <v>10936</v>
      </c>
      <c r="L1234" s="26"/>
    </row>
    <row r="1235" spans="1:12" x14ac:dyDescent="0.25">
      <c r="A1235" s="26"/>
      <c r="C1235" s="26"/>
      <c r="J1235" s="4" t="s">
        <v>10936</v>
      </c>
      <c r="L1235" s="26"/>
    </row>
    <row r="1236" spans="1:12" x14ac:dyDescent="0.25">
      <c r="A1236" s="26"/>
      <c r="C1236" s="26"/>
      <c r="J1236" s="4" t="s">
        <v>10936</v>
      </c>
      <c r="L1236" s="26"/>
    </row>
    <row r="1237" spans="1:12" x14ac:dyDescent="0.25">
      <c r="A1237" s="26"/>
      <c r="C1237" s="26"/>
      <c r="J1237" s="4" t="s">
        <v>10936</v>
      </c>
      <c r="L1237" s="26"/>
    </row>
    <row r="1238" spans="1:12" x14ac:dyDescent="0.25">
      <c r="A1238" s="26"/>
      <c r="C1238" s="26"/>
      <c r="J1238" s="4" t="s">
        <v>10936</v>
      </c>
      <c r="L1238" s="26"/>
    </row>
    <row r="1239" spans="1:12" x14ac:dyDescent="0.25">
      <c r="A1239" s="26"/>
      <c r="C1239" s="26"/>
      <c r="J1239" s="4" t="s">
        <v>10936</v>
      </c>
      <c r="L1239" s="26"/>
    </row>
    <row r="1240" spans="1:12" x14ac:dyDescent="0.25">
      <c r="A1240" s="26"/>
      <c r="C1240" s="26"/>
      <c r="J1240" s="4" t="s">
        <v>10936</v>
      </c>
      <c r="L1240" s="26"/>
    </row>
    <row r="1241" spans="1:12" x14ac:dyDescent="0.25">
      <c r="A1241" s="26"/>
      <c r="C1241" s="26"/>
      <c r="J1241" s="4" t="s">
        <v>10936</v>
      </c>
      <c r="L1241" s="26"/>
    </row>
    <row r="1242" spans="1:12" x14ac:dyDescent="0.25">
      <c r="A1242" s="26"/>
      <c r="C1242" s="26"/>
      <c r="J1242" s="4" t="s">
        <v>10936</v>
      </c>
      <c r="L1242" s="26"/>
    </row>
    <row r="1243" spans="1:12" x14ac:dyDescent="0.25">
      <c r="A1243" s="26"/>
      <c r="C1243" s="26"/>
      <c r="J1243" s="4" t="s">
        <v>10936</v>
      </c>
      <c r="L1243" s="26"/>
    </row>
    <row r="1244" spans="1:12" x14ac:dyDescent="0.25">
      <c r="A1244" s="26"/>
      <c r="C1244" s="26"/>
      <c r="J1244" s="4" t="s">
        <v>10936</v>
      </c>
      <c r="L1244" s="26"/>
    </row>
    <row r="1245" spans="1:12" x14ac:dyDescent="0.25">
      <c r="A1245" s="26"/>
      <c r="C1245" s="26"/>
      <c r="J1245" s="4" t="s">
        <v>10936</v>
      </c>
      <c r="L1245" s="26"/>
    </row>
    <row r="1246" spans="1:12" x14ac:dyDescent="0.25">
      <c r="A1246" s="26"/>
      <c r="C1246" s="26"/>
      <c r="J1246" s="4" t="s">
        <v>10936</v>
      </c>
      <c r="L1246" s="26"/>
    </row>
    <row r="1247" spans="1:12" x14ac:dyDescent="0.25">
      <c r="A1247" s="26"/>
      <c r="C1247" s="26"/>
      <c r="J1247" s="4" t="s">
        <v>10936</v>
      </c>
      <c r="L1247" s="26"/>
    </row>
    <row r="1248" spans="1:12" x14ac:dyDescent="0.25">
      <c r="A1248" s="26"/>
      <c r="C1248" s="26"/>
      <c r="J1248" s="4" t="s">
        <v>10936</v>
      </c>
      <c r="L1248" s="26"/>
    </row>
    <row r="1249" spans="1:12" x14ac:dyDescent="0.25">
      <c r="A1249" s="26"/>
      <c r="C1249" s="26"/>
      <c r="J1249" s="4" t="s">
        <v>10936</v>
      </c>
      <c r="L1249" s="26"/>
    </row>
    <row r="1250" spans="1:12" x14ac:dyDescent="0.25">
      <c r="A1250" s="26"/>
      <c r="C1250" s="26"/>
      <c r="J1250" s="4" t="s">
        <v>10936</v>
      </c>
      <c r="L1250" s="26"/>
    </row>
    <row r="1251" spans="1:12" x14ac:dyDescent="0.25">
      <c r="A1251" s="26"/>
      <c r="C1251" s="26"/>
      <c r="J1251" s="4" t="s">
        <v>10936</v>
      </c>
      <c r="L1251" s="26"/>
    </row>
    <row r="1252" spans="1:12" x14ac:dyDescent="0.25">
      <c r="A1252" s="26"/>
      <c r="C1252" s="26"/>
      <c r="J1252" s="4" t="s">
        <v>10936</v>
      </c>
      <c r="L1252" s="26"/>
    </row>
    <row r="1253" spans="1:12" x14ac:dyDescent="0.25">
      <c r="A1253" s="26"/>
      <c r="C1253" s="26"/>
      <c r="J1253" s="4" t="s">
        <v>10936</v>
      </c>
      <c r="L1253" s="26"/>
    </row>
    <row r="1254" spans="1:12" x14ac:dyDescent="0.25">
      <c r="A1254" s="26"/>
      <c r="C1254" s="26"/>
      <c r="J1254" s="4" t="s">
        <v>10936</v>
      </c>
      <c r="L1254" s="26"/>
    </row>
    <row r="1255" spans="1:12" x14ac:dyDescent="0.25">
      <c r="A1255" s="26"/>
      <c r="C1255" s="26"/>
      <c r="J1255" s="4" t="s">
        <v>10936</v>
      </c>
      <c r="L1255" s="26"/>
    </row>
    <row r="1256" spans="1:12" x14ac:dyDescent="0.25">
      <c r="A1256" s="26"/>
      <c r="C1256" s="26"/>
      <c r="J1256" s="4" t="s">
        <v>10936</v>
      </c>
      <c r="L1256" s="26"/>
    </row>
    <row r="1257" spans="1:12" x14ac:dyDescent="0.25">
      <c r="A1257" s="26"/>
      <c r="C1257" s="26"/>
      <c r="J1257" s="4" t="s">
        <v>10936</v>
      </c>
      <c r="L1257" s="26"/>
    </row>
    <row r="1258" spans="1:12" x14ac:dyDescent="0.25">
      <c r="A1258" s="26"/>
      <c r="C1258" s="26"/>
      <c r="J1258" s="4" t="s">
        <v>10936</v>
      </c>
      <c r="L1258" s="26"/>
    </row>
    <row r="1259" spans="1:12" x14ac:dyDescent="0.25">
      <c r="A1259" s="26"/>
      <c r="C1259" s="26"/>
      <c r="J1259" s="4" t="s">
        <v>10936</v>
      </c>
      <c r="L1259" s="26"/>
    </row>
    <row r="1260" spans="1:12" x14ac:dyDescent="0.25">
      <c r="A1260" s="26"/>
      <c r="C1260" s="26"/>
      <c r="J1260" s="4" t="s">
        <v>10936</v>
      </c>
      <c r="L1260" s="26"/>
    </row>
    <row r="1261" spans="1:12" x14ac:dyDescent="0.25">
      <c r="A1261" s="26"/>
      <c r="C1261" s="26"/>
      <c r="J1261" s="4" t="s">
        <v>10936</v>
      </c>
      <c r="L1261" s="26"/>
    </row>
    <row r="1262" spans="1:12" x14ac:dyDescent="0.25">
      <c r="A1262" s="26"/>
      <c r="C1262" s="26"/>
      <c r="J1262" s="4" t="s">
        <v>10936</v>
      </c>
      <c r="L1262" s="26"/>
    </row>
    <row r="1263" spans="1:12" x14ac:dyDescent="0.25">
      <c r="A1263" s="26"/>
      <c r="C1263" s="26"/>
      <c r="J1263" s="4" t="s">
        <v>10936</v>
      </c>
      <c r="L1263" s="26"/>
    </row>
    <row r="1264" spans="1:12" x14ac:dyDescent="0.25">
      <c r="A1264" s="26"/>
      <c r="C1264" s="26"/>
      <c r="J1264" s="4" t="s">
        <v>10936</v>
      </c>
      <c r="L1264" s="26"/>
    </row>
    <row r="1265" spans="1:12" x14ac:dyDescent="0.25">
      <c r="A1265" s="26"/>
      <c r="C1265" s="26"/>
      <c r="J1265" s="4" t="s">
        <v>10936</v>
      </c>
      <c r="L1265" s="26"/>
    </row>
    <row r="1266" spans="1:12" x14ac:dyDescent="0.25">
      <c r="A1266" s="26"/>
      <c r="C1266" s="26"/>
      <c r="J1266" s="4" t="s">
        <v>10936</v>
      </c>
      <c r="L1266" s="26"/>
    </row>
    <row r="1267" spans="1:12" x14ac:dyDescent="0.25">
      <c r="A1267" s="26"/>
      <c r="C1267" s="26"/>
      <c r="J1267" s="4" t="s">
        <v>10936</v>
      </c>
      <c r="L1267" s="26"/>
    </row>
    <row r="1268" spans="1:12" x14ac:dyDescent="0.25">
      <c r="A1268" s="26"/>
      <c r="C1268" s="26"/>
      <c r="J1268" s="4" t="s">
        <v>10936</v>
      </c>
      <c r="L1268" s="26"/>
    </row>
    <row r="1269" spans="1:12" x14ac:dyDescent="0.25">
      <c r="A1269" s="26"/>
      <c r="C1269" s="26"/>
      <c r="J1269" s="4" t="s">
        <v>10936</v>
      </c>
      <c r="L1269" s="26"/>
    </row>
    <row r="1270" spans="1:12" x14ac:dyDescent="0.25">
      <c r="A1270" s="26"/>
      <c r="C1270" s="26"/>
      <c r="J1270" s="4" t="s">
        <v>10936</v>
      </c>
      <c r="L1270" s="26"/>
    </row>
    <row r="1271" spans="1:12" x14ac:dyDescent="0.25">
      <c r="A1271" s="26"/>
      <c r="C1271" s="26"/>
      <c r="J1271" s="4" t="s">
        <v>10936</v>
      </c>
      <c r="L1271" s="26"/>
    </row>
    <row r="1272" spans="1:12" x14ac:dyDescent="0.25">
      <c r="A1272" s="26"/>
      <c r="C1272" s="26"/>
      <c r="J1272" s="4" t="s">
        <v>10936</v>
      </c>
      <c r="L1272" s="26"/>
    </row>
    <row r="1273" spans="1:12" x14ac:dyDescent="0.25">
      <c r="A1273" s="26"/>
      <c r="C1273" s="26"/>
      <c r="J1273" s="4" t="s">
        <v>10936</v>
      </c>
      <c r="L1273" s="26"/>
    </row>
    <row r="1274" spans="1:12" x14ac:dyDescent="0.25">
      <c r="A1274" s="26"/>
      <c r="C1274" s="26"/>
      <c r="J1274" s="4" t="s">
        <v>10936</v>
      </c>
      <c r="L1274" s="26"/>
    </row>
    <row r="1275" spans="1:12" x14ac:dyDescent="0.25">
      <c r="A1275" s="26"/>
      <c r="C1275" s="26"/>
      <c r="J1275" s="4" t="s">
        <v>10936</v>
      </c>
      <c r="L1275" s="26"/>
    </row>
    <row r="1276" spans="1:12" x14ac:dyDescent="0.25">
      <c r="A1276" s="26"/>
      <c r="C1276" s="26"/>
      <c r="J1276" s="4" t="s">
        <v>10936</v>
      </c>
      <c r="L1276" s="26"/>
    </row>
    <row r="1277" spans="1:12" x14ac:dyDescent="0.25">
      <c r="A1277" s="26"/>
      <c r="C1277" s="26"/>
      <c r="J1277" s="4" t="s">
        <v>10936</v>
      </c>
      <c r="L1277" s="26"/>
    </row>
    <row r="1278" spans="1:12" x14ac:dyDescent="0.25">
      <c r="A1278" s="26"/>
      <c r="C1278" s="26"/>
      <c r="J1278" s="4" t="s">
        <v>10936</v>
      </c>
      <c r="L1278" s="26"/>
    </row>
    <row r="1279" spans="1:12" x14ac:dyDescent="0.25">
      <c r="A1279" s="26"/>
      <c r="C1279" s="26"/>
      <c r="J1279" s="4" t="s">
        <v>10936</v>
      </c>
      <c r="L1279" s="26"/>
    </row>
    <row r="1280" spans="1:12" x14ac:dyDescent="0.25">
      <c r="A1280" s="26"/>
      <c r="C1280" s="26"/>
      <c r="J1280" s="4" t="s">
        <v>10936</v>
      </c>
      <c r="L1280" s="26"/>
    </row>
    <row r="1281" spans="1:12" x14ac:dyDescent="0.25">
      <c r="A1281" s="26"/>
      <c r="C1281" s="26"/>
      <c r="J1281" s="4" t="s">
        <v>10936</v>
      </c>
      <c r="L1281" s="26"/>
    </row>
    <row r="1282" spans="1:12" x14ac:dyDescent="0.25">
      <c r="A1282" s="26"/>
      <c r="C1282" s="26"/>
      <c r="J1282" s="4" t="s">
        <v>10936</v>
      </c>
      <c r="L1282" s="26"/>
    </row>
    <row r="1283" spans="1:12" x14ac:dyDescent="0.25">
      <c r="A1283" s="26"/>
      <c r="C1283" s="26"/>
      <c r="J1283" s="4" t="s">
        <v>10936</v>
      </c>
      <c r="L1283" s="26"/>
    </row>
    <row r="1284" spans="1:12" x14ac:dyDescent="0.25">
      <c r="A1284" s="26"/>
      <c r="C1284" s="26"/>
      <c r="J1284" s="4" t="s">
        <v>10936</v>
      </c>
      <c r="L1284" s="26"/>
    </row>
    <row r="1285" spans="1:12" x14ac:dyDescent="0.25">
      <c r="A1285" s="26"/>
      <c r="C1285" s="26"/>
      <c r="J1285" s="4" t="s">
        <v>10936</v>
      </c>
      <c r="L1285" s="26"/>
    </row>
    <row r="1286" spans="1:12" x14ac:dyDescent="0.25">
      <c r="A1286" s="26"/>
      <c r="C1286" s="26"/>
      <c r="J1286" s="4" t="s">
        <v>10936</v>
      </c>
      <c r="L1286" s="26"/>
    </row>
    <row r="1287" spans="1:12" x14ac:dyDescent="0.25">
      <c r="A1287" s="26"/>
      <c r="C1287" s="26"/>
      <c r="J1287" s="4" t="s">
        <v>10936</v>
      </c>
      <c r="L1287" s="26"/>
    </row>
    <row r="1288" spans="1:12" x14ac:dyDescent="0.25">
      <c r="A1288" s="26"/>
      <c r="C1288" s="26"/>
      <c r="J1288" s="4" t="s">
        <v>10936</v>
      </c>
      <c r="L1288" s="26"/>
    </row>
    <row r="1289" spans="1:12" x14ac:dyDescent="0.25">
      <c r="A1289" s="26"/>
      <c r="C1289" s="26"/>
      <c r="J1289" s="4" t="s">
        <v>10936</v>
      </c>
      <c r="L1289" s="26"/>
    </row>
    <row r="1290" spans="1:12" x14ac:dyDescent="0.25">
      <c r="A1290" s="26"/>
      <c r="C1290" s="26"/>
      <c r="J1290" s="4" t="s">
        <v>10936</v>
      </c>
      <c r="L1290" s="26"/>
    </row>
    <row r="1291" spans="1:12" x14ac:dyDescent="0.25">
      <c r="A1291" s="26"/>
      <c r="C1291" s="26"/>
      <c r="J1291" s="4" t="s">
        <v>10936</v>
      </c>
      <c r="L1291" s="26"/>
    </row>
    <row r="1292" spans="1:12" x14ac:dyDescent="0.25">
      <c r="A1292" s="26"/>
      <c r="C1292" s="26"/>
      <c r="J1292" s="4" t="s">
        <v>10936</v>
      </c>
      <c r="L1292" s="26"/>
    </row>
    <row r="1293" spans="1:12" x14ac:dyDescent="0.25">
      <c r="A1293" s="26"/>
      <c r="C1293" s="26"/>
      <c r="J1293" s="4" t="s">
        <v>10936</v>
      </c>
      <c r="L1293" s="26"/>
    </row>
    <row r="1294" spans="1:12" x14ac:dyDescent="0.25">
      <c r="A1294" s="26"/>
      <c r="C1294" s="26"/>
      <c r="J1294" s="4" t="s">
        <v>10936</v>
      </c>
      <c r="L1294" s="26"/>
    </row>
    <row r="1295" spans="1:12" x14ac:dyDescent="0.25">
      <c r="A1295" s="26"/>
      <c r="C1295" s="26"/>
      <c r="J1295" s="4" t="s">
        <v>10936</v>
      </c>
      <c r="L1295" s="26"/>
    </row>
    <row r="1296" spans="1:12" x14ac:dyDescent="0.25">
      <c r="A1296" s="26"/>
      <c r="C1296" s="26"/>
      <c r="J1296" s="4" t="s">
        <v>10936</v>
      </c>
      <c r="L1296" s="26"/>
    </row>
    <row r="1297" spans="1:12" x14ac:dyDescent="0.25">
      <c r="A1297" s="26"/>
      <c r="C1297" s="26"/>
      <c r="J1297" s="4" t="s">
        <v>10936</v>
      </c>
      <c r="L1297" s="26"/>
    </row>
    <row r="1298" spans="1:12" x14ac:dyDescent="0.25">
      <c r="A1298" s="26"/>
      <c r="C1298" s="26"/>
      <c r="J1298" s="4" t="s">
        <v>10936</v>
      </c>
      <c r="L1298" s="26"/>
    </row>
    <row r="1299" spans="1:12" x14ac:dyDescent="0.25">
      <c r="A1299" s="26"/>
      <c r="C1299" s="26"/>
      <c r="J1299" s="4" t="s">
        <v>10936</v>
      </c>
      <c r="L1299" s="26"/>
    </row>
    <row r="1300" spans="1:12" x14ac:dyDescent="0.25">
      <c r="A1300" s="26"/>
      <c r="C1300" s="26"/>
      <c r="J1300" s="4" t="s">
        <v>10936</v>
      </c>
      <c r="L1300" s="26"/>
    </row>
    <row r="1301" spans="1:12" x14ac:dyDescent="0.25">
      <c r="A1301" s="26"/>
      <c r="C1301" s="26"/>
      <c r="J1301" s="4" t="s">
        <v>10936</v>
      </c>
      <c r="L1301" s="26"/>
    </row>
    <row r="1302" spans="1:12" x14ac:dyDescent="0.25">
      <c r="A1302" s="26"/>
      <c r="C1302" s="26"/>
      <c r="J1302" s="4" t="s">
        <v>10936</v>
      </c>
      <c r="L1302" s="26"/>
    </row>
    <row r="1303" spans="1:12" x14ac:dyDescent="0.25">
      <c r="A1303" s="26"/>
      <c r="C1303" s="26"/>
      <c r="J1303" s="4" t="s">
        <v>10936</v>
      </c>
      <c r="L1303" s="26"/>
    </row>
    <row r="1304" spans="1:12" x14ac:dyDescent="0.25">
      <c r="A1304" s="26"/>
      <c r="C1304" s="26"/>
      <c r="J1304" s="4" t="s">
        <v>10936</v>
      </c>
      <c r="L1304" s="26"/>
    </row>
    <row r="1305" spans="1:12" x14ac:dyDescent="0.25">
      <c r="A1305" s="26"/>
      <c r="C1305" s="26"/>
      <c r="J1305" s="4" t="s">
        <v>10936</v>
      </c>
      <c r="L1305" s="26"/>
    </row>
    <row r="1306" spans="1:12" x14ac:dyDescent="0.25">
      <c r="A1306" s="26"/>
      <c r="C1306" s="26"/>
      <c r="J1306" s="4" t="s">
        <v>10936</v>
      </c>
      <c r="L1306" s="26"/>
    </row>
    <row r="1307" spans="1:12" x14ac:dyDescent="0.25">
      <c r="A1307" s="26"/>
      <c r="C1307" s="26"/>
      <c r="J1307" s="4" t="s">
        <v>10936</v>
      </c>
      <c r="L1307" s="26"/>
    </row>
    <row r="1308" spans="1:12" x14ac:dyDescent="0.25">
      <c r="A1308" s="26"/>
      <c r="C1308" s="26"/>
      <c r="J1308" s="4" t="s">
        <v>10936</v>
      </c>
      <c r="L1308" s="26"/>
    </row>
    <row r="1309" spans="1:12" x14ac:dyDescent="0.25">
      <c r="A1309" s="26"/>
      <c r="C1309" s="26"/>
      <c r="J1309" s="4" t="s">
        <v>10936</v>
      </c>
      <c r="L1309" s="26"/>
    </row>
    <row r="1310" spans="1:12" x14ac:dyDescent="0.25">
      <c r="A1310" s="26"/>
      <c r="C1310" s="26"/>
      <c r="J1310" s="4" t="s">
        <v>10936</v>
      </c>
      <c r="L1310" s="26"/>
    </row>
    <row r="1311" spans="1:12" x14ac:dyDescent="0.25">
      <c r="A1311" s="26"/>
      <c r="C1311" s="26"/>
      <c r="J1311" s="4" t="s">
        <v>10936</v>
      </c>
      <c r="L1311" s="26"/>
    </row>
    <row r="1312" spans="1:12" x14ac:dyDescent="0.25">
      <c r="A1312" s="26"/>
      <c r="C1312" s="26"/>
      <c r="J1312" s="4" t="s">
        <v>10936</v>
      </c>
      <c r="L1312" s="26"/>
    </row>
    <row r="1313" spans="1:12" x14ac:dyDescent="0.25">
      <c r="A1313" s="26"/>
      <c r="C1313" s="26"/>
      <c r="J1313" s="4" t="s">
        <v>10936</v>
      </c>
      <c r="L1313" s="26"/>
    </row>
    <row r="1314" spans="1:12" x14ac:dyDescent="0.25">
      <c r="A1314" s="26"/>
      <c r="C1314" s="26"/>
      <c r="J1314" s="4" t="s">
        <v>10936</v>
      </c>
      <c r="L1314" s="26"/>
    </row>
    <row r="1315" spans="1:12" x14ac:dyDescent="0.25">
      <c r="A1315" s="26"/>
      <c r="C1315" s="26"/>
      <c r="J1315" s="4" t="s">
        <v>10936</v>
      </c>
      <c r="L1315" s="26"/>
    </row>
    <row r="1316" spans="1:12" x14ac:dyDescent="0.25">
      <c r="A1316" s="26"/>
      <c r="C1316" s="26"/>
      <c r="J1316" s="4" t="s">
        <v>10936</v>
      </c>
      <c r="L1316" s="26"/>
    </row>
    <row r="1317" spans="1:12" x14ac:dyDescent="0.25">
      <c r="A1317" s="26"/>
      <c r="C1317" s="26"/>
      <c r="J1317" s="4" t="s">
        <v>10936</v>
      </c>
      <c r="L1317" s="26"/>
    </row>
    <row r="1318" spans="1:12" x14ac:dyDescent="0.25">
      <c r="A1318" s="26"/>
      <c r="C1318" s="26"/>
      <c r="J1318" s="4" t="s">
        <v>10936</v>
      </c>
      <c r="L1318" s="26"/>
    </row>
    <row r="1319" spans="1:12" x14ac:dyDescent="0.25">
      <c r="A1319" s="26"/>
      <c r="C1319" s="26"/>
      <c r="J1319" s="4" t="s">
        <v>10936</v>
      </c>
      <c r="L1319" s="26"/>
    </row>
    <row r="1320" spans="1:12" x14ac:dyDescent="0.25">
      <c r="A1320" s="26"/>
      <c r="C1320" s="26"/>
      <c r="J1320" s="4" t="s">
        <v>10936</v>
      </c>
      <c r="L1320" s="26"/>
    </row>
    <row r="1321" spans="1:12" x14ac:dyDescent="0.25">
      <c r="A1321" s="26"/>
      <c r="C1321" s="26"/>
      <c r="J1321" s="4" t="s">
        <v>10936</v>
      </c>
      <c r="L1321" s="26"/>
    </row>
    <row r="1322" spans="1:12" x14ac:dyDescent="0.25">
      <c r="A1322" s="26"/>
      <c r="C1322" s="26"/>
      <c r="J1322" s="4" t="s">
        <v>10936</v>
      </c>
      <c r="L1322" s="26"/>
    </row>
    <row r="1323" spans="1:12" x14ac:dyDescent="0.25">
      <c r="A1323" s="26"/>
      <c r="C1323" s="26"/>
      <c r="J1323" s="4" t="s">
        <v>10936</v>
      </c>
      <c r="L1323" s="26"/>
    </row>
    <row r="1324" spans="1:12" x14ac:dyDescent="0.25">
      <c r="A1324" s="26"/>
      <c r="C1324" s="26"/>
      <c r="J1324" s="4" t="s">
        <v>10936</v>
      </c>
      <c r="L1324" s="26"/>
    </row>
    <row r="1325" spans="1:12" x14ac:dyDescent="0.25">
      <c r="A1325" s="26"/>
      <c r="C1325" s="26"/>
      <c r="J1325" s="4" t="s">
        <v>10936</v>
      </c>
      <c r="L1325" s="26"/>
    </row>
    <row r="1326" spans="1:12" x14ac:dyDescent="0.25">
      <c r="A1326" s="26"/>
      <c r="C1326" s="26"/>
      <c r="J1326" s="4" t="s">
        <v>10936</v>
      </c>
      <c r="L1326" s="26"/>
    </row>
    <row r="1327" spans="1:12" x14ac:dyDescent="0.25">
      <c r="A1327" s="26"/>
      <c r="C1327" s="26"/>
      <c r="J1327" s="4" t="s">
        <v>10936</v>
      </c>
      <c r="L1327" s="26"/>
    </row>
    <row r="1328" spans="1:12" x14ac:dyDescent="0.25">
      <c r="A1328" s="26"/>
      <c r="C1328" s="26"/>
      <c r="J1328" s="4" t="s">
        <v>10936</v>
      </c>
      <c r="L1328" s="26"/>
    </row>
    <row r="1329" spans="1:12" x14ac:dyDescent="0.25">
      <c r="A1329" s="26"/>
      <c r="C1329" s="26"/>
      <c r="J1329" s="4" t="s">
        <v>10936</v>
      </c>
      <c r="L1329" s="26"/>
    </row>
    <row r="1330" spans="1:12" x14ac:dyDescent="0.25">
      <c r="A1330" s="26"/>
      <c r="C1330" s="26"/>
      <c r="J1330" s="4" t="s">
        <v>10936</v>
      </c>
      <c r="L1330" s="26"/>
    </row>
    <row r="1331" spans="1:12" x14ac:dyDescent="0.25">
      <c r="A1331" s="26"/>
      <c r="C1331" s="26"/>
      <c r="J1331" s="4" t="s">
        <v>10936</v>
      </c>
      <c r="L1331" s="26"/>
    </row>
    <row r="1332" spans="1:12" x14ac:dyDescent="0.25">
      <c r="A1332" s="26"/>
      <c r="C1332" s="26"/>
      <c r="J1332" s="4" t="s">
        <v>10936</v>
      </c>
      <c r="L1332" s="26"/>
    </row>
    <row r="1333" spans="1:12" x14ac:dyDescent="0.25">
      <c r="A1333" s="26"/>
      <c r="C1333" s="26"/>
      <c r="J1333" s="4" t="s">
        <v>10936</v>
      </c>
      <c r="L1333" s="26"/>
    </row>
    <row r="1334" spans="1:12" x14ac:dyDescent="0.25">
      <c r="A1334" s="26"/>
      <c r="C1334" s="26"/>
      <c r="J1334" s="4" t="s">
        <v>10936</v>
      </c>
      <c r="L1334" s="26"/>
    </row>
    <row r="1335" spans="1:12" x14ac:dyDescent="0.25">
      <c r="A1335" s="26"/>
      <c r="C1335" s="26"/>
      <c r="J1335" s="4" t="s">
        <v>10936</v>
      </c>
      <c r="L1335" s="26"/>
    </row>
    <row r="1336" spans="1:12" x14ac:dyDescent="0.25">
      <c r="A1336" s="26"/>
      <c r="C1336" s="26"/>
      <c r="J1336" s="4" t="s">
        <v>10936</v>
      </c>
      <c r="L1336" s="26"/>
    </row>
    <row r="1337" spans="1:12" x14ac:dyDescent="0.25">
      <c r="A1337" s="26"/>
      <c r="C1337" s="26"/>
      <c r="J1337" s="4" t="s">
        <v>10936</v>
      </c>
      <c r="L1337" s="26"/>
    </row>
    <row r="1338" spans="1:12" x14ac:dyDescent="0.25">
      <c r="A1338" s="26"/>
      <c r="C1338" s="26"/>
      <c r="J1338" s="4" t="s">
        <v>10936</v>
      </c>
      <c r="L1338" s="26"/>
    </row>
    <row r="1339" spans="1:12" x14ac:dyDescent="0.25">
      <c r="A1339" s="26"/>
      <c r="C1339" s="26"/>
      <c r="J1339" s="4" t="s">
        <v>10936</v>
      </c>
      <c r="L1339" s="26"/>
    </row>
    <row r="1340" spans="1:12" x14ac:dyDescent="0.25">
      <c r="A1340" s="26"/>
      <c r="C1340" s="26"/>
      <c r="J1340" s="4" t="s">
        <v>10936</v>
      </c>
      <c r="L1340" s="26"/>
    </row>
    <row r="1341" spans="1:12" x14ac:dyDescent="0.25">
      <c r="A1341" s="26"/>
      <c r="C1341" s="26"/>
      <c r="J1341" s="4" t="s">
        <v>10936</v>
      </c>
      <c r="L1341" s="26"/>
    </row>
    <row r="1342" spans="1:12" x14ac:dyDescent="0.25">
      <c r="A1342" s="26"/>
      <c r="C1342" s="26"/>
      <c r="J1342" s="4" t="s">
        <v>10936</v>
      </c>
      <c r="L1342" s="26"/>
    </row>
    <row r="1343" spans="1:12" x14ac:dyDescent="0.25">
      <c r="A1343" s="26"/>
      <c r="C1343" s="26"/>
      <c r="J1343" s="4" t="s">
        <v>10936</v>
      </c>
      <c r="L1343" s="26"/>
    </row>
    <row r="1344" spans="1:12" x14ac:dyDescent="0.25">
      <c r="A1344" s="26"/>
      <c r="C1344" s="26"/>
      <c r="J1344" s="4" t="s">
        <v>10936</v>
      </c>
      <c r="L1344" s="26"/>
    </row>
    <row r="1345" spans="1:12" x14ac:dyDescent="0.25">
      <c r="A1345" s="26"/>
      <c r="C1345" s="26"/>
      <c r="J1345" s="4" t="s">
        <v>10936</v>
      </c>
      <c r="L1345" s="26"/>
    </row>
    <row r="1346" spans="1:12" x14ac:dyDescent="0.25">
      <c r="A1346" s="26"/>
      <c r="C1346" s="26"/>
      <c r="J1346" s="4" t="s">
        <v>10936</v>
      </c>
      <c r="L1346" s="26"/>
    </row>
    <row r="1347" spans="1:12" x14ac:dyDescent="0.25">
      <c r="A1347" s="26"/>
      <c r="C1347" s="26"/>
      <c r="J1347" s="4" t="s">
        <v>10936</v>
      </c>
      <c r="L1347" s="26"/>
    </row>
    <row r="1348" spans="1:12" x14ac:dyDescent="0.25">
      <c r="A1348" s="26"/>
      <c r="C1348" s="26"/>
      <c r="J1348" s="4" t="s">
        <v>10936</v>
      </c>
      <c r="L1348" s="26"/>
    </row>
    <row r="1349" spans="1:12" x14ac:dyDescent="0.25">
      <c r="A1349" s="26"/>
      <c r="C1349" s="26"/>
      <c r="J1349" s="4" t="s">
        <v>10936</v>
      </c>
      <c r="L1349" s="26"/>
    </row>
    <row r="1350" spans="1:12" x14ac:dyDescent="0.25">
      <c r="A1350" s="26"/>
      <c r="C1350" s="26"/>
      <c r="J1350" s="4" t="s">
        <v>10936</v>
      </c>
      <c r="L1350" s="26"/>
    </row>
    <row r="1351" spans="1:12" x14ac:dyDescent="0.25">
      <c r="A1351" s="26"/>
      <c r="C1351" s="26"/>
      <c r="J1351" s="4" t="s">
        <v>10936</v>
      </c>
      <c r="L1351" s="26"/>
    </row>
    <row r="1352" spans="1:12" x14ac:dyDescent="0.25">
      <c r="A1352" s="26"/>
      <c r="C1352" s="26"/>
      <c r="J1352" s="4" t="s">
        <v>10936</v>
      </c>
      <c r="L1352" s="26"/>
    </row>
    <row r="1353" spans="1:12" x14ac:dyDescent="0.25">
      <c r="A1353" s="26"/>
      <c r="C1353" s="26"/>
      <c r="J1353" s="4" t="s">
        <v>10936</v>
      </c>
      <c r="L1353" s="26"/>
    </row>
    <row r="1354" spans="1:12" x14ac:dyDescent="0.25">
      <c r="A1354" s="26"/>
      <c r="C1354" s="26"/>
      <c r="J1354" s="4" t="s">
        <v>10936</v>
      </c>
      <c r="L1354" s="26"/>
    </row>
    <row r="1355" spans="1:12" x14ac:dyDescent="0.25">
      <c r="A1355" s="26"/>
      <c r="C1355" s="26"/>
      <c r="J1355" s="4" t="s">
        <v>10936</v>
      </c>
      <c r="L1355" s="26"/>
    </row>
    <row r="1356" spans="1:12" x14ac:dyDescent="0.25">
      <c r="A1356" s="26"/>
      <c r="C1356" s="26"/>
      <c r="J1356" s="4" t="s">
        <v>10936</v>
      </c>
      <c r="L1356" s="26"/>
    </row>
    <row r="1357" spans="1:12" x14ac:dyDescent="0.25">
      <c r="A1357" s="26"/>
      <c r="C1357" s="26"/>
      <c r="J1357" s="4" t="s">
        <v>10936</v>
      </c>
      <c r="L1357" s="26"/>
    </row>
    <row r="1358" spans="1:12" x14ac:dyDescent="0.25">
      <c r="A1358" s="26"/>
      <c r="C1358" s="26"/>
      <c r="J1358" s="4" t="s">
        <v>10936</v>
      </c>
      <c r="L1358" s="26"/>
    </row>
    <row r="1359" spans="1:12" x14ac:dyDescent="0.25">
      <c r="A1359" s="26"/>
      <c r="C1359" s="26"/>
      <c r="J1359" s="4" t="s">
        <v>10936</v>
      </c>
      <c r="L1359" s="26"/>
    </row>
    <row r="1360" spans="1:12" x14ac:dyDescent="0.25">
      <c r="A1360" s="26"/>
      <c r="C1360" s="26"/>
      <c r="J1360" s="4" t="s">
        <v>10936</v>
      </c>
      <c r="L1360" s="26"/>
    </row>
    <row r="1361" spans="1:12" x14ac:dyDescent="0.25">
      <c r="A1361" s="26"/>
      <c r="C1361" s="26"/>
      <c r="J1361" s="4" t="s">
        <v>10936</v>
      </c>
      <c r="L1361" s="26"/>
    </row>
    <row r="1362" spans="1:12" x14ac:dyDescent="0.25">
      <c r="A1362" s="26"/>
      <c r="C1362" s="26"/>
      <c r="J1362" s="4" t="s">
        <v>10936</v>
      </c>
      <c r="L1362" s="26"/>
    </row>
    <row r="1363" spans="1:12" x14ac:dyDescent="0.25">
      <c r="A1363" s="26"/>
      <c r="C1363" s="26"/>
      <c r="J1363" s="4" t="s">
        <v>10936</v>
      </c>
      <c r="L1363" s="26"/>
    </row>
    <row r="1364" spans="1:12" x14ac:dyDescent="0.25">
      <c r="A1364" s="26"/>
      <c r="C1364" s="26"/>
      <c r="J1364" s="4" t="s">
        <v>10936</v>
      </c>
      <c r="L1364" s="26"/>
    </row>
    <row r="1365" spans="1:12" x14ac:dyDescent="0.25">
      <c r="A1365" s="26"/>
      <c r="C1365" s="26"/>
      <c r="J1365" s="4" t="s">
        <v>10936</v>
      </c>
      <c r="L1365" s="26"/>
    </row>
    <row r="1366" spans="1:12" x14ac:dyDescent="0.25">
      <c r="A1366" s="26"/>
      <c r="C1366" s="26"/>
      <c r="J1366" s="4" t="s">
        <v>10936</v>
      </c>
      <c r="L1366" s="26"/>
    </row>
    <row r="1367" spans="1:12" x14ac:dyDescent="0.25">
      <c r="A1367" s="26"/>
      <c r="C1367" s="26"/>
      <c r="J1367" s="4" t="s">
        <v>10936</v>
      </c>
      <c r="L1367" s="26"/>
    </row>
    <row r="1368" spans="1:12" x14ac:dyDescent="0.25">
      <c r="A1368" s="26"/>
      <c r="C1368" s="26"/>
      <c r="J1368" s="4" t="s">
        <v>10936</v>
      </c>
      <c r="L1368" s="26"/>
    </row>
    <row r="1369" spans="1:12" x14ac:dyDescent="0.25">
      <c r="A1369" s="26"/>
      <c r="C1369" s="26"/>
      <c r="J1369" s="4" t="s">
        <v>10936</v>
      </c>
      <c r="L1369" s="26"/>
    </row>
    <row r="1370" spans="1:12" x14ac:dyDescent="0.25">
      <c r="A1370" s="26"/>
      <c r="C1370" s="26"/>
      <c r="J1370" s="4" t="s">
        <v>10936</v>
      </c>
      <c r="L1370" s="26"/>
    </row>
    <row r="1371" spans="1:12" x14ac:dyDescent="0.25">
      <c r="A1371" s="26"/>
      <c r="C1371" s="26"/>
      <c r="J1371" s="4" t="s">
        <v>10936</v>
      </c>
      <c r="L1371" s="26"/>
    </row>
    <row r="1372" spans="1:12" x14ac:dyDescent="0.25">
      <c r="A1372" s="26"/>
      <c r="C1372" s="26"/>
      <c r="J1372" s="4" t="s">
        <v>10936</v>
      </c>
      <c r="L1372" s="26"/>
    </row>
    <row r="1373" spans="1:12" x14ac:dyDescent="0.25">
      <c r="A1373" s="26"/>
      <c r="C1373" s="26"/>
      <c r="J1373" s="4" t="s">
        <v>10936</v>
      </c>
      <c r="L1373" s="26"/>
    </row>
    <row r="1374" spans="1:12" x14ac:dyDescent="0.25">
      <c r="A1374" s="26"/>
      <c r="C1374" s="26"/>
      <c r="J1374" s="4" t="s">
        <v>10936</v>
      </c>
      <c r="L1374" s="26"/>
    </row>
    <row r="1375" spans="1:12" x14ac:dyDescent="0.25">
      <c r="A1375" s="26"/>
      <c r="C1375" s="26"/>
      <c r="J1375" s="4" t="s">
        <v>10936</v>
      </c>
      <c r="L1375" s="26"/>
    </row>
    <row r="1376" spans="1:12" x14ac:dyDescent="0.25">
      <c r="A1376" s="26"/>
      <c r="C1376" s="26"/>
      <c r="J1376" s="4" t="s">
        <v>10936</v>
      </c>
      <c r="L1376" s="26"/>
    </row>
    <row r="1377" spans="1:12" x14ac:dyDescent="0.25">
      <c r="A1377" s="26"/>
      <c r="C1377" s="26"/>
      <c r="J1377" s="4" t="s">
        <v>10936</v>
      </c>
      <c r="L1377" s="26"/>
    </row>
    <row r="1378" spans="1:12" x14ac:dyDescent="0.25">
      <c r="A1378" s="26"/>
      <c r="C1378" s="26"/>
      <c r="J1378" s="4" t="s">
        <v>10936</v>
      </c>
      <c r="L1378" s="26"/>
    </row>
    <row r="1379" spans="1:12" x14ac:dyDescent="0.25">
      <c r="A1379" s="26"/>
      <c r="C1379" s="26"/>
      <c r="J1379" s="4" t="s">
        <v>10936</v>
      </c>
      <c r="L1379" s="26"/>
    </row>
    <row r="1380" spans="1:12" x14ac:dyDescent="0.25">
      <c r="A1380" s="26"/>
      <c r="C1380" s="26"/>
      <c r="J1380" s="4" t="s">
        <v>10936</v>
      </c>
      <c r="L1380" s="26"/>
    </row>
    <row r="1381" spans="1:12" x14ac:dyDescent="0.25">
      <c r="A1381" s="26"/>
      <c r="C1381" s="26"/>
      <c r="J1381" s="4" t="s">
        <v>10936</v>
      </c>
      <c r="L1381" s="26"/>
    </row>
    <row r="1382" spans="1:12" x14ac:dyDescent="0.25">
      <c r="A1382" s="26"/>
      <c r="C1382" s="26"/>
      <c r="J1382" s="4" t="s">
        <v>10936</v>
      </c>
      <c r="L1382" s="26"/>
    </row>
    <row r="1383" spans="1:12" x14ac:dyDescent="0.25">
      <c r="A1383" s="26"/>
      <c r="C1383" s="26"/>
      <c r="J1383" s="4" t="s">
        <v>10936</v>
      </c>
      <c r="L1383" s="26"/>
    </row>
    <row r="1384" spans="1:12" x14ac:dyDescent="0.25">
      <c r="A1384" s="26"/>
      <c r="C1384" s="26"/>
      <c r="J1384" s="4" t="s">
        <v>10936</v>
      </c>
      <c r="L1384" s="26"/>
    </row>
    <row r="1385" spans="1:12" x14ac:dyDescent="0.25">
      <c r="A1385" s="26"/>
      <c r="C1385" s="26"/>
      <c r="J1385" s="4" t="s">
        <v>10936</v>
      </c>
      <c r="L1385" s="26"/>
    </row>
    <row r="1386" spans="1:12" x14ac:dyDescent="0.25">
      <c r="A1386" s="26"/>
      <c r="C1386" s="26"/>
      <c r="J1386" s="4" t="s">
        <v>10936</v>
      </c>
      <c r="L1386" s="26"/>
    </row>
    <row r="1387" spans="1:12" x14ac:dyDescent="0.25">
      <c r="A1387" s="26"/>
      <c r="C1387" s="26"/>
      <c r="J1387" s="4" t="s">
        <v>10936</v>
      </c>
      <c r="L1387" s="26"/>
    </row>
    <row r="1388" spans="1:12" x14ac:dyDescent="0.25">
      <c r="A1388" s="26"/>
      <c r="C1388" s="26"/>
      <c r="J1388" s="4" t="s">
        <v>10936</v>
      </c>
      <c r="L1388" s="26"/>
    </row>
    <row r="1389" spans="1:12" x14ac:dyDescent="0.25">
      <c r="A1389" s="26"/>
      <c r="C1389" s="26"/>
      <c r="J1389" s="4" t="s">
        <v>10936</v>
      </c>
      <c r="L1389" s="26"/>
    </row>
    <row r="1390" spans="1:12" x14ac:dyDescent="0.25">
      <c r="A1390" s="26"/>
      <c r="C1390" s="26"/>
      <c r="J1390" s="4" t="s">
        <v>10936</v>
      </c>
      <c r="L1390" s="26"/>
    </row>
    <row r="1391" spans="1:12" x14ac:dyDescent="0.25">
      <c r="A1391" s="26"/>
      <c r="C1391" s="26"/>
      <c r="J1391" s="4" t="s">
        <v>10936</v>
      </c>
      <c r="L1391" s="26"/>
    </row>
    <row r="1392" spans="1:12" x14ac:dyDescent="0.25">
      <c r="A1392" s="26"/>
      <c r="C1392" s="26"/>
      <c r="J1392" s="4" t="s">
        <v>10936</v>
      </c>
      <c r="L1392" s="26"/>
    </row>
    <row r="1393" spans="1:12" x14ac:dyDescent="0.25">
      <c r="A1393" s="26"/>
      <c r="C1393" s="26"/>
      <c r="J1393" s="4" t="s">
        <v>10936</v>
      </c>
      <c r="L1393" s="26"/>
    </row>
    <row r="1394" spans="1:12" x14ac:dyDescent="0.25">
      <c r="A1394" s="26"/>
      <c r="C1394" s="26"/>
      <c r="J1394" s="4" t="s">
        <v>10936</v>
      </c>
      <c r="L1394" s="26"/>
    </row>
    <row r="1395" spans="1:12" x14ac:dyDescent="0.25">
      <c r="A1395" s="26"/>
      <c r="C1395" s="26"/>
      <c r="J1395" s="4" t="s">
        <v>10936</v>
      </c>
      <c r="L1395" s="26"/>
    </row>
    <row r="1396" spans="1:12" x14ac:dyDescent="0.25">
      <c r="A1396" s="26"/>
      <c r="C1396" s="26"/>
      <c r="J1396" s="4" t="s">
        <v>10936</v>
      </c>
      <c r="L1396" s="26"/>
    </row>
    <row r="1397" spans="1:12" x14ac:dyDescent="0.25">
      <c r="A1397" s="26"/>
      <c r="C1397" s="26"/>
      <c r="J1397" s="4" t="s">
        <v>10936</v>
      </c>
      <c r="L1397" s="26"/>
    </row>
    <row r="1398" spans="1:12" x14ac:dyDescent="0.25">
      <c r="A1398" s="26"/>
      <c r="C1398" s="26"/>
      <c r="J1398" s="4" t="s">
        <v>10936</v>
      </c>
      <c r="L1398" s="26"/>
    </row>
    <row r="1399" spans="1:12" x14ac:dyDescent="0.25">
      <c r="A1399" s="26"/>
      <c r="C1399" s="26"/>
      <c r="J1399" s="4" t="s">
        <v>10936</v>
      </c>
      <c r="L1399" s="26"/>
    </row>
    <row r="1400" spans="1:12" x14ac:dyDescent="0.25">
      <c r="A1400" s="26"/>
      <c r="C1400" s="26"/>
      <c r="J1400" s="4" t="s">
        <v>10936</v>
      </c>
      <c r="L1400" s="26"/>
    </row>
    <row r="1401" spans="1:12" x14ac:dyDescent="0.25">
      <c r="A1401" s="26"/>
      <c r="C1401" s="26"/>
      <c r="J1401" s="4" t="s">
        <v>10936</v>
      </c>
      <c r="L1401" s="26"/>
    </row>
    <row r="1402" spans="1:12" x14ac:dyDescent="0.25">
      <c r="A1402" s="26"/>
      <c r="C1402" s="26"/>
      <c r="J1402" s="4" t="s">
        <v>10936</v>
      </c>
      <c r="L1402" s="26"/>
    </row>
    <row r="1403" spans="1:12" x14ac:dyDescent="0.25">
      <c r="A1403" s="26"/>
      <c r="C1403" s="26"/>
      <c r="J1403" s="4" t="s">
        <v>10936</v>
      </c>
      <c r="L1403" s="26"/>
    </row>
    <row r="1404" spans="1:12" x14ac:dyDescent="0.25">
      <c r="A1404" s="26"/>
      <c r="C1404" s="26"/>
      <c r="J1404" s="4" t="s">
        <v>10936</v>
      </c>
      <c r="L1404" s="26"/>
    </row>
    <row r="1405" spans="1:12" x14ac:dyDescent="0.25">
      <c r="A1405" s="26"/>
      <c r="C1405" s="26"/>
      <c r="J1405" s="4" t="s">
        <v>10936</v>
      </c>
      <c r="L1405" s="26"/>
    </row>
    <row r="1406" spans="1:12" x14ac:dyDescent="0.25">
      <c r="A1406" s="26"/>
      <c r="C1406" s="26"/>
      <c r="J1406" s="4" t="s">
        <v>10936</v>
      </c>
      <c r="L1406" s="26"/>
    </row>
    <row r="1407" spans="1:12" x14ac:dyDescent="0.25">
      <c r="A1407" s="26"/>
      <c r="C1407" s="26"/>
      <c r="J1407" s="4" t="s">
        <v>10936</v>
      </c>
      <c r="L1407" s="26"/>
    </row>
    <row r="1408" spans="1:12" x14ac:dyDescent="0.25">
      <c r="A1408" s="26"/>
      <c r="C1408" s="26"/>
      <c r="J1408" s="4" t="s">
        <v>10936</v>
      </c>
      <c r="L1408" s="26"/>
    </row>
    <row r="1409" spans="1:12" x14ac:dyDescent="0.25">
      <c r="A1409" s="26"/>
      <c r="C1409" s="26"/>
      <c r="J1409" s="4" t="s">
        <v>10936</v>
      </c>
      <c r="L1409" s="26"/>
    </row>
    <row r="1410" spans="1:12" x14ac:dyDescent="0.25">
      <c r="A1410" s="26"/>
      <c r="C1410" s="26"/>
      <c r="J1410" s="4" t="s">
        <v>10936</v>
      </c>
      <c r="L1410" s="26"/>
    </row>
    <row r="1411" spans="1:12" x14ac:dyDescent="0.25">
      <c r="A1411" s="26"/>
      <c r="C1411" s="26"/>
      <c r="J1411" s="4" t="s">
        <v>10936</v>
      </c>
      <c r="L1411" s="26"/>
    </row>
    <row r="1412" spans="1:12" x14ac:dyDescent="0.25">
      <c r="A1412" s="26"/>
      <c r="C1412" s="26"/>
      <c r="J1412" s="4" t="s">
        <v>10936</v>
      </c>
      <c r="L1412" s="26"/>
    </row>
    <row r="1413" spans="1:12" x14ac:dyDescent="0.25">
      <c r="A1413" s="26"/>
      <c r="C1413" s="26"/>
      <c r="J1413" s="4" t="s">
        <v>10936</v>
      </c>
      <c r="L1413" s="26"/>
    </row>
    <row r="1414" spans="1:12" x14ac:dyDescent="0.25">
      <c r="A1414" s="26"/>
      <c r="C1414" s="26"/>
      <c r="J1414" s="4" t="s">
        <v>10936</v>
      </c>
      <c r="L1414" s="26"/>
    </row>
    <row r="1415" spans="1:12" x14ac:dyDescent="0.25">
      <c r="A1415" s="26"/>
      <c r="C1415" s="26"/>
      <c r="J1415" s="4" t="s">
        <v>10936</v>
      </c>
      <c r="L1415" s="26"/>
    </row>
    <row r="1416" spans="1:12" x14ac:dyDescent="0.25">
      <c r="A1416" s="26"/>
      <c r="C1416" s="26"/>
      <c r="J1416" s="4" t="s">
        <v>10936</v>
      </c>
      <c r="L1416" s="26"/>
    </row>
    <row r="1417" spans="1:12" x14ac:dyDescent="0.25">
      <c r="A1417" s="26"/>
      <c r="C1417" s="26"/>
      <c r="J1417" s="4" t="s">
        <v>10936</v>
      </c>
      <c r="L1417" s="26"/>
    </row>
    <row r="1418" spans="1:12" x14ac:dyDescent="0.25">
      <c r="A1418" s="26"/>
      <c r="C1418" s="26"/>
      <c r="J1418" s="4" t="s">
        <v>10936</v>
      </c>
      <c r="L1418" s="26"/>
    </row>
    <row r="1419" spans="1:12" x14ac:dyDescent="0.25">
      <c r="A1419" s="26"/>
      <c r="C1419" s="26"/>
      <c r="J1419" s="4" t="s">
        <v>10936</v>
      </c>
      <c r="L1419" s="26"/>
    </row>
    <row r="1420" spans="1:12" x14ac:dyDescent="0.25">
      <c r="A1420" s="26"/>
      <c r="C1420" s="26"/>
      <c r="J1420" s="4" t="s">
        <v>10936</v>
      </c>
      <c r="L1420" s="26"/>
    </row>
    <row r="1421" spans="1:12" x14ac:dyDescent="0.25">
      <c r="A1421" s="26"/>
      <c r="C1421" s="26"/>
      <c r="J1421" s="4" t="s">
        <v>10936</v>
      </c>
      <c r="L1421" s="26"/>
    </row>
    <row r="1422" spans="1:12" x14ac:dyDescent="0.25">
      <c r="A1422" s="26"/>
      <c r="C1422" s="26"/>
      <c r="J1422" s="4" t="s">
        <v>10936</v>
      </c>
      <c r="L1422" s="26"/>
    </row>
    <row r="1423" spans="1:12" x14ac:dyDescent="0.25">
      <c r="A1423" s="26"/>
      <c r="C1423" s="26"/>
      <c r="J1423" s="4" t="s">
        <v>10936</v>
      </c>
      <c r="L1423" s="26"/>
    </row>
    <row r="1424" spans="1:12" x14ac:dyDescent="0.25">
      <c r="A1424" s="26"/>
      <c r="C1424" s="26"/>
      <c r="J1424" s="4" t="s">
        <v>10936</v>
      </c>
      <c r="L1424" s="26"/>
    </row>
    <row r="1425" spans="1:12" x14ac:dyDescent="0.25">
      <c r="A1425" s="26"/>
      <c r="C1425" s="26"/>
      <c r="J1425" s="4" t="s">
        <v>10936</v>
      </c>
      <c r="L1425" s="26"/>
    </row>
    <row r="1426" spans="1:12" x14ac:dyDescent="0.25">
      <c r="A1426" s="26"/>
      <c r="C1426" s="26"/>
      <c r="J1426" s="4" t="s">
        <v>10936</v>
      </c>
      <c r="L1426" s="26"/>
    </row>
    <row r="1427" spans="1:12" x14ac:dyDescent="0.25">
      <c r="A1427" s="26"/>
      <c r="C1427" s="26"/>
      <c r="J1427" s="4" t="s">
        <v>10936</v>
      </c>
      <c r="L1427" s="26"/>
    </row>
    <row r="1428" spans="1:12" x14ac:dyDescent="0.25">
      <c r="A1428" s="26"/>
      <c r="C1428" s="26"/>
      <c r="J1428" s="4" t="s">
        <v>10936</v>
      </c>
      <c r="L1428" s="26"/>
    </row>
    <row r="1429" spans="1:12" x14ac:dyDescent="0.25">
      <c r="A1429" s="26"/>
      <c r="C1429" s="26"/>
      <c r="J1429" s="4" t="s">
        <v>10936</v>
      </c>
      <c r="L1429" s="26"/>
    </row>
    <row r="1430" spans="1:12" x14ac:dyDescent="0.25">
      <c r="A1430" s="26"/>
      <c r="C1430" s="26"/>
      <c r="J1430" s="4" t="s">
        <v>10936</v>
      </c>
      <c r="L1430" s="26"/>
    </row>
    <row r="1431" spans="1:12" x14ac:dyDescent="0.25">
      <c r="A1431" s="26"/>
      <c r="C1431" s="26"/>
      <c r="J1431" s="4" t="s">
        <v>10936</v>
      </c>
      <c r="L1431" s="26"/>
    </row>
    <row r="1432" spans="1:12" x14ac:dyDescent="0.25">
      <c r="A1432" s="26"/>
      <c r="C1432" s="26"/>
      <c r="J1432" s="4" t="s">
        <v>10936</v>
      </c>
      <c r="L1432" s="26"/>
    </row>
    <row r="1433" spans="1:12" x14ac:dyDescent="0.25">
      <c r="A1433" s="26"/>
      <c r="C1433" s="26"/>
      <c r="J1433" s="4" t="s">
        <v>10936</v>
      </c>
      <c r="L1433" s="26"/>
    </row>
    <row r="1434" spans="1:12" x14ac:dyDescent="0.25">
      <c r="A1434" s="26"/>
      <c r="C1434" s="26"/>
      <c r="J1434" s="4" t="s">
        <v>10936</v>
      </c>
      <c r="L1434" s="26"/>
    </row>
    <row r="1435" spans="1:12" x14ac:dyDescent="0.25">
      <c r="A1435" s="26"/>
      <c r="C1435" s="26"/>
      <c r="J1435" s="4" t="s">
        <v>10936</v>
      </c>
      <c r="L1435" s="26"/>
    </row>
    <row r="1436" spans="1:12" x14ac:dyDescent="0.25">
      <c r="A1436" s="26"/>
      <c r="C1436" s="26"/>
      <c r="J1436" s="4" t="s">
        <v>10936</v>
      </c>
      <c r="L1436" s="26"/>
    </row>
    <row r="1437" spans="1:12" x14ac:dyDescent="0.25">
      <c r="A1437" s="26"/>
      <c r="C1437" s="26"/>
      <c r="J1437" s="4" t="s">
        <v>10936</v>
      </c>
      <c r="L1437" s="26"/>
    </row>
    <row r="1438" spans="1:12" x14ac:dyDescent="0.25">
      <c r="A1438" s="26"/>
      <c r="C1438" s="26"/>
      <c r="J1438" s="4" t="s">
        <v>10936</v>
      </c>
      <c r="L1438" s="26"/>
    </row>
    <row r="1439" spans="1:12" x14ac:dyDescent="0.25">
      <c r="A1439" s="26"/>
      <c r="C1439" s="26"/>
      <c r="J1439" s="4" t="s">
        <v>10936</v>
      </c>
      <c r="L1439" s="26"/>
    </row>
    <row r="1440" spans="1:12" x14ac:dyDescent="0.25">
      <c r="A1440" s="26"/>
      <c r="C1440" s="26"/>
      <c r="J1440" s="4" t="s">
        <v>10936</v>
      </c>
      <c r="L1440" s="26"/>
    </row>
    <row r="1441" spans="1:12" x14ac:dyDescent="0.25">
      <c r="A1441" s="26"/>
      <c r="C1441" s="26"/>
      <c r="J1441" s="4" t="s">
        <v>10936</v>
      </c>
      <c r="L1441" s="26"/>
    </row>
    <row r="1442" spans="1:12" x14ac:dyDescent="0.25">
      <c r="A1442" s="26"/>
      <c r="C1442" s="26"/>
      <c r="J1442" s="4" t="s">
        <v>10936</v>
      </c>
      <c r="L1442" s="26"/>
    </row>
    <row r="1443" spans="1:12" x14ac:dyDescent="0.25">
      <c r="A1443" s="26"/>
      <c r="C1443" s="26"/>
      <c r="J1443" s="4" t="s">
        <v>10936</v>
      </c>
      <c r="L1443" s="26"/>
    </row>
    <row r="1444" spans="1:12" x14ac:dyDescent="0.25">
      <c r="A1444" s="26"/>
      <c r="C1444" s="26"/>
      <c r="J1444" s="4" t="s">
        <v>10936</v>
      </c>
      <c r="L1444" s="26"/>
    </row>
    <row r="1445" spans="1:12" x14ac:dyDescent="0.25">
      <c r="A1445" s="26"/>
      <c r="C1445" s="26"/>
      <c r="J1445" s="4" t="s">
        <v>10936</v>
      </c>
      <c r="L1445" s="26"/>
    </row>
    <row r="1446" spans="1:12" x14ac:dyDescent="0.25">
      <c r="A1446" s="26"/>
      <c r="C1446" s="26"/>
      <c r="J1446" s="4" t="s">
        <v>10936</v>
      </c>
      <c r="L1446" s="26"/>
    </row>
    <row r="1447" spans="1:12" x14ac:dyDescent="0.25">
      <c r="A1447" s="26"/>
      <c r="C1447" s="26"/>
      <c r="J1447" s="4" t="s">
        <v>10936</v>
      </c>
      <c r="L1447" s="26"/>
    </row>
    <row r="1448" spans="1:12" x14ac:dyDescent="0.25">
      <c r="A1448" s="26"/>
      <c r="C1448" s="26"/>
      <c r="J1448" s="4" t="s">
        <v>10936</v>
      </c>
      <c r="L1448" s="26"/>
    </row>
    <row r="1449" spans="1:12" x14ac:dyDescent="0.25">
      <c r="A1449" s="26"/>
      <c r="C1449" s="26"/>
      <c r="J1449" s="4" t="s">
        <v>10936</v>
      </c>
      <c r="L1449" s="26"/>
    </row>
    <row r="1450" spans="1:12" x14ac:dyDescent="0.25">
      <c r="A1450" s="26"/>
      <c r="C1450" s="26"/>
      <c r="J1450" s="4" t="s">
        <v>10936</v>
      </c>
      <c r="L1450" s="26"/>
    </row>
    <row r="1451" spans="1:12" x14ac:dyDescent="0.25">
      <c r="A1451" s="26"/>
      <c r="C1451" s="26"/>
      <c r="J1451" s="4" t="s">
        <v>10936</v>
      </c>
      <c r="L1451" s="26"/>
    </row>
    <row r="1452" spans="1:12" x14ac:dyDescent="0.25">
      <c r="A1452" s="26"/>
      <c r="C1452" s="26"/>
      <c r="J1452" s="4" t="s">
        <v>10936</v>
      </c>
      <c r="L1452" s="26"/>
    </row>
    <row r="1453" spans="1:12" x14ac:dyDescent="0.25">
      <c r="A1453" s="26"/>
      <c r="C1453" s="26"/>
      <c r="J1453" s="4" t="s">
        <v>10936</v>
      </c>
      <c r="L1453" s="26"/>
    </row>
    <row r="1454" spans="1:12" x14ac:dyDescent="0.25">
      <c r="A1454" s="26"/>
      <c r="C1454" s="26"/>
      <c r="J1454" s="4" t="s">
        <v>10936</v>
      </c>
      <c r="L1454" s="26"/>
    </row>
    <row r="1455" spans="1:12" x14ac:dyDescent="0.25">
      <c r="A1455" s="26"/>
      <c r="C1455" s="26"/>
      <c r="J1455" s="4" t="s">
        <v>10936</v>
      </c>
      <c r="L1455" s="26"/>
    </row>
    <row r="1456" spans="1:12" x14ac:dyDescent="0.25">
      <c r="A1456" s="26"/>
      <c r="C1456" s="26"/>
      <c r="J1456" s="4" t="s">
        <v>10936</v>
      </c>
      <c r="L1456" s="26"/>
    </row>
    <row r="1457" spans="1:12" x14ac:dyDescent="0.25">
      <c r="A1457" s="26"/>
      <c r="C1457" s="26"/>
      <c r="J1457" s="4" t="s">
        <v>10936</v>
      </c>
      <c r="L1457" s="26"/>
    </row>
    <row r="1458" spans="1:12" x14ac:dyDescent="0.25">
      <c r="A1458" s="26"/>
      <c r="C1458" s="26"/>
      <c r="J1458" s="4" t="s">
        <v>10936</v>
      </c>
      <c r="L1458" s="26"/>
    </row>
    <row r="1459" spans="1:12" x14ac:dyDescent="0.25">
      <c r="A1459" s="26"/>
      <c r="C1459" s="26"/>
      <c r="J1459" s="4" t="s">
        <v>10936</v>
      </c>
      <c r="L1459" s="26"/>
    </row>
    <row r="1460" spans="1:12" x14ac:dyDescent="0.25">
      <c r="A1460" s="26"/>
      <c r="C1460" s="26"/>
      <c r="J1460" s="4" t="s">
        <v>10936</v>
      </c>
      <c r="L1460" s="26"/>
    </row>
    <row r="1461" spans="1:12" x14ac:dyDescent="0.25">
      <c r="A1461" s="26"/>
      <c r="C1461" s="26"/>
      <c r="J1461" s="4" t="s">
        <v>10936</v>
      </c>
      <c r="L1461" s="26"/>
    </row>
    <row r="1462" spans="1:12" x14ac:dyDescent="0.25">
      <c r="A1462" s="26"/>
      <c r="C1462" s="26"/>
      <c r="J1462" s="4" t="s">
        <v>10936</v>
      </c>
      <c r="L1462" s="26"/>
    </row>
    <row r="1463" spans="1:12" x14ac:dyDescent="0.25">
      <c r="A1463" s="26"/>
      <c r="C1463" s="26"/>
      <c r="J1463" s="4" t="s">
        <v>10936</v>
      </c>
      <c r="L1463" s="26"/>
    </row>
    <row r="1464" spans="1:12" x14ac:dyDescent="0.25">
      <c r="A1464" s="26"/>
      <c r="C1464" s="26"/>
      <c r="J1464" s="4" t="s">
        <v>10936</v>
      </c>
      <c r="L1464" s="26"/>
    </row>
    <row r="1465" spans="1:12" x14ac:dyDescent="0.25">
      <c r="A1465" s="26"/>
      <c r="C1465" s="26"/>
      <c r="J1465" s="4" t="s">
        <v>10936</v>
      </c>
      <c r="L1465" s="26"/>
    </row>
    <row r="1466" spans="1:12" x14ac:dyDescent="0.25">
      <c r="A1466" s="26"/>
      <c r="C1466" s="26"/>
      <c r="J1466" s="4" t="s">
        <v>10936</v>
      </c>
      <c r="L1466" s="26"/>
    </row>
    <row r="1467" spans="1:12" x14ac:dyDescent="0.25">
      <c r="A1467" s="26"/>
      <c r="C1467" s="26"/>
      <c r="J1467" s="4" t="s">
        <v>10936</v>
      </c>
      <c r="L1467" s="26"/>
    </row>
    <row r="1468" spans="1:12" x14ac:dyDescent="0.25">
      <c r="A1468" s="26"/>
      <c r="C1468" s="26"/>
      <c r="J1468" s="4" t="s">
        <v>10936</v>
      </c>
      <c r="L1468" s="26"/>
    </row>
    <row r="1469" spans="1:12" x14ac:dyDescent="0.25">
      <c r="A1469" s="26"/>
      <c r="C1469" s="26"/>
      <c r="J1469" s="4" t="s">
        <v>10936</v>
      </c>
      <c r="L1469" s="26"/>
    </row>
    <row r="1470" spans="1:12" x14ac:dyDescent="0.25">
      <c r="A1470" s="26"/>
      <c r="C1470" s="26"/>
      <c r="J1470" s="4" t="s">
        <v>10936</v>
      </c>
      <c r="L1470" s="26"/>
    </row>
    <row r="1471" spans="1:12" x14ac:dyDescent="0.25">
      <c r="A1471" s="26"/>
      <c r="C1471" s="26"/>
      <c r="J1471" s="4" t="s">
        <v>10936</v>
      </c>
      <c r="L1471" s="26"/>
    </row>
    <row r="1472" spans="1:12" x14ac:dyDescent="0.25">
      <c r="A1472" s="26"/>
      <c r="C1472" s="26"/>
      <c r="J1472" s="4" t="s">
        <v>10936</v>
      </c>
      <c r="L1472" s="26"/>
    </row>
    <row r="1473" spans="1:12" x14ac:dyDescent="0.25">
      <c r="A1473" s="26"/>
      <c r="C1473" s="26"/>
      <c r="J1473" s="4" t="s">
        <v>10936</v>
      </c>
      <c r="L1473" s="26"/>
    </row>
    <row r="1474" spans="1:12" x14ac:dyDescent="0.25">
      <c r="A1474" s="26"/>
      <c r="C1474" s="26"/>
      <c r="J1474" s="4" t="s">
        <v>10936</v>
      </c>
      <c r="L1474" s="26"/>
    </row>
    <row r="1475" spans="1:12" x14ac:dyDescent="0.25">
      <c r="A1475" s="26"/>
      <c r="C1475" s="26"/>
      <c r="J1475" s="4" t="s">
        <v>10936</v>
      </c>
      <c r="L1475" s="26"/>
    </row>
    <row r="1476" spans="1:12" x14ac:dyDescent="0.25">
      <c r="A1476" s="26"/>
      <c r="C1476" s="26"/>
      <c r="J1476" s="4" t="s">
        <v>10936</v>
      </c>
      <c r="L1476" s="26"/>
    </row>
    <row r="1477" spans="1:12" x14ac:dyDescent="0.25">
      <c r="A1477" s="26"/>
      <c r="C1477" s="26"/>
      <c r="J1477" s="4" t="s">
        <v>10936</v>
      </c>
      <c r="L1477" s="26"/>
    </row>
    <row r="1478" spans="1:12" x14ac:dyDescent="0.25">
      <c r="A1478" s="26"/>
      <c r="C1478" s="26"/>
      <c r="J1478" s="4" t="s">
        <v>10936</v>
      </c>
      <c r="L1478" s="26"/>
    </row>
    <row r="1479" spans="1:12" x14ac:dyDescent="0.25">
      <c r="A1479" s="26"/>
      <c r="C1479" s="26"/>
      <c r="J1479" s="4" t="s">
        <v>10936</v>
      </c>
      <c r="L1479" s="26"/>
    </row>
    <row r="1480" spans="1:12" x14ac:dyDescent="0.25">
      <c r="A1480" s="26"/>
      <c r="C1480" s="26"/>
      <c r="J1480" s="4" t="s">
        <v>10936</v>
      </c>
      <c r="L1480" s="26"/>
    </row>
    <row r="1481" spans="1:12" x14ac:dyDescent="0.25">
      <c r="A1481" s="26"/>
      <c r="C1481" s="26"/>
      <c r="J1481" s="4" t="s">
        <v>10936</v>
      </c>
      <c r="L1481" s="26"/>
    </row>
    <row r="1482" spans="1:12" x14ac:dyDescent="0.25">
      <c r="A1482" s="26"/>
      <c r="C1482" s="26"/>
      <c r="J1482" s="4" t="s">
        <v>10936</v>
      </c>
      <c r="L1482" s="26"/>
    </row>
    <row r="1483" spans="1:12" x14ac:dyDescent="0.25">
      <c r="A1483" s="26"/>
      <c r="C1483" s="26"/>
      <c r="J1483" s="4" t="s">
        <v>10936</v>
      </c>
      <c r="L1483" s="26"/>
    </row>
    <row r="1484" spans="1:12" x14ac:dyDescent="0.25">
      <c r="A1484" s="26"/>
      <c r="C1484" s="26"/>
      <c r="J1484" s="4" t="s">
        <v>10936</v>
      </c>
      <c r="L1484" s="26"/>
    </row>
    <row r="1485" spans="1:12" x14ac:dyDescent="0.25">
      <c r="A1485" s="26"/>
      <c r="C1485" s="26"/>
      <c r="J1485" s="4" t="s">
        <v>10936</v>
      </c>
      <c r="L1485" s="26"/>
    </row>
    <row r="1486" spans="1:12" x14ac:dyDescent="0.25">
      <c r="A1486" s="26"/>
      <c r="C1486" s="26"/>
      <c r="J1486" s="4" t="s">
        <v>10936</v>
      </c>
      <c r="L1486" s="26"/>
    </row>
    <row r="1487" spans="1:12" x14ac:dyDescent="0.25">
      <c r="A1487" s="26"/>
      <c r="C1487" s="26"/>
      <c r="J1487" s="4" t="s">
        <v>10936</v>
      </c>
      <c r="L1487" s="26"/>
    </row>
    <row r="1488" spans="1:12" x14ac:dyDescent="0.25">
      <c r="A1488" s="26"/>
      <c r="C1488" s="26"/>
      <c r="J1488" s="4" t="s">
        <v>10936</v>
      </c>
      <c r="L1488" s="26"/>
    </row>
    <row r="1489" spans="1:12" x14ac:dyDescent="0.25">
      <c r="A1489" s="26"/>
      <c r="C1489" s="26"/>
      <c r="J1489" s="4" t="s">
        <v>10936</v>
      </c>
      <c r="L1489" s="26"/>
    </row>
    <row r="1490" spans="1:12" x14ac:dyDescent="0.25">
      <c r="A1490" s="26"/>
      <c r="C1490" s="26"/>
      <c r="J1490" s="4" t="s">
        <v>10936</v>
      </c>
      <c r="L1490" s="26"/>
    </row>
    <row r="1491" spans="1:12" x14ac:dyDescent="0.25">
      <c r="A1491" s="26"/>
      <c r="C1491" s="26"/>
      <c r="J1491" s="4" t="s">
        <v>10936</v>
      </c>
      <c r="L1491" s="26"/>
    </row>
    <row r="1492" spans="1:12" x14ac:dyDescent="0.25">
      <c r="A1492" s="26"/>
      <c r="C1492" s="26"/>
      <c r="J1492" s="4" t="s">
        <v>10936</v>
      </c>
      <c r="L1492" s="26"/>
    </row>
    <row r="1493" spans="1:12" x14ac:dyDescent="0.25">
      <c r="A1493" s="26"/>
      <c r="C1493" s="26"/>
      <c r="J1493" s="4" t="s">
        <v>10936</v>
      </c>
      <c r="L1493" s="26"/>
    </row>
    <row r="1494" spans="1:12" x14ac:dyDescent="0.25">
      <c r="A1494" s="26"/>
      <c r="C1494" s="26"/>
      <c r="J1494" s="4" t="s">
        <v>10936</v>
      </c>
      <c r="L1494" s="26"/>
    </row>
    <row r="1495" spans="1:12" x14ac:dyDescent="0.25">
      <c r="A1495" s="26"/>
      <c r="C1495" s="26"/>
      <c r="J1495" s="4" t="s">
        <v>10936</v>
      </c>
      <c r="L1495" s="26"/>
    </row>
    <row r="1496" spans="1:12" x14ac:dyDescent="0.25">
      <c r="A1496" s="26"/>
      <c r="C1496" s="26"/>
      <c r="J1496" s="4" t="s">
        <v>10936</v>
      </c>
      <c r="L1496" s="26"/>
    </row>
    <row r="1497" spans="1:12" x14ac:dyDescent="0.25">
      <c r="A1497" s="26"/>
      <c r="C1497" s="26"/>
      <c r="J1497" s="4" t="s">
        <v>10936</v>
      </c>
      <c r="L1497" s="26"/>
    </row>
    <row r="1498" spans="1:12" x14ac:dyDescent="0.25">
      <c r="A1498" s="26"/>
      <c r="C1498" s="26"/>
      <c r="J1498" s="4" t="s">
        <v>10936</v>
      </c>
      <c r="L1498" s="26"/>
    </row>
    <row r="1499" spans="1:12" x14ac:dyDescent="0.25">
      <c r="A1499" s="26"/>
      <c r="C1499" s="26"/>
      <c r="J1499" s="4" t="s">
        <v>10936</v>
      </c>
      <c r="L1499" s="26"/>
    </row>
    <row r="1500" spans="1:12" x14ac:dyDescent="0.25">
      <c r="A1500" s="26"/>
      <c r="C1500" s="26"/>
      <c r="J1500" s="4" t="s">
        <v>10936</v>
      </c>
      <c r="L1500" s="26"/>
    </row>
    <row r="1501" spans="1:12" x14ac:dyDescent="0.25">
      <c r="A1501" s="26"/>
      <c r="C1501" s="26"/>
      <c r="J1501" s="4" t="s">
        <v>10936</v>
      </c>
      <c r="L1501" s="26"/>
    </row>
    <row r="1502" spans="1:12" x14ac:dyDescent="0.25">
      <c r="A1502" s="26"/>
      <c r="C1502" s="26"/>
      <c r="J1502" s="4" t="s">
        <v>10936</v>
      </c>
      <c r="L1502" s="26"/>
    </row>
    <row r="1503" spans="1:12" x14ac:dyDescent="0.25">
      <c r="A1503" s="26"/>
      <c r="C1503" s="26"/>
      <c r="J1503" s="4" t="s">
        <v>10936</v>
      </c>
      <c r="L1503" s="26"/>
    </row>
    <row r="1504" spans="1:12" x14ac:dyDescent="0.25">
      <c r="A1504" s="26"/>
      <c r="C1504" s="26"/>
      <c r="J1504" s="4" t="s">
        <v>10936</v>
      </c>
      <c r="L1504" s="26"/>
    </row>
    <row r="1505" spans="1:12" x14ac:dyDescent="0.25">
      <c r="A1505" s="26"/>
      <c r="C1505" s="26"/>
      <c r="J1505" s="4" t="s">
        <v>10936</v>
      </c>
      <c r="L1505" s="26"/>
    </row>
    <row r="1506" spans="1:12" x14ac:dyDescent="0.25">
      <c r="A1506" s="26"/>
      <c r="C1506" s="26"/>
      <c r="J1506" s="4" t="s">
        <v>10936</v>
      </c>
      <c r="L1506" s="26"/>
    </row>
    <row r="1507" spans="1:12" x14ac:dyDescent="0.25">
      <c r="A1507" s="26"/>
      <c r="C1507" s="26"/>
      <c r="J1507" s="4" t="s">
        <v>10936</v>
      </c>
      <c r="L1507" s="26"/>
    </row>
    <row r="1508" spans="1:12" x14ac:dyDescent="0.25">
      <c r="A1508" s="26"/>
      <c r="C1508" s="26"/>
      <c r="J1508" s="4" t="s">
        <v>10936</v>
      </c>
      <c r="L1508" s="26"/>
    </row>
    <row r="1509" spans="1:12" x14ac:dyDescent="0.25">
      <c r="A1509" s="26"/>
      <c r="C1509" s="26"/>
      <c r="J1509" s="4" t="s">
        <v>10936</v>
      </c>
      <c r="L1509" s="26"/>
    </row>
    <row r="1510" spans="1:12" x14ac:dyDescent="0.25">
      <c r="A1510" s="26"/>
      <c r="C1510" s="26"/>
      <c r="J1510" s="4" t="s">
        <v>10936</v>
      </c>
      <c r="L1510" s="26"/>
    </row>
    <row r="1511" spans="1:12" x14ac:dyDescent="0.25">
      <c r="A1511" s="26"/>
      <c r="C1511" s="26"/>
      <c r="J1511" s="4" t="s">
        <v>10936</v>
      </c>
      <c r="L1511" s="26"/>
    </row>
    <row r="1512" spans="1:12" x14ac:dyDescent="0.25">
      <c r="A1512" s="26"/>
      <c r="C1512" s="26"/>
      <c r="J1512" s="4" t="s">
        <v>10936</v>
      </c>
      <c r="L1512" s="26"/>
    </row>
    <row r="1513" spans="1:12" x14ac:dyDescent="0.25">
      <c r="A1513" s="26"/>
      <c r="C1513" s="26"/>
      <c r="J1513" s="4" t="s">
        <v>10936</v>
      </c>
      <c r="L1513" s="26"/>
    </row>
    <row r="1514" spans="1:12" x14ac:dyDescent="0.25">
      <c r="A1514" s="26"/>
      <c r="C1514" s="26"/>
      <c r="J1514" s="4" t="s">
        <v>10936</v>
      </c>
      <c r="L1514" s="26"/>
    </row>
    <row r="1515" spans="1:12" x14ac:dyDescent="0.25">
      <c r="A1515" s="26"/>
      <c r="C1515" s="26"/>
      <c r="J1515" s="4" t="s">
        <v>10936</v>
      </c>
      <c r="L1515" s="26"/>
    </row>
    <row r="1516" spans="1:12" x14ac:dyDescent="0.25">
      <c r="A1516" s="26"/>
      <c r="C1516" s="26"/>
      <c r="J1516" s="4" t="s">
        <v>10936</v>
      </c>
      <c r="L1516" s="26"/>
    </row>
    <row r="1517" spans="1:12" x14ac:dyDescent="0.25">
      <c r="A1517" s="26"/>
      <c r="C1517" s="26"/>
      <c r="J1517" s="4" t="s">
        <v>10936</v>
      </c>
      <c r="L1517" s="26"/>
    </row>
    <row r="1518" spans="1:12" x14ac:dyDescent="0.25">
      <c r="A1518" s="26"/>
      <c r="C1518" s="26"/>
      <c r="J1518" s="4" t="s">
        <v>10936</v>
      </c>
      <c r="L1518" s="26"/>
    </row>
    <row r="1519" spans="1:12" x14ac:dyDescent="0.25">
      <c r="A1519" s="26"/>
      <c r="C1519" s="26"/>
      <c r="J1519" s="4" t="s">
        <v>10936</v>
      </c>
      <c r="L1519" s="26"/>
    </row>
    <row r="1520" spans="1:12" x14ac:dyDescent="0.25">
      <c r="A1520" s="26"/>
      <c r="C1520" s="26"/>
      <c r="J1520" s="4" t="s">
        <v>10936</v>
      </c>
      <c r="L1520" s="26"/>
    </row>
    <row r="1521" spans="1:12" x14ac:dyDescent="0.25">
      <c r="A1521" s="26"/>
      <c r="C1521" s="26"/>
      <c r="J1521" s="4" t="s">
        <v>10936</v>
      </c>
      <c r="L1521" s="26"/>
    </row>
    <row r="1522" spans="1:12" x14ac:dyDescent="0.25">
      <c r="A1522" s="26"/>
      <c r="C1522" s="26"/>
      <c r="J1522" s="4" t="s">
        <v>10936</v>
      </c>
      <c r="L1522" s="26"/>
    </row>
    <row r="1523" spans="1:12" x14ac:dyDescent="0.25">
      <c r="A1523" s="26"/>
      <c r="C1523" s="26"/>
      <c r="J1523" s="4" t="s">
        <v>10936</v>
      </c>
      <c r="L1523" s="26"/>
    </row>
    <row r="1524" spans="1:12" x14ac:dyDescent="0.25">
      <c r="A1524" s="26"/>
      <c r="C1524" s="26"/>
      <c r="J1524" s="4" t="s">
        <v>10936</v>
      </c>
      <c r="L1524" s="26"/>
    </row>
    <row r="1525" spans="1:12" x14ac:dyDescent="0.25">
      <c r="A1525" s="26"/>
      <c r="C1525" s="26"/>
      <c r="J1525" s="4" t="s">
        <v>10936</v>
      </c>
      <c r="L1525" s="26"/>
    </row>
    <row r="1526" spans="1:12" x14ac:dyDescent="0.25">
      <c r="A1526" s="26"/>
      <c r="C1526" s="26"/>
      <c r="J1526" s="4" t="s">
        <v>10936</v>
      </c>
      <c r="L1526" s="26"/>
    </row>
    <row r="1527" spans="1:12" x14ac:dyDescent="0.25">
      <c r="A1527" s="26"/>
      <c r="C1527" s="26"/>
      <c r="J1527" s="4" t="s">
        <v>10936</v>
      </c>
      <c r="L1527" s="26"/>
    </row>
    <row r="1528" spans="1:12" x14ac:dyDescent="0.25">
      <c r="A1528" s="26"/>
      <c r="C1528" s="26"/>
      <c r="J1528" s="4" t="s">
        <v>10936</v>
      </c>
      <c r="L1528" s="26"/>
    </row>
    <row r="1529" spans="1:12" x14ac:dyDescent="0.25">
      <c r="A1529" s="26"/>
      <c r="C1529" s="26"/>
      <c r="J1529" s="4" t="s">
        <v>10936</v>
      </c>
      <c r="L1529" s="26"/>
    </row>
    <row r="1530" spans="1:12" x14ac:dyDescent="0.25">
      <c r="A1530" s="26"/>
      <c r="C1530" s="26"/>
      <c r="J1530" s="4" t="s">
        <v>10936</v>
      </c>
      <c r="L1530" s="26"/>
    </row>
    <row r="1531" spans="1:12" x14ac:dyDescent="0.25">
      <c r="A1531" s="26"/>
      <c r="C1531" s="26"/>
      <c r="J1531" s="4" t="s">
        <v>10936</v>
      </c>
      <c r="L1531" s="26"/>
    </row>
    <row r="1532" spans="1:12" x14ac:dyDescent="0.25">
      <c r="A1532" s="26"/>
      <c r="C1532" s="26"/>
      <c r="J1532" s="4" t="s">
        <v>10936</v>
      </c>
      <c r="L1532" s="26"/>
    </row>
    <row r="1533" spans="1:12" x14ac:dyDescent="0.25">
      <c r="A1533" s="26"/>
      <c r="C1533" s="26"/>
      <c r="J1533" s="4" t="s">
        <v>10936</v>
      </c>
      <c r="L1533" s="26"/>
    </row>
    <row r="1534" spans="1:12" x14ac:dyDescent="0.25">
      <c r="A1534" s="26"/>
      <c r="C1534" s="26"/>
      <c r="J1534" s="4" t="s">
        <v>10936</v>
      </c>
      <c r="L1534" s="26"/>
    </row>
    <row r="1535" spans="1:12" x14ac:dyDescent="0.25">
      <c r="A1535" s="26"/>
      <c r="C1535" s="26"/>
      <c r="J1535" s="4" t="s">
        <v>10936</v>
      </c>
      <c r="L1535" s="26"/>
    </row>
    <row r="1536" spans="1:12" x14ac:dyDescent="0.25">
      <c r="A1536" s="26"/>
      <c r="C1536" s="26"/>
      <c r="J1536" s="4" t="s">
        <v>10936</v>
      </c>
      <c r="L1536" s="26"/>
    </row>
    <row r="1537" spans="1:12" x14ac:dyDescent="0.25">
      <c r="A1537" s="26"/>
      <c r="C1537" s="26"/>
      <c r="J1537" s="4" t="s">
        <v>10936</v>
      </c>
      <c r="L1537" s="26"/>
    </row>
    <row r="1538" spans="1:12" x14ac:dyDescent="0.25">
      <c r="A1538" s="26"/>
      <c r="C1538" s="26"/>
      <c r="J1538" s="4" t="s">
        <v>10936</v>
      </c>
      <c r="L1538" s="26"/>
    </row>
    <row r="1539" spans="1:12" x14ac:dyDescent="0.25">
      <c r="A1539" s="26"/>
      <c r="C1539" s="26"/>
      <c r="J1539" s="4" t="s">
        <v>10936</v>
      </c>
      <c r="L1539" s="26"/>
    </row>
    <row r="1540" spans="1:12" x14ac:dyDescent="0.25">
      <c r="A1540" s="26"/>
      <c r="C1540" s="26"/>
      <c r="J1540" s="4" t="s">
        <v>10936</v>
      </c>
      <c r="L1540" s="26"/>
    </row>
    <row r="1541" spans="1:12" x14ac:dyDescent="0.25">
      <c r="A1541" s="26"/>
      <c r="C1541" s="26"/>
      <c r="J1541" s="4" t="s">
        <v>10936</v>
      </c>
      <c r="L1541" s="26"/>
    </row>
    <row r="1542" spans="1:12" x14ac:dyDescent="0.25">
      <c r="A1542" s="26"/>
      <c r="C1542" s="26"/>
      <c r="J1542" s="4" t="s">
        <v>10936</v>
      </c>
      <c r="L1542" s="26"/>
    </row>
    <row r="1543" spans="1:12" x14ac:dyDescent="0.25">
      <c r="A1543" s="26"/>
      <c r="C1543" s="26"/>
      <c r="J1543" s="4" t="s">
        <v>10936</v>
      </c>
      <c r="L1543" s="26"/>
    </row>
    <row r="1544" spans="1:12" x14ac:dyDescent="0.25">
      <c r="A1544" s="26"/>
      <c r="C1544" s="26"/>
      <c r="J1544" s="4" t="s">
        <v>10936</v>
      </c>
      <c r="L1544" s="26"/>
    </row>
    <row r="1545" spans="1:12" x14ac:dyDescent="0.25">
      <c r="A1545" s="26"/>
      <c r="C1545" s="26"/>
      <c r="J1545" s="4" t="s">
        <v>10936</v>
      </c>
      <c r="L1545" s="26"/>
    </row>
    <row r="1546" spans="1:12" x14ac:dyDescent="0.25">
      <c r="A1546" s="26"/>
      <c r="C1546" s="26"/>
      <c r="J1546" s="4" t="s">
        <v>10936</v>
      </c>
      <c r="L1546" s="26"/>
    </row>
    <row r="1547" spans="1:12" x14ac:dyDescent="0.25">
      <c r="A1547" s="26"/>
      <c r="C1547" s="26"/>
      <c r="J1547" s="4" t="s">
        <v>10936</v>
      </c>
      <c r="L1547" s="26"/>
    </row>
    <row r="1548" spans="1:12" x14ac:dyDescent="0.25">
      <c r="A1548" s="26"/>
      <c r="C1548" s="26"/>
      <c r="J1548" s="4" t="s">
        <v>10936</v>
      </c>
      <c r="L1548" s="26"/>
    </row>
    <row r="1549" spans="1:12" x14ac:dyDescent="0.25">
      <c r="A1549" s="26"/>
      <c r="C1549" s="26"/>
      <c r="J1549" s="4" t="s">
        <v>10936</v>
      </c>
      <c r="L1549" s="26"/>
    </row>
    <row r="1550" spans="1:12" x14ac:dyDescent="0.25">
      <c r="A1550" s="26"/>
      <c r="C1550" s="26"/>
      <c r="J1550" s="4" t="s">
        <v>10936</v>
      </c>
      <c r="L1550" s="26"/>
    </row>
    <row r="1551" spans="1:12" x14ac:dyDescent="0.25">
      <c r="A1551" s="26"/>
      <c r="C1551" s="26"/>
      <c r="J1551" s="4" t="s">
        <v>10936</v>
      </c>
      <c r="L1551" s="26"/>
    </row>
    <row r="1552" spans="1:12" x14ac:dyDescent="0.25">
      <c r="A1552" s="26"/>
      <c r="C1552" s="26"/>
      <c r="J1552" s="4" t="s">
        <v>10936</v>
      </c>
      <c r="L1552" s="26"/>
    </row>
    <row r="1553" spans="1:12" x14ac:dyDescent="0.25">
      <c r="A1553" s="26"/>
      <c r="C1553" s="26"/>
      <c r="J1553" s="4" t="s">
        <v>10936</v>
      </c>
      <c r="L1553" s="26"/>
    </row>
    <row r="1554" spans="1:12" x14ac:dyDescent="0.25">
      <c r="A1554" s="26"/>
      <c r="C1554" s="26"/>
      <c r="J1554" s="4" t="s">
        <v>10936</v>
      </c>
      <c r="L1554" s="26"/>
    </row>
    <row r="1555" spans="1:12" x14ac:dyDescent="0.25">
      <c r="A1555" s="26"/>
      <c r="C1555" s="26"/>
      <c r="J1555" s="4" t="s">
        <v>10936</v>
      </c>
      <c r="L1555" s="26"/>
    </row>
    <row r="1556" spans="1:12" x14ac:dyDescent="0.25">
      <c r="A1556" s="26"/>
      <c r="C1556" s="26"/>
      <c r="J1556" s="4" t="s">
        <v>10936</v>
      </c>
      <c r="L1556" s="26"/>
    </row>
    <row r="1557" spans="1:12" x14ac:dyDescent="0.25">
      <c r="A1557" s="26"/>
      <c r="C1557" s="26"/>
      <c r="J1557" s="4" t="s">
        <v>10936</v>
      </c>
      <c r="L1557" s="26"/>
    </row>
    <row r="1558" spans="1:12" x14ac:dyDescent="0.25">
      <c r="A1558" s="26"/>
      <c r="C1558" s="26"/>
      <c r="J1558" s="4" t="s">
        <v>10936</v>
      </c>
      <c r="L1558" s="26"/>
    </row>
    <row r="1559" spans="1:12" x14ac:dyDescent="0.25">
      <c r="A1559" s="26"/>
      <c r="C1559" s="26"/>
      <c r="J1559" s="4" t="s">
        <v>10936</v>
      </c>
      <c r="L1559" s="26"/>
    </row>
    <row r="1560" spans="1:12" x14ac:dyDescent="0.25">
      <c r="A1560" s="26"/>
      <c r="C1560" s="26"/>
      <c r="J1560" s="4" t="s">
        <v>10936</v>
      </c>
      <c r="L1560" s="26"/>
    </row>
    <row r="1561" spans="1:12" x14ac:dyDescent="0.25">
      <c r="A1561" s="26"/>
      <c r="C1561" s="26"/>
      <c r="J1561" s="4" t="s">
        <v>10936</v>
      </c>
      <c r="L1561" s="26"/>
    </row>
    <row r="1562" spans="1:12" x14ac:dyDescent="0.25">
      <c r="A1562" s="26"/>
      <c r="C1562" s="26"/>
      <c r="J1562" s="4" t="s">
        <v>10936</v>
      </c>
      <c r="L1562" s="26"/>
    </row>
    <row r="1563" spans="1:12" x14ac:dyDescent="0.25">
      <c r="A1563" s="26"/>
      <c r="C1563" s="26"/>
      <c r="J1563" s="4" t="s">
        <v>10936</v>
      </c>
      <c r="L1563" s="26"/>
    </row>
    <row r="1564" spans="1:12" x14ac:dyDescent="0.25">
      <c r="A1564" s="26"/>
      <c r="C1564" s="26"/>
      <c r="J1564" s="4" t="s">
        <v>10936</v>
      </c>
      <c r="L1564" s="26"/>
    </row>
    <row r="1565" spans="1:12" x14ac:dyDescent="0.25">
      <c r="A1565" s="26"/>
      <c r="C1565" s="26"/>
      <c r="J1565" s="4" t="s">
        <v>10936</v>
      </c>
      <c r="L1565" s="26"/>
    </row>
    <row r="1566" spans="1:12" x14ac:dyDescent="0.25">
      <c r="A1566" s="26"/>
      <c r="C1566" s="26"/>
      <c r="J1566" s="4" t="s">
        <v>10936</v>
      </c>
      <c r="L1566" s="26"/>
    </row>
    <row r="1567" spans="1:12" x14ac:dyDescent="0.25">
      <c r="A1567" s="26"/>
      <c r="C1567" s="26"/>
      <c r="J1567" s="4" t="s">
        <v>10936</v>
      </c>
      <c r="L1567" s="26"/>
    </row>
    <row r="1568" spans="1:12" x14ac:dyDescent="0.25">
      <c r="A1568" s="26"/>
      <c r="C1568" s="26"/>
      <c r="J1568" s="4" t="s">
        <v>10936</v>
      </c>
      <c r="L1568" s="26"/>
    </row>
    <row r="1569" spans="1:12" x14ac:dyDescent="0.25">
      <c r="A1569" s="26"/>
      <c r="C1569" s="26"/>
      <c r="J1569" s="4" t="s">
        <v>10936</v>
      </c>
      <c r="L1569" s="26"/>
    </row>
    <row r="1570" spans="1:12" x14ac:dyDescent="0.25">
      <c r="A1570" s="26"/>
      <c r="C1570" s="26"/>
      <c r="J1570" s="4" t="s">
        <v>10936</v>
      </c>
      <c r="L1570" s="26"/>
    </row>
    <row r="1571" spans="1:12" x14ac:dyDescent="0.25">
      <c r="A1571" s="26"/>
      <c r="C1571" s="26"/>
      <c r="J1571" s="4" t="s">
        <v>10936</v>
      </c>
      <c r="L1571" s="26"/>
    </row>
    <row r="1572" spans="1:12" x14ac:dyDescent="0.25">
      <c r="A1572" s="26"/>
      <c r="C1572" s="26"/>
      <c r="J1572" s="4" t="s">
        <v>10936</v>
      </c>
      <c r="L1572" s="26"/>
    </row>
    <row r="1573" spans="1:12" x14ac:dyDescent="0.25">
      <c r="A1573" s="26"/>
      <c r="C1573" s="26"/>
      <c r="J1573" s="4" t="s">
        <v>10936</v>
      </c>
      <c r="L1573" s="26"/>
    </row>
    <row r="1574" spans="1:12" x14ac:dyDescent="0.25">
      <c r="A1574" s="26"/>
      <c r="C1574" s="26"/>
      <c r="J1574" s="4" t="s">
        <v>10936</v>
      </c>
      <c r="L1574" s="26"/>
    </row>
    <row r="1575" spans="1:12" x14ac:dyDescent="0.25">
      <c r="A1575" s="26"/>
      <c r="C1575" s="26"/>
      <c r="J1575" s="4" t="s">
        <v>10936</v>
      </c>
      <c r="L1575" s="26"/>
    </row>
    <row r="1576" spans="1:12" x14ac:dyDescent="0.25">
      <c r="A1576" s="26"/>
      <c r="C1576" s="26"/>
      <c r="J1576" s="4" t="s">
        <v>10936</v>
      </c>
      <c r="L1576" s="26"/>
    </row>
    <row r="1577" spans="1:12" x14ac:dyDescent="0.25">
      <c r="A1577" s="26"/>
      <c r="C1577" s="26"/>
      <c r="J1577" s="4" t="s">
        <v>10936</v>
      </c>
      <c r="L1577" s="26"/>
    </row>
    <row r="1578" spans="1:12" x14ac:dyDescent="0.25">
      <c r="A1578" s="26"/>
      <c r="C1578" s="26"/>
      <c r="J1578" s="4" t="s">
        <v>10936</v>
      </c>
      <c r="L1578" s="26"/>
    </row>
    <row r="1579" spans="1:12" x14ac:dyDescent="0.25">
      <c r="A1579" s="26"/>
      <c r="C1579" s="26"/>
      <c r="J1579" s="4" t="s">
        <v>10936</v>
      </c>
      <c r="L1579" s="26"/>
    </row>
    <row r="1580" spans="1:12" x14ac:dyDescent="0.25">
      <c r="A1580" s="26"/>
      <c r="C1580" s="26"/>
      <c r="J1580" s="4" t="s">
        <v>10936</v>
      </c>
      <c r="L1580" s="26"/>
    </row>
    <row r="1581" spans="1:12" x14ac:dyDescent="0.25">
      <c r="A1581" s="26"/>
      <c r="C1581" s="26"/>
      <c r="J1581" s="4" t="s">
        <v>10936</v>
      </c>
      <c r="L1581" s="26"/>
    </row>
    <row r="1582" spans="1:12" x14ac:dyDescent="0.25">
      <c r="A1582" s="26"/>
      <c r="C1582" s="26"/>
      <c r="J1582" s="4" t="s">
        <v>10936</v>
      </c>
      <c r="L1582" s="26"/>
    </row>
    <row r="1583" spans="1:12" x14ac:dyDescent="0.25">
      <c r="A1583" s="26"/>
      <c r="C1583" s="26"/>
      <c r="J1583" s="4" t="s">
        <v>10936</v>
      </c>
      <c r="L1583" s="26"/>
    </row>
    <row r="1584" spans="1:12" x14ac:dyDescent="0.25">
      <c r="A1584" s="26"/>
      <c r="C1584" s="26"/>
      <c r="J1584" s="4" t="s">
        <v>10936</v>
      </c>
      <c r="L1584" s="26"/>
    </row>
    <row r="1585" spans="1:12" x14ac:dyDescent="0.25">
      <c r="A1585" s="26"/>
      <c r="C1585" s="26"/>
      <c r="J1585" s="4" t="s">
        <v>10936</v>
      </c>
      <c r="L1585" s="26"/>
    </row>
    <row r="1586" spans="1:12" x14ac:dyDescent="0.25">
      <c r="A1586" s="26"/>
      <c r="C1586" s="26"/>
      <c r="J1586" s="4" t="s">
        <v>10936</v>
      </c>
      <c r="L1586" s="26"/>
    </row>
    <row r="1587" spans="1:12" x14ac:dyDescent="0.25">
      <c r="A1587" s="26"/>
      <c r="C1587" s="26"/>
      <c r="J1587" s="4" t="s">
        <v>10936</v>
      </c>
      <c r="L1587" s="26"/>
    </row>
    <row r="1588" spans="1:12" x14ac:dyDescent="0.25">
      <c r="A1588" s="26"/>
      <c r="C1588" s="26"/>
      <c r="J1588" s="4" t="s">
        <v>10936</v>
      </c>
      <c r="L1588" s="26"/>
    </row>
    <row r="1589" spans="1:12" x14ac:dyDescent="0.25">
      <c r="A1589" s="26"/>
      <c r="C1589" s="26"/>
      <c r="J1589" s="4" t="s">
        <v>10936</v>
      </c>
      <c r="L1589" s="26"/>
    </row>
    <row r="1590" spans="1:12" x14ac:dyDescent="0.25">
      <c r="A1590" s="26"/>
      <c r="C1590" s="26"/>
      <c r="J1590" s="4" t="s">
        <v>10936</v>
      </c>
      <c r="L1590" s="26"/>
    </row>
    <row r="1591" spans="1:12" x14ac:dyDescent="0.25">
      <c r="A1591" s="26"/>
      <c r="C1591" s="26"/>
      <c r="J1591" s="4" t="s">
        <v>10936</v>
      </c>
      <c r="L1591" s="26"/>
    </row>
    <row r="1592" spans="1:12" x14ac:dyDescent="0.25">
      <c r="A1592" s="26"/>
      <c r="C1592" s="26"/>
      <c r="J1592" s="4" t="s">
        <v>10936</v>
      </c>
      <c r="L1592" s="26"/>
    </row>
    <row r="1593" spans="1:12" x14ac:dyDescent="0.25">
      <c r="A1593" s="26"/>
      <c r="C1593" s="26"/>
      <c r="J1593" s="3" t="s">
        <v>4314</v>
      </c>
      <c r="L1593" s="26"/>
    </row>
    <row r="1594" spans="1:12" x14ac:dyDescent="0.25">
      <c r="A1594" s="26"/>
      <c r="C1594" s="26"/>
      <c r="J1594" s="3" t="s">
        <v>4314</v>
      </c>
      <c r="L1594" s="26"/>
    </row>
    <row r="1595" spans="1:12" x14ac:dyDescent="0.25">
      <c r="A1595" s="26"/>
      <c r="C1595" s="26"/>
      <c r="J1595" s="3" t="s">
        <v>4314</v>
      </c>
      <c r="L1595" s="26"/>
    </row>
    <row r="1596" spans="1:12" x14ac:dyDescent="0.25">
      <c r="A1596" s="26"/>
      <c r="C1596" s="26"/>
      <c r="J1596" s="3" t="s">
        <v>4314</v>
      </c>
      <c r="L1596" s="26"/>
    </row>
    <row r="1597" spans="1:12" x14ac:dyDescent="0.25">
      <c r="A1597" s="26"/>
      <c r="C1597" s="26"/>
      <c r="J1597" s="3" t="s">
        <v>4314</v>
      </c>
      <c r="L1597" s="26"/>
    </row>
    <row r="1598" spans="1:12" x14ac:dyDescent="0.25">
      <c r="A1598" s="26"/>
      <c r="C1598" s="26"/>
      <c r="J1598" s="3" t="s">
        <v>4314</v>
      </c>
      <c r="L1598" s="26"/>
    </row>
    <row r="1599" spans="1:12" x14ac:dyDescent="0.25">
      <c r="A1599" s="26"/>
      <c r="C1599" s="26"/>
      <c r="J1599" s="3" t="s">
        <v>4314</v>
      </c>
      <c r="L1599" s="26"/>
    </row>
    <row r="1600" spans="1:12" x14ac:dyDescent="0.25">
      <c r="A1600" s="26"/>
      <c r="C1600" s="26"/>
      <c r="J1600" s="3" t="s">
        <v>4314</v>
      </c>
      <c r="L1600" s="26"/>
    </row>
    <row r="1601" spans="1:12" x14ac:dyDescent="0.25">
      <c r="A1601" s="26"/>
      <c r="C1601" s="26"/>
      <c r="J1601" s="3" t="s">
        <v>4314</v>
      </c>
      <c r="L1601" s="26"/>
    </row>
    <row r="1602" spans="1:12" x14ac:dyDescent="0.25">
      <c r="A1602" s="26"/>
      <c r="C1602" s="26"/>
      <c r="J1602" s="3" t="s">
        <v>4314</v>
      </c>
      <c r="L1602" s="26"/>
    </row>
    <row r="1603" spans="1:12" x14ac:dyDescent="0.25">
      <c r="A1603" s="26"/>
      <c r="C1603" s="26"/>
      <c r="J1603" s="3" t="s">
        <v>4314</v>
      </c>
      <c r="L1603" s="26"/>
    </row>
    <row r="1604" spans="1:12" x14ac:dyDescent="0.25">
      <c r="A1604" s="26"/>
      <c r="C1604" s="26"/>
      <c r="J1604" s="3" t="s">
        <v>4314</v>
      </c>
      <c r="L1604" s="26"/>
    </row>
    <row r="1605" spans="1:12" x14ac:dyDescent="0.25">
      <c r="A1605" s="26"/>
      <c r="C1605" s="26"/>
      <c r="J1605" s="3" t="s">
        <v>4314</v>
      </c>
      <c r="L1605" s="26"/>
    </row>
    <row r="1606" spans="1:12" x14ac:dyDescent="0.25">
      <c r="A1606" s="26"/>
      <c r="C1606" s="26"/>
      <c r="J1606" s="3" t="s">
        <v>4314</v>
      </c>
      <c r="L1606" s="26"/>
    </row>
    <row r="1607" spans="1:12" x14ac:dyDescent="0.25">
      <c r="A1607" s="26"/>
      <c r="C1607" s="26"/>
      <c r="J1607" s="3" t="s">
        <v>4314</v>
      </c>
      <c r="L1607" s="26"/>
    </row>
    <row r="1608" spans="1:12" x14ac:dyDescent="0.25">
      <c r="A1608" s="26"/>
      <c r="C1608" s="26"/>
      <c r="J1608" s="3" t="s">
        <v>4314</v>
      </c>
      <c r="L1608" s="26"/>
    </row>
    <row r="1609" spans="1:12" x14ac:dyDescent="0.25">
      <c r="A1609" s="26"/>
      <c r="C1609" s="26"/>
      <c r="J1609" s="3" t="s">
        <v>4314</v>
      </c>
      <c r="L1609" s="26"/>
    </row>
    <row r="1610" spans="1:12" x14ac:dyDescent="0.25">
      <c r="A1610" s="26"/>
      <c r="C1610" s="26"/>
      <c r="J1610" s="3" t="s">
        <v>4314</v>
      </c>
      <c r="L1610" s="26"/>
    </row>
    <row r="1611" spans="1:12" x14ac:dyDescent="0.25">
      <c r="A1611" s="26"/>
      <c r="C1611" s="26"/>
      <c r="J1611" s="3" t="s">
        <v>4314</v>
      </c>
      <c r="L1611" s="26"/>
    </row>
    <row r="1612" spans="1:12" x14ac:dyDescent="0.25">
      <c r="A1612" s="26"/>
      <c r="C1612" s="26"/>
      <c r="J1612" s="3" t="s">
        <v>4314</v>
      </c>
      <c r="L1612" s="26"/>
    </row>
    <row r="1613" spans="1:12" x14ac:dyDescent="0.25">
      <c r="A1613" s="26"/>
      <c r="C1613" s="26"/>
      <c r="J1613" s="3" t="s">
        <v>4314</v>
      </c>
      <c r="L1613" s="26"/>
    </row>
    <row r="1614" spans="1:12" x14ac:dyDescent="0.25">
      <c r="A1614" s="26"/>
      <c r="C1614" s="26"/>
      <c r="J1614" s="3" t="s">
        <v>4314</v>
      </c>
      <c r="L1614" s="26"/>
    </row>
    <row r="1615" spans="1:12" x14ac:dyDescent="0.25">
      <c r="A1615" s="26"/>
      <c r="C1615" s="26"/>
      <c r="J1615" s="3" t="s">
        <v>4314</v>
      </c>
      <c r="L1615" s="26"/>
    </row>
    <row r="1616" spans="1:12" x14ac:dyDescent="0.25">
      <c r="A1616" s="26"/>
      <c r="C1616" s="26"/>
      <c r="J1616" s="3" t="s">
        <v>4314</v>
      </c>
      <c r="L1616" s="26"/>
    </row>
    <row r="1617" spans="1:12" x14ac:dyDescent="0.25">
      <c r="A1617" s="26"/>
      <c r="C1617" s="26"/>
      <c r="J1617" s="3" t="s">
        <v>4314</v>
      </c>
      <c r="L1617" s="26"/>
    </row>
    <row r="1618" spans="1:12" x14ac:dyDescent="0.25">
      <c r="A1618" s="26"/>
      <c r="C1618" s="26"/>
      <c r="J1618" s="3" t="s">
        <v>4314</v>
      </c>
      <c r="L1618" s="26"/>
    </row>
    <row r="1619" spans="1:12" x14ac:dyDescent="0.25">
      <c r="A1619" s="26"/>
      <c r="C1619" s="26"/>
      <c r="J1619" s="3" t="s">
        <v>4314</v>
      </c>
      <c r="L1619" s="26"/>
    </row>
    <row r="1620" spans="1:12" x14ac:dyDescent="0.25">
      <c r="A1620" s="26"/>
      <c r="C1620" s="26"/>
      <c r="J1620" s="3" t="s">
        <v>4314</v>
      </c>
      <c r="L1620" s="26"/>
    </row>
    <row r="1621" spans="1:12" x14ac:dyDescent="0.25">
      <c r="A1621" s="26"/>
      <c r="C1621" s="26"/>
      <c r="J1621" s="3" t="s">
        <v>4314</v>
      </c>
      <c r="L1621" s="26"/>
    </row>
    <row r="1622" spans="1:12" x14ac:dyDescent="0.25">
      <c r="A1622" s="26"/>
      <c r="C1622" s="26"/>
      <c r="J1622" s="3" t="s">
        <v>4314</v>
      </c>
      <c r="L1622" s="26"/>
    </row>
    <row r="1623" spans="1:12" x14ac:dyDescent="0.25">
      <c r="A1623" s="26"/>
      <c r="C1623" s="26"/>
      <c r="J1623" s="3" t="s">
        <v>4314</v>
      </c>
      <c r="L1623" s="26"/>
    </row>
    <row r="1624" spans="1:12" x14ac:dyDescent="0.25">
      <c r="A1624" s="26"/>
      <c r="C1624" s="26"/>
      <c r="J1624" s="3" t="s">
        <v>4314</v>
      </c>
      <c r="L1624" s="26"/>
    </row>
    <row r="1625" spans="1:12" x14ac:dyDescent="0.25">
      <c r="A1625" s="26"/>
      <c r="C1625" s="26"/>
      <c r="J1625" s="3" t="s">
        <v>4314</v>
      </c>
      <c r="L1625" s="26"/>
    </row>
    <row r="1626" spans="1:12" x14ac:dyDescent="0.25">
      <c r="A1626" s="26"/>
      <c r="C1626" s="26"/>
      <c r="J1626" s="3" t="s">
        <v>4408</v>
      </c>
      <c r="L1626" s="26"/>
    </row>
    <row r="1627" spans="1:12" x14ac:dyDescent="0.25">
      <c r="A1627" s="26"/>
      <c r="C1627" s="26"/>
      <c r="J1627" s="3" t="s">
        <v>5384</v>
      </c>
      <c r="L1627" s="26"/>
    </row>
    <row r="1628" spans="1:12" x14ac:dyDescent="0.25">
      <c r="A1628" s="26"/>
      <c r="C1628" s="26"/>
      <c r="J1628" s="3" t="s">
        <v>4273</v>
      </c>
      <c r="L1628" s="26"/>
    </row>
    <row r="1629" spans="1:12" x14ac:dyDescent="0.25">
      <c r="A1629" s="26"/>
      <c r="C1629" s="26"/>
      <c r="J1629" s="3" t="s">
        <v>4273</v>
      </c>
      <c r="L1629" s="26"/>
    </row>
    <row r="1630" spans="1:12" x14ac:dyDescent="0.25">
      <c r="A1630" s="26"/>
      <c r="C1630" s="26"/>
      <c r="J1630" s="3" t="s">
        <v>4273</v>
      </c>
      <c r="L1630" s="26"/>
    </row>
    <row r="1631" spans="1:12" x14ac:dyDescent="0.25">
      <c r="A1631" s="26"/>
      <c r="C1631" s="26"/>
      <c r="J1631" s="3" t="s">
        <v>4273</v>
      </c>
      <c r="L1631" s="26"/>
    </row>
    <row r="1632" spans="1:12" x14ac:dyDescent="0.25">
      <c r="A1632" s="26"/>
      <c r="C1632" s="26"/>
      <c r="J1632" s="3" t="s">
        <v>4273</v>
      </c>
      <c r="L1632" s="26"/>
    </row>
    <row r="1633" spans="1:12" x14ac:dyDescent="0.25">
      <c r="A1633" s="26"/>
      <c r="C1633" s="26"/>
      <c r="J1633" s="3" t="s">
        <v>4273</v>
      </c>
      <c r="L1633" s="26"/>
    </row>
    <row r="1634" spans="1:12" x14ac:dyDescent="0.25">
      <c r="A1634" s="26"/>
      <c r="C1634" s="26"/>
      <c r="J1634" s="3" t="s">
        <v>4273</v>
      </c>
      <c r="L1634" s="26"/>
    </row>
    <row r="1635" spans="1:12" x14ac:dyDescent="0.25">
      <c r="A1635" s="26"/>
      <c r="C1635" s="26"/>
      <c r="J1635" s="3" t="s">
        <v>4273</v>
      </c>
      <c r="L1635" s="26"/>
    </row>
    <row r="1636" spans="1:12" x14ac:dyDescent="0.25">
      <c r="A1636" s="26"/>
      <c r="C1636" s="26"/>
      <c r="J1636" s="3" t="s">
        <v>4273</v>
      </c>
      <c r="L1636" s="26"/>
    </row>
    <row r="1637" spans="1:12" x14ac:dyDescent="0.25">
      <c r="A1637" s="26"/>
      <c r="C1637" s="26"/>
      <c r="J1637" s="3" t="s">
        <v>4273</v>
      </c>
      <c r="L1637" s="26"/>
    </row>
    <row r="1638" spans="1:12" x14ac:dyDescent="0.25">
      <c r="A1638" s="26"/>
      <c r="C1638" s="26"/>
      <c r="J1638" s="3" t="s">
        <v>4273</v>
      </c>
      <c r="L1638" s="26"/>
    </row>
    <row r="1639" spans="1:12" x14ac:dyDescent="0.25">
      <c r="A1639" s="26"/>
      <c r="C1639" s="26"/>
      <c r="J1639" s="3" t="s">
        <v>4273</v>
      </c>
      <c r="L1639" s="26"/>
    </row>
    <row r="1640" spans="1:12" x14ac:dyDescent="0.25">
      <c r="A1640" s="26"/>
      <c r="C1640" s="26"/>
      <c r="J1640" s="3" t="s">
        <v>4273</v>
      </c>
      <c r="L1640" s="26"/>
    </row>
    <row r="1641" spans="1:12" x14ac:dyDescent="0.25">
      <c r="A1641" s="26"/>
      <c r="C1641" s="26"/>
      <c r="J1641" s="3" t="s">
        <v>4273</v>
      </c>
      <c r="L1641" s="26"/>
    </row>
    <row r="1642" spans="1:12" x14ac:dyDescent="0.25">
      <c r="A1642" s="26"/>
      <c r="C1642" s="26"/>
      <c r="J1642" s="3" t="s">
        <v>4273</v>
      </c>
      <c r="L1642" s="26"/>
    </row>
    <row r="1643" spans="1:12" x14ac:dyDescent="0.25">
      <c r="A1643" s="26"/>
      <c r="C1643" s="26"/>
      <c r="J1643" s="3" t="s">
        <v>4273</v>
      </c>
      <c r="L1643" s="26"/>
    </row>
    <row r="1644" spans="1:12" x14ac:dyDescent="0.25">
      <c r="A1644" s="26"/>
      <c r="C1644" s="26"/>
      <c r="J1644" s="3" t="s">
        <v>4273</v>
      </c>
      <c r="L1644" s="26"/>
    </row>
    <row r="1645" spans="1:12" x14ac:dyDescent="0.25">
      <c r="A1645" s="26"/>
      <c r="C1645" s="26"/>
      <c r="J1645" s="3" t="s">
        <v>4273</v>
      </c>
      <c r="L1645" s="26"/>
    </row>
    <row r="1646" spans="1:12" x14ac:dyDescent="0.25">
      <c r="A1646" s="26"/>
      <c r="C1646" s="26"/>
      <c r="J1646" s="3" t="s">
        <v>4273</v>
      </c>
      <c r="L1646" s="26"/>
    </row>
    <row r="1647" spans="1:12" x14ac:dyDescent="0.25">
      <c r="A1647" s="26"/>
      <c r="C1647" s="26"/>
      <c r="J1647" s="3" t="s">
        <v>4273</v>
      </c>
      <c r="L1647" s="26"/>
    </row>
    <row r="1648" spans="1:12" x14ac:dyDescent="0.25">
      <c r="A1648" s="26"/>
      <c r="C1648" s="26"/>
      <c r="J1648" s="3" t="s">
        <v>4943</v>
      </c>
      <c r="L1648" s="26"/>
    </row>
    <row r="1649" spans="1:12" x14ac:dyDescent="0.25">
      <c r="A1649" s="26"/>
      <c r="C1649" s="26"/>
      <c r="J1649" s="3" t="s">
        <v>4943</v>
      </c>
      <c r="L1649" s="26"/>
    </row>
    <row r="1650" spans="1:12" x14ac:dyDescent="0.25">
      <c r="A1650" s="26"/>
      <c r="C1650" s="26"/>
      <c r="J1650" s="3" t="s">
        <v>4951</v>
      </c>
      <c r="L1650" s="26"/>
    </row>
    <row r="1651" spans="1:12" x14ac:dyDescent="0.25">
      <c r="A1651" s="26"/>
      <c r="C1651" s="26"/>
      <c r="J1651" s="3" t="s">
        <v>4951</v>
      </c>
      <c r="L1651" s="26"/>
    </row>
    <row r="1652" spans="1:12" x14ac:dyDescent="0.25">
      <c r="A1652" s="26"/>
      <c r="C1652" s="26"/>
      <c r="J1652" s="3" t="s">
        <v>4951</v>
      </c>
      <c r="L1652" s="26"/>
    </row>
    <row r="1653" spans="1:12" x14ac:dyDescent="0.25">
      <c r="A1653" s="26"/>
      <c r="C1653" s="26"/>
      <c r="J1653" s="3" t="s">
        <v>4951</v>
      </c>
      <c r="L1653" s="26"/>
    </row>
    <row r="1654" spans="1:12" x14ac:dyDescent="0.25">
      <c r="A1654" s="26"/>
      <c r="C1654" s="26"/>
      <c r="J1654" s="3" t="s">
        <v>4951</v>
      </c>
      <c r="L1654" s="26"/>
    </row>
    <row r="1655" spans="1:12" x14ac:dyDescent="0.25">
      <c r="A1655" s="26"/>
      <c r="C1655" s="26"/>
      <c r="J1655" s="3" t="s">
        <v>4951</v>
      </c>
      <c r="L1655" s="26"/>
    </row>
    <row r="1656" spans="1:12" x14ac:dyDescent="0.25">
      <c r="A1656" s="26"/>
      <c r="C1656" s="26"/>
      <c r="J1656" s="3" t="s">
        <v>4951</v>
      </c>
      <c r="L1656" s="26"/>
    </row>
    <row r="1657" spans="1:12" x14ac:dyDescent="0.25">
      <c r="A1657" s="26"/>
      <c r="C1657" s="26"/>
      <c r="J1657" s="3" t="s">
        <v>4951</v>
      </c>
      <c r="L1657" s="26"/>
    </row>
    <row r="1658" spans="1:12" x14ac:dyDescent="0.25">
      <c r="A1658" s="26"/>
      <c r="C1658" s="26"/>
      <c r="J1658" s="3" t="s">
        <v>4951</v>
      </c>
      <c r="L1658" s="26"/>
    </row>
    <row r="1659" spans="1:12" x14ac:dyDescent="0.25">
      <c r="A1659" s="26"/>
      <c r="C1659" s="26"/>
      <c r="J1659" s="3" t="s">
        <v>4951</v>
      </c>
      <c r="L1659" s="26"/>
    </row>
    <row r="1660" spans="1:12" x14ac:dyDescent="0.25">
      <c r="A1660" s="26"/>
      <c r="C1660" s="26"/>
      <c r="J1660" s="3" t="s">
        <v>4951</v>
      </c>
      <c r="L1660" s="26"/>
    </row>
    <row r="1661" spans="1:12" x14ac:dyDescent="0.25">
      <c r="A1661" s="26"/>
      <c r="C1661" s="26"/>
      <c r="J1661" s="3" t="s">
        <v>4951</v>
      </c>
      <c r="L1661" s="26"/>
    </row>
    <row r="1662" spans="1:12" x14ac:dyDescent="0.25">
      <c r="A1662" s="26"/>
      <c r="C1662" s="26"/>
      <c r="J1662" s="3" t="s">
        <v>4951</v>
      </c>
      <c r="L1662" s="26"/>
    </row>
    <row r="1663" spans="1:12" x14ac:dyDescent="0.25">
      <c r="A1663" s="26"/>
      <c r="C1663" s="26"/>
      <c r="J1663" s="3" t="s">
        <v>4951</v>
      </c>
      <c r="L1663" s="26"/>
    </row>
    <row r="1664" spans="1:12" x14ac:dyDescent="0.25">
      <c r="A1664" s="26"/>
      <c r="C1664" s="26"/>
      <c r="J1664" s="3" t="s">
        <v>4951</v>
      </c>
      <c r="L1664" s="26"/>
    </row>
    <row r="1665" spans="1:12" x14ac:dyDescent="0.25">
      <c r="A1665" s="26"/>
      <c r="C1665" s="26"/>
      <c r="J1665" s="3" t="s">
        <v>4951</v>
      </c>
      <c r="L1665" s="26"/>
    </row>
    <row r="1666" spans="1:12" x14ac:dyDescent="0.25">
      <c r="A1666" s="26"/>
      <c r="C1666" s="26"/>
      <c r="J1666" s="3" t="s">
        <v>4951</v>
      </c>
      <c r="L1666" s="26"/>
    </row>
    <row r="1667" spans="1:12" x14ac:dyDescent="0.25">
      <c r="A1667" s="26"/>
      <c r="C1667" s="26"/>
      <c r="J1667" s="3" t="s">
        <v>4951</v>
      </c>
      <c r="L1667" s="26"/>
    </row>
    <row r="1668" spans="1:12" x14ac:dyDescent="0.25">
      <c r="A1668" s="26"/>
      <c r="C1668" s="26"/>
      <c r="J1668" s="3" t="s">
        <v>4951</v>
      </c>
      <c r="L1668" s="26"/>
    </row>
    <row r="1669" spans="1:12" x14ac:dyDescent="0.25">
      <c r="A1669" s="26"/>
      <c r="C1669" s="26"/>
      <c r="J1669" s="3" t="s">
        <v>4951</v>
      </c>
      <c r="L1669" s="26"/>
    </row>
    <row r="1670" spans="1:12" x14ac:dyDescent="0.25">
      <c r="A1670" s="26"/>
      <c r="C1670" s="26"/>
      <c r="J1670" s="3" t="s">
        <v>4951</v>
      </c>
      <c r="L1670" s="26"/>
    </row>
    <row r="1671" spans="1:12" x14ac:dyDescent="0.25">
      <c r="A1671" s="26"/>
      <c r="C1671" s="26"/>
      <c r="J1671" s="3" t="s">
        <v>4951</v>
      </c>
      <c r="L1671" s="26"/>
    </row>
    <row r="1672" spans="1:12" x14ac:dyDescent="0.25">
      <c r="A1672" s="26"/>
      <c r="C1672" s="26"/>
      <c r="J1672" s="3" t="s">
        <v>4951</v>
      </c>
      <c r="L1672" s="26"/>
    </row>
    <row r="1673" spans="1:12" x14ac:dyDescent="0.25">
      <c r="A1673" s="26"/>
      <c r="C1673" s="26"/>
      <c r="J1673" s="3" t="s">
        <v>4951</v>
      </c>
      <c r="L1673" s="26"/>
    </row>
    <row r="1674" spans="1:12" x14ac:dyDescent="0.25">
      <c r="A1674" s="26"/>
      <c r="C1674" s="26"/>
      <c r="J1674" s="3" t="s">
        <v>4951</v>
      </c>
      <c r="L1674" s="26"/>
    </row>
    <row r="1675" spans="1:12" x14ac:dyDescent="0.25">
      <c r="A1675" s="26"/>
      <c r="C1675" s="26"/>
      <c r="J1675" s="3" t="s">
        <v>4951</v>
      </c>
      <c r="L1675" s="26"/>
    </row>
    <row r="1676" spans="1:12" x14ac:dyDescent="0.25">
      <c r="A1676" s="26"/>
      <c r="C1676" s="26"/>
      <c r="J1676" s="3" t="s">
        <v>4951</v>
      </c>
      <c r="L1676" s="26"/>
    </row>
    <row r="1677" spans="1:12" x14ac:dyDescent="0.25">
      <c r="A1677" s="26"/>
      <c r="C1677" s="26"/>
      <c r="J1677" s="3" t="s">
        <v>4951</v>
      </c>
      <c r="L1677" s="26"/>
    </row>
    <row r="1678" spans="1:12" x14ac:dyDescent="0.25">
      <c r="A1678" s="26"/>
      <c r="C1678" s="26"/>
      <c r="J1678" s="3" t="s">
        <v>4951</v>
      </c>
      <c r="L1678" s="26"/>
    </row>
    <row r="1679" spans="1:12" x14ac:dyDescent="0.25">
      <c r="A1679" s="26"/>
      <c r="C1679" s="26"/>
      <c r="J1679" s="3" t="s">
        <v>4951</v>
      </c>
      <c r="L1679" s="26"/>
    </row>
    <row r="1680" spans="1:12" x14ac:dyDescent="0.25">
      <c r="A1680" s="26"/>
      <c r="C1680" s="26"/>
      <c r="J1680" s="3" t="s">
        <v>4951</v>
      </c>
      <c r="L1680" s="26"/>
    </row>
    <row r="1681" spans="1:12" x14ac:dyDescent="0.25">
      <c r="A1681" s="26"/>
      <c r="C1681" s="26"/>
      <c r="J1681" s="3" t="s">
        <v>4951</v>
      </c>
      <c r="L1681" s="26"/>
    </row>
    <row r="1682" spans="1:12" x14ac:dyDescent="0.25">
      <c r="A1682" s="26"/>
      <c r="C1682" s="26"/>
      <c r="J1682" s="3" t="s">
        <v>4951</v>
      </c>
      <c r="L1682" s="26"/>
    </row>
    <row r="1683" spans="1:12" x14ac:dyDescent="0.25">
      <c r="A1683" s="26"/>
      <c r="C1683" s="26"/>
      <c r="J1683" s="3" t="s">
        <v>4951</v>
      </c>
      <c r="L1683" s="26"/>
    </row>
    <row r="1684" spans="1:12" x14ac:dyDescent="0.25">
      <c r="A1684" s="26"/>
      <c r="C1684" s="26"/>
      <c r="J1684" s="3" t="s">
        <v>4951</v>
      </c>
      <c r="L1684" s="26"/>
    </row>
    <row r="1685" spans="1:12" x14ac:dyDescent="0.25">
      <c r="A1685" s="26"/>
      <c r="C1685" s="26"/>
      <c r="J1685" s="3" t="s">
        <v>4951</v>
      </c>
      <c r="L1685" s="26"/>
    </row>
    <row r="1686" spans="1:12" x14ac:dyDescent="0.25">
      <c r="A1686" s="26"/>
      <c r="C1686" s="26"/>
      <c r="J1686" s="3" t="s">
        <v>4951</v>
      </c>
      <c r="L1686" s="26"/>
    </row>
    <row r="1687" spans="1:12" x14ac:dyDescent="0.25">
      <c r="A1687" s="26"/>
      <c r="C1687" s="26"/>
      <c r="J1687" s="3" t="s">
        <v>4951</v>
      </c>
      <c r="L1687" s="26"/>
    </row>
    <row r="1688" spans="1:12" x14ac:dyDescent="0.25">
      <c r="A1688" s="26"/>
      <c r="C1688" s="26"/>
      <c r="J1688" s="3" t="s">
        <v>4951</v>
      </c>
      <c r="L1688" s="26"/>
    </row>
    <row r="1689" spans="1:12" x14ac:dyDescent="0.25">
      <c r="A1689" s="26"/>
      <c r="C1689" s="26"/>
      <c r="J1689" s="3" t="s">
        <v>4951</v>
      </c>
      <c r="L1689" s="26"/>
    </row>
    <row r="1690" spans="1:12" x14ac:dyDescent="0.25">
      <c r="A1690" s="26"/>
      <c r="C1690" s="26"/>
      <c r="J1690" s="3" t="s">
        <v>4951</v>
      </c>
      <c r="L1690" s="26"/>
    </row>
    <row r="1691" spans="1:12" x14ac:dyDescent="0.25">
      <c r="A1691" s="26"/>
      <c r="C1691" s="26"/>
      <c r="J1691" s="3" t="s">
        <v>4951</v>
      </c>
      <c r="L1691" s="26"/>
    </row>
    <row r="1692" spans="1:12" x14ac:dyDescent="0.25">
      <c r="A1692" s="26"/>
      <c r="C1692" s="26"/>
      <c r="J1692" s="3" t="s">
        <v>4951</v>
      </c>
      <c r="L1692" s="26"/>
    </row>
    <row r="1693" spans="1:12" x14ac:dyDescent="0.25">
      <c r="A1693" s="26"/>
      <c r="C1693" s="26"/>
      <c r="J1693" s="3" t="s">
        <v>4951</v>
      </c>
      <c r="L1693" s="26"/>
    </row>
    <row r="1694" spans="1:12" x14ac:dyDescent="0.25">
      <c r="A1694" s="26"/>
      <c r="C1694" s="26"/>
      <c r="J1694" s="3" t="s">
        <v>4951</v>
      </c>
      <c r="L1694" s="26"/>
    </row>
    <row r="1695" spans="1:12" x14ac:dyDescent="0.25">
      <c r="A1695" s="26"/>
      <c r="C1695" s="26"/>
      <c r="J1695" s="3" t="s">
        <v>4951</v>
      </c>
      <c r="L1695" s="26"/>
    </row>
    <row r="1696" spans="1:12" x14ac:dyDescent="0.25">
      <c r="A1696" s="26"/>
      <c r="C1696" s="26"/>
      <c r="J1696" s="3" t="s">
        <v>4951</v>
      </c>
      <c r="L1696" s="26"/>
    </row>
    <row r="1697" spans="1:12" x14ac:dyDescent="0.25">
      <c r="A1697" s="26"/>
      <c r="C1697" s="26"/>
      <c r="J1697" s="3" t="s">
        <v>4951</v>
      </c>
      <c r="L1697" s="26"/>
    </row>
    <row r="1698" spans="1:12" x14ac:dyDescent="0.25">
      <c r="A1698" s="26"/>
      <c r="C1698" s="26"/>
      <c r="J1698" s="3" t="s">
        <v>4951</v>
      </c>
      <c r="L1698" s="26"/>
    </row>
    <row r="1699" spans="1:12" x14ac:dyDescent="0.25">
      <c r="A1699" s="26"/>
      <c r="C1699" s="26"/>
      <c r="J1699" s="3" t="s">
        <v>4951</v>
      </c>
      <c r="L1699" s="26"/>
    </row>
    <row r="1700" spans="1:12" x14ac:dyDescent="0.25">
      <c r="A1700" s="26"/>
      <c r="C1700" s="26"/>
      <c r="J1700" s="3" t="s">
        <v>4951</v>
      </c>
      <c r="L1700" s="26"/>
    </row>
    <row r="1701" spans="1:12" x14ac:dyDescent="0.25">
      <c r="A1701" s="26"/>
      <c r="C1701" s="26"/>
      <c r="J1701" s="3" t="s">
        <v>4951</v>
      </c>
      <c r="L1701" s="26"/>
    </row>
    <row r="1702" spans="1:12" x14ac:dyDescent="0.25">
      <c r="A1702" s="26"/>
      <c r="C1702" s="26"/>
      <c r="J1702" s="3" t="s">
        <v>4951</v>
      </c>
      <c r="L1702" s="26"/>
    </row>
    <row r="1703" spans="1:12" x14ac:dyDescent="0.25">
      <c r="A1703" s="26"/>
      <c r="C1703" s="26"/>
      <c r="J1703" s="3" t="s">
        <v>4951</v>
      </c>
      <c r="L1703" s="26"/>
    </row>
    <row r="1704" spans="1:12" x14ac:dyDescent="0.25">
      <c r="A1704" s="26"/>
      <c r="C1704" s="26"/>
      <c r="J1704" s="3" t="s">
        <v>4951</v>
      </c>
      <c r="L1704" s="26"/>
    </row>
    <row r="1705" spans="1:12" x14ac:dyDescent="0.25">
      <c r="A1705" s="26"/>
      <c r="C1705" s="26"/>
      <c r="J1705" s="3" t="s">
        <v>4951</v>
      </c>
      <c r="L1705" s="26"/>
    </row>
    <row r="1706" spans="1:12" x14ac:dyDescent="0.25">
      <c r="A1706" s="26"/>
      <c r="C1706" s="26"/>
      <c r="J1706" s="3" t="s">
        <v>4951</v>
      </c>
      <c r="L1706" s="26"/>
    </row>
    <row r="1707" spans="1:12" x14ac:dyDescent="0.25">
      <c r="A1707" s="26"/>
      <c r="C1707" s="26"/>
      <c r="J1707" s="3" t="s">
        <v>4951</v>
      </c>
      <c r="L1707" s="26"/>
    </row>
    <row r="1708" spans="1:12" x14ac:dyDescent="0.25">
      <c r="A1708" s="26"/>
      <c r="C1708" s="26"/>
      <c r="J1708" s="3" t="s">
        <v>4951</v>
      </c>
      <c r="L1708" s="26"/>
    </row>
    <row r="1709" spans="1:12" x14ac:dyDescent="0.25">
      <c r="A1709" s="26"/>
      <c r="C1709" s="26"/>
      <c r="J1709" s="3" t="s">
        <v>4951</v>
      </c>
      <c r="L1709" s="26"/>
    </row>
    <row r="1710" spans="1:12" x14ac:dyDescent="0.25">
      <c r="A1710" s="26"/>
      <c r="C1710" s="26"/>
      <c r="J1710" s="3" t="s">
        <v>4951</v>
      </c>
      <c r="L1710" s="26"/>
    </row>
    <row r="1711" spans="1:12" x14ac:dyDescent="0.25">
      <c r="A1711" s="26"/>
      <c r="C1711" s="26"/>
      <c r="J1711" s="3" t="s">
        <v>4951</v>
      </c>
      <c r="L1711" s="26"/>
    </row>
    <row r="1712" spans="1:12" x14ac:dyDescent="0.25">
      <c r="A1712" s="26"/>
      <c r="C1712" s="26"/>
      <c r="J1712" s="3" t="s">
        <v>4951</v>
      </c>
      <c r="L1712" s="26"/>
    </row>
    <row r="1713" spans="1:12" x14ac:dyDescent="0.25">
      <c r="A1713" s="26"/>
      <c r="C1713" s="26"/>
      <c r="J1713" s="3" t="s">
        <v>4951</v>
      </c>
      <c r="L1713" s="26"/>
    </row>
    <row r="1714" spans="1:12" x14ac:dyDescent="0.25">
      <c r="A1714" s="26"/>
      <c r="C1714" s="26"/>
      <c r="J1714" s="3" t="s">
        <v>5112</v>
      </c>
      <c r="L1714" s="26"/>
    </row>
    <row r="1715" spans="1:12" x14ac:dyDescent="0.25">
      <c r="A1715" s="26"/>
      <c r="C1715" s="26"/>
      <c r="J1715" s="3" t="s">
        <v>5112</v>
      </c>
      <c r="L1715" s="26"/>
    </row>
    <row r="1716" spans="1:12" x14ac:dyDescent="0.25">
      <c r="A1716" s="26"/>
      <c r="C1716" s="26"/>
      <c r="J1716" s="3" t="s">
        <v>5112</v>
      </c>
      <c r="L1716" s="26"/>
    </row>
    <row r="1717" spans="1:12" x14ac:dyDescent="0.25">
      <c r="A1717" s="26"/>
      <c r="C1717" s="26"/>
      <c r="J1717" s="3" t="s">
        <v>5112</v>
      </c>
      <c r="L1717" s="26"/>
    </row>
    <row r="1718" spans="1:12" x14ac:dyDescent="0.25">
      <c r="A1718" s="26"/>
      <c r="C1718" s="26"/>
      <c r="J1718" s="3" t="s">
        <v>5112</v>
      </c>
      <c r="L1718" s="26"/>
    </row>
    <row r="1719" spans="1:12" x14ac:dyDescent="0.25">
      <c r="A1719" s="26"/>
      <c r="C1719" s="26"/>
      <c r="J1719" s="3" t="s">
        <v>5112</v>
      </c>
      <c r="L1719" s="26"/>
    </row>
    <row r="1720" spans="1:12" x14ac:dyDescent="0.25">
      <c r="A1720" s="26"/>
      <c r="C1720" s="26"/>
      <c r="J1720" s="3" t="s">
        <v>5112</v>
      </c>
      <c r="L1720" s="26"/>
    </row>
    <row r="1721" spans="1:12" x14ac:dyDescent="0.25">
      <c r="A1721" s="26"/>
      <c r="C1721" s="26"/>
      <c r="J1721" s="3" t="s">
        <v>5112</v>
      </c>
      <c r="L1721" s="26"/>
    </row>
    <row r="1722" spans="1:12" x14ac:dyDescent="0.25">
      <c r="A1722" s="26"/>
      <c r="C1722" s="26"/>
      <c r="J1722" s="3" t="s">
        <v>5112</v>
      </c>
      <c r="L1722" s="26"/>
    </row>
    <row r="1723" spans="1:12" x14ac:dyDescent="0.25">
      <c r="A1723" s="26"/>
      <c r="C1723" s="26"/>
      <c r="J1723" s="3" t="s">
        <v>5112</v>
      </c>
      <c r="L1723" s="26"/>
    </row>
    <row r="1724" spans="1:12" x14ac:dyDescent="0.25">
      <c r="A1724" s="26"/>
      <c r="C1724" s="26"/>
      <c r="J1724" s="3" t="s">
        <v>5112</v>
      </c>
      <c r="L1724" s="26"/>
    </row>
    <row r="1725" spans="1:12" x14ac:dyDescent="0.25">
      <c r="A1725" s="26"/>
      <c r="C1725" s="26"/>
      <c r="J1725" s="3" t="s">
        <v>5112</v>
      </c>
      <c r="L1725" s="26"/>
    </row>
    <row r="1726" spans="1:12" x14ac:dyDescent="0.25">
      <c r="A1726" s="26"/>
      <c r="C1726" s="26"/>
      <c r="J1726" s="3" t="s">
        <v>5112</v>
      </c>
      <c r="L1726" s="26"/>
    </row>
    <row r="1727" spans="1:12" x14ac:dyDescent="0.25">
      <c r="A1727" s="26"/>
      <c r="C1727" s="26"/>
      <c r="J1727" s="3" t="s">
        <v>5112</v>
      </c>
      <c r="L1727" s="26"/>
    </row>
    <row r="1728" spans="1:12" x14ac:dyDescent="0.25">
      <c r="A1728" s="26"/>
      <c r="C1728" s="26"/>
      <c r="J1728" s="3" t="s">
        <v>5112</v>
      </c>
      <c r="L1728" s="26"/>
    </row>
    <row r="1729" spans="1:12" x14ac:dyDescent="0.25">
      <c r="A1729" s="26"/>
      <c r="C1729" s="26"/>
      <c r="J1729" s="3" t="s">
        <v>5112</v>
      </c>
      <c r="L1729" s="26"/>
    </row>
    <row r="1730" spans="1:12" x14ac:dyDescent="0.25">
      <c r="A1730" s="26"/>
      <c r="C1730" s="26"/>
      <c r="J1730" s="3" t="s">
        <v>5112</v>
      </c>
      <c r="L1730" s="26"/>
    </row>
    <row r="1731" spans="1:12" x14ac:dyDescent="0.25">
      <c r="A1731" s="26"/>
      <c r="C1731" s="26"/>
      <c r="J1731" s="3" t="s">
        <v>5112</v>
      </c>
      <c r="L1731" s="26"/>
    </row>
    <row r="1732" spans="1:12" x14ac:dyDescent="0.25">
      <c r="A1732" s="26"/>
      <c r="C1732" s="26"/>
      <c r="J1732" s="3" t="s">
        <v>5112</v>
      </c>
      <c r="L1732" s="26"/>
    </row>
    <row r="1733" spans="1:12" x14ac:dyDescent="0.25">
      <c r="A1733" s="26"/>
      <c r="C1733" s="26"/>
      <c r="J1733" s="3" t="s">
        <v>5112</v>
      </c>
      <c r="L1733" s="26"/>
    </row>
    <row r="1734" spans="1:12" x14ac:dyDescent="0.25">
      <c r="A1734" s="26"/>
      <c r="C1734" s="26"/>
      <c r="J1734" s="3" t="s">
        <v>5112</v>
      </c>
      <c r="L1734" s="26"/>
    </row>
    <row r="1735" spans="1:12" x14ac:dyDescent="0.25">
      <c r="A1735" s="26"/>
      <c r="C1735" s="26"/>
      <c r="J1735" s="3" t="s">
        <v>5112</v>
      </c>
      <c r="L1735" s="26"/>
    </row>
    <row r="1736" spans="1:12" x14ac:dyDescent="0.25">
      <c r="A1736" s="26"/>
      <c r="C1736" s="26"/>
      <c r="J1736" s="3" t="s">
        <v>5112</v>
      </c>
      <c r="L1736" s="26"/>
    </row>
    <row r="1737" spans="1:12" x14ac:dyDescent="0.25">
      <c r="A1737" s="26"/>
      <c r="C1737" s="26"/>
      <c r="J1737" s="3" t="s">
        <v>5112</v>
      </c>
      <c r="L1737" s="26"/>
    </row>
    <row r="1738" spans="1:12" x14ac:dyDescent="0.25">
      <c r="A1738" s="26"/>
      <c r="C1738" s="26"/>
      <c r="J1738" s="3" t="s">
        <v>5112</v>
      </c>
      <c r="L1738" s="26"/>
    </row>
    <row r="1739" spans="1:12" x14ac:dyDescent="0.25">
      <c r="A1739" s="26"/>
      <c r="C1739" s="26"/>
      <c r="J1739" s="3" t="s">
        <v>5112</v>
      </c>
      <c r="L1739" s="26"/>
    </row>
    <row r="1740" spans="1:12" x14ac:dyDescent="0.25">
      <c r="A1740" s="26"/>
      <c r="C1740" s="26"/>
      <c r="J1740" s="3" t="s">
        <v>5112</v>
      </c>
      <c r="L1740" s="26"/>
    </row>
    <row r="1741" spans="1:12" x14ac:dyDescent="0.25">
      <c r="A1741" s="26"/>
      <c r="C1741" s="26"/>
      <c r="J1741" s="3" t="s">
        <v>5112</v>
      </c>
      <c r="L1741" s="26"/>
    </row>
    <row r="1742" spans="1:12" x14ac:dyDescent="0.25">
      <c r="A1742" s="26"/>
      <c r="C1742" s="26"/>
      <c r="J1742" s="3" t="s">
        <v>5112</v>
      </c>
      <c r="L1742" s="26"/>
    </row>
    <row r="1743" spans="1:12" x14ac:dyDescent="0.25">
      <c r="A1743" s="26"/>
      <c r="C1743" s="26"/>
      <c r="J1743" s="3" t="s">
        <v>5112</v>
      </c>
      <c r="L1743" s="26"/>
    </row>
    <row r="1744" spans="1:12" x14ac:dyDescent="0.25">
      <c r="A1744" s="26"/>
      <c r="C1744" s="26"/>
      <c r="J1744" s="3" t="s">
        <v>5112</v>
      </c>
      <c r="L1744" s="26"/>
    </row>
    <row r="1745" spans="1:12" x14ac:dyDescent="0.25">
      <c r="A1745" s="26"/>
      <c r="C1745" s="26"/>
      <c r="J1745" s="3" t="s">
        <v>5112</v>
      </c>
      <c r="L1745" s="26"/>
    </row>
    <row r="1746" spans="1:12" x14ac:dyDescent="0.25">
      <c r="A1746" s="26"/>
      <c r="C1746" s="26"/>
      <c r="J1746" s="3" t="s">
        <v>5112</v>
      </c>
      <c r="L1746" s="26"/>
    </row>
    <row r="1747" spans="1:12" x14ac:dyDescent="0.25">
      <c r="A1747" s="26"/>
      <c r="C1747" s="26"/>
      <c r="J1747" s="3" t="s">
        <v>5112</v>
      </c>
      <c r="L1747" s="26"/>
    </row>
    <row r="1748" spans="1:12" x14ac:dyDescent="0.25">
      <c r="A1748" s="26"/>
      <c r="C1748" s="26"/>
      <c r="J1748" s="3" t="s">
        <v>5112</v>
      </c>
      <c r="L1748" s="26"/>
    </row>
    <row r="1749" spans="1:12" x14ac:dyDescent="0.25">
      <c r="A1749" s="26"/>
      <c r="C1749" s="26"/>
      <c r="J1749" s="3" t="s">
        <v>5112</v>
      </c>
      <c r="L1749" s="26"/>
    </row>
    <row r="1750" spans="1:12" x14ac:dyDescent="0.25">
      <c r="A1750" s="26"/>
      <c r="C1750" s="26"/>
      <c r="J1750" s="3" t="s">
        <v>5112</v>
      </c>
      <c r="L1750" s="26"/>
    </row>
    <row r="1751" spans="1:12" x14ac:dyDescent="0.25">
      <c r="A1751" s="26"/>
      <c r="C1751" s="26"/>
      <c r="J1751" s="3" t="s">
        <v>5112</v>
      </c>
      <c r="L1751" s="26"/>
    </row>
    <row r="1752" spans="1:12" x14ac:dyDescent="0.25">
      <c r="A1752" s="26"/>
      <c r="C1752" s="26"/>
      <c r="J1752" s="3" t="s">
        <v>5112</v>
      </c>
      <c r="L1752" s="26"/>
    </row>
    <row r="1753" spans="1:12" x14ac:dyDescent="0.25">
      <c r="A1753" s="26"/>
      <c r="C1753" s="26"/>
      <c r="J1753" s="3" t="s">
        <v>5112</v>
      </c>
      <c r="L1753" s="26"/>
    </row>
    <row r="1754" spans="1:12" x14ac:dyDescent="0.25">
      <c r="A1754" s="26"/>
      <c r="C1754" s="26"/>
      <c r="J1754" s="3" t="s">
        <v>5112</v>
      </c>
      <c r="L1754" s="26"/>
    </row>
    <row r="1755" spans="1:12" x14ac:dyDescent="0.25">
      <c r="A1755" s="26"/>
      <c r="C1755" s="26"/>
      <c r="J1755" s="3" t="s">
        <v>5112</v>
      </c>
      <c r="L1755" s="26"/>
    </row>
    <row r="1756" spans="1:12" x14ac:dyDescent="0.25">
      <c r="A1756" s="26"/>
      <c r="C1756" s="26"/>
      <c r="J1756" s="3" t="s">
        <v>5112</v>
      </c>
      <c r="L1756" s="26"/>
    </row>
    <row r="1757" spans="1:12" x14ac:dyDescent="0.25">
      <c r="A1757" s="26"/>
      <c r="C1757" s="26"/>
      <c r="J1757" s="3" t="s">
        <v>5112</v>
      </c>
      <c r="L1757" s="26"/>
    </row>
    <row r="1758" spans="1:12" x14ac:dyDescent="0.25">
      <c r="A1758" s="26"/>
      <c r="C1758" s="26"/>
      <c r="J1758" s="3" t="s">
        <v>5112</v>
      </c>
      <c r="L1758" s="26"/>
    </row>
    <row r="1759" spans="1:12" x14ac:dyDescent="0.25">
      <c r="A1759" s="26"/>
      <c r="C1759" s="26"/>
      <c r="J1759" s="3" t="s">
        <v>5112</v>
      </c>
      <c r="L1759" s="26"/>
    </row>
    <row r="1760" spans="1:12" x14ac:dyDescent="0.25">
      <c r="A1760" s="26"/>
      <c r="C1760" s="26"/>
      <c r="J1760" s="3" t="s">
        <v>5112</v>
      </c>
      <c r="L1760" s="26"/>
    </row>
    <row r="1761" spans="1:12" x14ac:dyDescent="0.25">
      <c r="A1761" s="26"/>
      <c r="C1761" s="26"/>
      <c r="J1761" s="3" t="s">
        <v>5112</v>
      </c>
      <c r="L1761" s="26"/>
    </row>
    <row r="1762" spans="1:12" x14ac:dyDescent="0.25">
      <c r="A1762" s="26"/>
      <c r="C1762" s="26"/>
      <c r="J1762" s="3" t="s">
        <v>5112</v>
      </c>
      <c r="L1762" s="26"/>
    </row>
    <row r="1763" spans="1:12" x14ac:dyDescent="0.25">
      <c r="A1763" s="26"/>
      <c r="C1763" s="26"/>
      <c r="J1763" s="3" t="s">
        <v>5112</v>
      </c>
      <c r="L1763" s="26"/>
    </row>
    <row r="1764" spans="1:12" x14ac:dyDescent="0.25">
      <c r="A1764" s="26"/>
      <c r="C1764" s="26"/>
      <c r="J1764" s="3" t="s">
        <v>5112</v>
      </c>
      <c r="L1764" s="26"/>
    </row>
    <row r="1765" spans="1:12" x14ac:dyDescent="0.25">
      <c r="A1765" s="26"/>
      <c r="C1765" s="26"/>
      <c r="J1765" s="3" t="s">
        <v>5112</v>
      </c>
      <c r="L1765" s="26"/>
    </row>
    <row r="1766" spans="1:12" x14ac:dyDescent="0.25">
      <c r="A1766" s="26"/>
      <c r="C1766" s="26"/>
      <c r="J1766" s="3" t="s">
        <v>5112</v>
      </c>
      <c r="L1766" s="26"/>
    </row>
    <row r="1767" spans="1:12" x14ac:dyDescent="0.25">
      <c r="A1767" s="26"/>
      <c r="C1767" s="26"/>
      <c r="J1767" s="3" t="s">
        <v>5112</v>
      </c>
      <c r="L1767" s="26"/>
    </row>
    <row r="1768" spans="1:12" x14ac:dyDescent="0.25">
      <c r="A1768" s="26"/>
      <c r="C1768" s="26"/>
      <c r="J1768" s="3" t="s">
        <v>5112</v>
      </c>
      <c r="L1768" s="26"/>
    </row>
    <row r="1769" spans="1:12" x14ac:dyDescent="0.25">
      <c r="A1769" s="26"/>
      <c r="C1769" s="26"/>
      <c r="J1769" s="3" t="s">
        <v>5112</v>
      </c>
      <c r="L1769" s="26"/>
    </row>
    <row r="1770" spans="1:12" x14ac:dyDescent="0.25">
      <c r="A1770" s="26"/>
      <c r="C1770" s="26"/>
      <c r="J1770" s="3" t="s">
        <v>5112</v>
      </c>
      <c r="L1770" s="26"/>
    </row>
    <row r="1771" spans="1:12" x14ac:dyDescent="0.25">
      <c r="A1771" s="26"/>
      <c r="C1771" s="26"/>
      <c r="J1771" s="3" t="s">
        <v>5112</v>
      </c>
      <c r="L1771" s="26"/>
    </row>
    <row r="1772" spans="1:12" x14ac:dyDescent="0.25">
      <c r="A1772" s="26"/>
      <c r="C1772" s="26"/>
      <c r="J1772" s="3" t="s">
        <v>5112</v>
      </c>
      <c r="L1772" s="26"/>
    </row>
    <row r="1773" spans="1:12" x14ac:dyDescent="0.25">
      <c r="A1773" s="26"/>
      <c r="C1773" s="26"/>
      <c r="J1773" s="3" t="s">
        <v>5112</v>
      </c>
      <c r="L1773" s="26"/>
    </row>
    <row r="1774" spans="1:12" x14ac:dyDescent="0.25">
      <c r="A1774" s="26"/>
      <c r="C1774" s="26"/>
      <c r="J1774" s="3" t="s">
        <v>5112</v>
      </c>
      <c r="L1774" s="26"/>
    </row>
    <row r="1775" spans="1:12" x14ac:dyDescent="0.25">
      <c r="A1775" s="26"/>
      <c r="C1775" s="26"/>
      <c r="J1775" s="3" t="s">
        <v>5112</v>
      </c>
      <c r="L1775" s="26"/>
    </row>
    <row r="1776" spans="1:12" x14ac:dyDescent="0.25">
      <c r="A1776" s="26"/>
      <c r="C1776" s="26"/>
      <c r="J1776" s="3" t="s">
        <v>5112</v>
      </c>
      <c r="L1776" s="26"/>
    </row>
    <row r="1777" spans="1:12" x14ac:dyDescent="0.25">
      <c r="A1777" s="26"/>
      <c r="C1777" s="26"/>
      <c r="J1777" s="3" t="s">
        <v>5112</v>
      </c>
      <c r="L1777" s="26"/>
    </row>
    <row r="1778" spans="1:12" x14ac:dyDescent="0.25">
      <c r="A1778" s="26"/>
      <c r="C1778" s="26"/>
      <c r="J1778" s="3" t="s">
        <v>5112</v>
      </c>
      <c r="L1778" s="26"/>
    </row>
    <row r="1779" spans="1:12" x14ac:dyDescent="0.25">
      <c r="A1779" s="26"/>
      <c r="C1779" s="26"/>
      <c r="J1779" s="3" t="s">
        <v>5112</v>
      </c>
      <c r="L1779" s="26"/>
    </row>
    <row r="1780" spans="1:12" x14ac:dyDescent="0.25">
      <c r="A1780" s="26"/>
      <c r="C1780" s="26"/>
      <c r="J1780" s="3" t="s">
        <v>5112</v>
      </c>
      <c r="L1780" s="26"/>
    </row>
    <row r="1781" spans="1:12" x14ac:dyDescent="0.25">
      <c r="A1781" s="26"/>
      <c r="C1781" s="26"/>
      <c r="J1781" s="3" t="s">
        <v>5112</v>
      </c>
      <c r="L1781" s="26"/>
    </row>
    <row r="1782" spans="1:12" x14ac:dyDescent="0.25">
      <c r="A1782" s="26"/>
      <c r="C1782" s="26"/>
      <c r="J1782" s="3" t="s">
        <v>5112</v>
      </c>
      <c r="L1782" s="26"/>
    </row>
    <row r="1783" spans="1:12" x14ac:dyDescent="0.25">
      <c r="A1783" s="26"/>
      <c r="C1783" s="26"/>
      <c r="J1783" s="3" t="s">
        <v>5112</v>
      </c>
      <c r="L1783" s="26"/>
    </row>
    <row r="1784" spans="1:12" x14ac:dyDescent="0.25">
      <c r="A1784" s="26"/>
      <c r="C1784" s="26"/>
      <c r="J1784" s="3" t="s">
        <v>5112</v>
      </c>
      <c r="L1784" s="26"/>
    </row>
    <row r="1785" spans="1:12" x14ac:dyDescent="0.25">
      <c r="A1785" s="26"/>
      <c r="C1785" s="26"/>
      <c r="J1785" s="3" t="s">
        <v>5112</v>
      </c>
      <c r="L1785" s="26"/>
    </row>
    <row r="1786" spans="1:12" x14ac:dyDescent="0.25">
      <c r="A1786" s="26"/>
      <c r="C1786" s="26"/>
      <c r="J1786" s="3" t="s">
        <v>5112</v>
      </c>
      <c r="L1786" s="26"/>
    </row>
    <row r="1787" spans="1:12" x14ac:dyDescent="0.25">
      <c r="A1787" s="26"/>
      <c r="C1787" s="26"/>
      <c r="J1787" s="3" t="s">
        <v>5112</v>
      </c>
      <c r="L1787" s="26"/>
    </row>
    <row r="1788" spans="1:12" x14ac:dyDescent="0.25">
      <c r="A1788" s="26"/>
      <c r="C1788" s="26"/>
      <c r="J1788" s="3" t="s">
        <v>5112</v>
      </c>
      <c r="L1788" s="26"/>
    </row>
    <row r="1789" spans="1:12" x14ac:dyDescent="0.25">
      <c r="A1789" s="26"/>
      <c r="C1789" s="26"/>
      <c r="J1789" s="3" t="s">
        <v>5428</v>
      </c>
      <c r="L1789" s="26"/>
    </row>
    <row r="1790" spans="1:12" x14ac:dyDescent="0.25">
      <c r="A1790" s="26"/>
      <c r="C1790" s="26"/>
      <c r="J1790" s="3" t="s">
        <v>5428</v>
      </c>
      <c r="L1790" s="26"/>
    </row>
    <row r="1791" spans="1:12" x14ac:dyDescent="0.25">
      <c r="A1791" s="26"/>
      <c r="C1791" s="26"/>
      <c r="J1791" s="3" t="s">
        <v>5485</v>
      </c>
      <c r="L1791" s="26"/>
    </row>
    <row r="1792" spans="1:12" x14ac:dyDescent="0.25">
      <c r="A1792" s="26"/>
      <c r="C1792" s="26"/>
      <c r="J1792" s="3" t="s">
        <v>5485</v>
      </c>
      <c r="L1792" s="26"/>
    </row>
    <row r="1793" spans="1:12" x14ac:dyDescent="0.25">
      <c r="A1793" s="26"/>
      <c r="C1793" s="26"/>
      <c r="J1793" s="3" t="s">
        <v>5466</v>
      </c>
      <c r="L1793" s="26"/>
    </row>
    <row r="1794" spans="1:12" x14ac:dyDescent="0.25">
      <c r="A1794" s="26"/>
      <c r="C1794" s="26"/>
      <c r="J1794" s="3" t="s">
        <v>5466</v>
      </c>
      <c r="L1794" s="26"/>
    </row>
    <row r="1795" spans="1:12" x14ac:dyDescent="0.25">
      <c r="A1795" s="26"/>
      <c r="C1795" s="26"/>
      <c r="J1795" s="3" t="s">
        <v>5466</v>
      </c>
      <c r="L1795" s="26"/>
    </row>
    <row r="1796" spans="1:12" x14ac:dyDescent="0.25">
      <c r="A1796" s="26"/>
      <c r="C1796" s="26"/>
      <c r="J1796" s="3" t="s">
        <v>5466</v>
      </c>
      <c r="L1796" s="26"/>
    </row>
    <row r="1797" spans="1:12" x14ac:dyDescent="0.25">
      <c r="A1797" s="26"/>
      <c r="C1797" s="26"/>
      <c r="J1797" s="3" t="s">
        <v>4419</v>
      </c>
      <c r="L1797" s="26"/>
    </row>
    <row r="1798" spans="1:12" x14ac:dyDescent="0.25">
      <c r="A1798" s="26"/>
      <c r="C1798" s="26"/>
      <c r="J1798" s="3" t="s">
        <v>4419</v>
      </c>
      <c r="L1798" s="26"/>
    </row>
    <row r="1799" spans="1:12" x14ac:dyDescent="0.25">
      <c r="A1799" s="26"/>
      <c r="C1799" s="26"/>
      <c r="J1799" s="3" t="s">
        <v>4419</v>
      </c>
      <c r="L1799" s="26"/>
    </row>
    <row r="1800" spans="1:12" x14ac:dyDescent="0.25">
      <c r="A1800" s="26"/>
      <c r="C1800" s="26"/>
      <c r="J1800" s="3" t="s">
        <v>4419</v>
      </c>
      <c r="L1800" s="26"/>
    </row>
    <row r="1801" spans="1:12" x14ac:dyDescent="0.25">
      <c r="A1801" s="26"/>
      <c r="C1801" s="26"/>
      <c r="J1801" s="3" t="s">
        <v>4419</v>
      </c>
      <c r="L1801" s="26"/>
    </row>
    <row r="1802" spans="1:12" x14ac:dyDescent="0.25">
      <c r="A1802" s="26"/>
      <c r="C1802" s="26"/>
      <c r="J1802" s="3" t="s">
        <v>4419</v>
      </c>
      <c r="L1802" s="26"/>
    </row>
    <row r="1803" spans="1:12" x14ac:dyDescent="0.25">
      <c r="A1803" s="26"/>
      <c r="C1803" s="26"/>
      <c r="J1803" s="3" t="s">
        <v>4419</v>
      </c>
      <c r="L1803" s="26"/>
    </row>
    <row r="1804" spans="1:12" x14ac:dyDescent="0.25">
      <c r="A1804" s="26"/>
      <c r="C1804" s="26"/>
      <c r="J1804" s="3" t="s">
        <v>4419</v>
      </c>
      <c r="L1804" s="26"/>
    </row>
    <row r="1805" spans="1:12" x14ac:dyDescent="0.25">
      <c r="A1805" s="26"/>
      <c r="C1805" s="26"/>
      <c r="J1805" s="3" t="s">
        <v>4419</v>
      </c>
      <c r="L1805" s="26"/>
    </row>
    <row r="1806" spans="1:12" x14ac:dyDescent="0.25">
      <c r="A1806" s="26"/>
      <c r="C1806" s="26"/>
      <c r="J1806" s="3" t="s">
        <v>4419</v>
      </c>
      <c r="L1806" s="26"/>
    </row>
    <row r="1807" spans="1:12" x14ac:dyDescent="0.25">
      <c r="A1807" s="26"/>
      <c r="C1807" s="26"/>
      <c r="J1807" s="3" t="s">
        <v>4419</v>
      </c>
      <c r="L1807" s="26"/>
    </row>
    <row r="1808" spans="1:12" x14ac:dyDescent="0.25">
      <c r="A1808" s="26"/>
      <c r="C1808" s="26"/>
      <c r="J1808" s="3" t="s">
        <v>4419</v>
      </c>
      <c r="L1808" s="26"/>
    </row>
    <row r="1809" spans="1:12" x14ac:dyDescent="0.25">
      <c r="A1809" s="26"/>
      <c r="C1809" s="26"/>
      <c r="J1809" s="3" t="s">
        <v>4419</v>
      </c>
      <c r="L1809" s="26"/>
    </row>
    <row r="1810" spans="1:12" x14ac:dyDescent="0.25">
      <c r="A1810" s="26"/>
      <c r="C1810" s="26"/>
      <c r="J1810" s="3" t="s">
        <v>4419</v>
      </c>
      <c r="L1810" s="26"/>
    </row>
    <row r="1811" spans="1:12" x14ac:dyDescent="0.25">
      <c r="A1811" s="26"/>
      <c r="C1811" s="26"/>
      <c r="J1811" s="3" t="s">
        <v>4419</v>
      </c>
      <c r="L1811" s="26"/>
    </row>
    <row r="1812" spans="1:12" x14ac:dyDescent="0.25">
      <c r="A1812" s="26"/>
      <c r="C1812" s="26"/>
      <c r="J1812" s="3" t="s">
        <v>4419</v>
      </c>
      <c r="L1812" s="26"/>
    </row>
    <row r="1813" spans="1:12" x14ac:dyDescent="0.25">
      <c r="A1813" s="26"/>
      <c r="C1813" s="26"/>
      <c r="J1813" s="3" t="s">
        <v>4419</v>
      </c>
      <c r="L1813" s="26"/>
    </row>
    <row r="1814" spans="1:12" x14ac:dyDescent="0.25">
      <c r="A1814" s="26"/>
      <c r="C1814" s="26"/>
      <c r="J1814" s="3" t="s">
        <v>4419</v>
      </c>
      <c r="L1814" s="26"/>
    </row>
    <row r="1815" spans="1:12" x14ac:dyDescent="0.25">
      <c r="A1815" s="26"/>
      <c r="C1815" s="26"/>
      <c r="J1815" s="3" t="s">
        <v>4419</v>
      </c>
      <c r="L1815" s="26"/>
    </row>
    <row r="1816" spans="1:12" x14ac:dyDescent="0.25">
      <c r="A1816" s="26"/>
      <c r="C1816" s="26"/>
      <c r="J1816" s="3" t="s">
        <v>4419</v>
      </c>
      <c r="L1816" s="26"/>
    </row>
    <row r="1817" spans="1:12" x14ac:dyDescent="0.25">
      <c r="A1817" s="26"/>
      <c r="C1817" s="26"/>
      <c r="J1817" s="3" t="s">
        <v>4419</v>
      </c>
      <c r="L1817" s="26"/>
    </row>
    <row r="1818" spans="1:12" x14ac:dyDescent="0.25">
      <c r="A1818" s="26"/>
      <c r="C1818" s="26"/>
      <c r="J1818" s="3" t="s">
        <v>4419</v>
      </c>
      <c r="L1818" s="26"/>
    </row>
    <row r="1819" spans="1:12" x14ac:dyDescent="0.25">
      <c r="A1819" s="26"/>
      <c r="C1819" s="26"/>
      <c r="J1819" s="3" t="s">
        <v>4419</v>
      </c>
      <c r="L1819" s="26"/>
    </row>
    <row r="1820" spans="1:12" x14ac:dyDescent="0.25">
      <c r="A1820" s="26"/>
      <c r="C1820" s="26"/>
      <c r="J1820" s="3" t="s">
        <v>4419</v>
      </c>
      <c r="L1820" s="26"/>
    </row>
    <row r="1821" spans="1:12" x14ac:dyDescent="0.25">
      <c r="A1821" s="26"/>
      <c r="C1821" s="26"/>
      <c r="J1821" s="3" t="s">
        <v>4419</v>
      </c>
      <c r="L1821" s="26"/>
    </row>
    <row r="1822" spans="1:12" x14ac:dyDescent="0.25">
      <c r="A1822" s="26"/>
      <c r="C1822" s="26"/>
      <c r="J1822" s="3" t="s">
        <v>4419</v>
      </c>
      <c r="L1822" s="26"/>
    </row>
    <row r="1823" spans="1:12" x14ac:dyDescent="0.25">
      <c r="A1823" s="26"/>
      <c r="C1823" s="26"/>
      <c r="J1823" s="3" t="s">
        <v>4419</v>
      </c>
      <c r="L1823" s="26"/>
    </row>
    <row r="1824" spans="1:12" x14ac:dyDescent="0.25">
      <c r="A1824" s="26"/>
      <c r="C1824" s="26"/>
      <c r="J1824" s="3" t="s">
        <v>4419</v>
      </c>
      <c r="L1824" s="26"/>
    </row>
    <row r="1825" spans="1:12" x14ac:dyDescent="0.25">
      <c r="A1825" s="26"/>
      <c r="C1825" s="26"/>
      <c r="J1825" s="3" t="s">
        <v>4419</v>
      </c>
      <c r="L1825" s="26"/>
    </row>
    <row r="1826" spans="1:12" x14ac:dyDescent="0.25">
      <c r="A1826" s="26"/>
      <c r="C1826" s="26"/>
      <c r="J1826" s="3" t="s">
        <v>4419</v>
      </c>
      <c r="L1826" s="26"/>
    </row>
    <row r="1827" spans="1:12" x14ac:dyDescent="0.25">
      <c r="A1827" s="26"/>
      <c r="C1827" s="26"/>
      <c r="J1827" s="3" t="s">
        <v>4419</v>
      </c>
      <c r="L1827" s="26"/>
    </row>
    <row r="1828" spans="1:12" x14ac:dyDescent="0.25">
      <c r="A1828" s="26"/>
      <c r="C1828" s="26"/>
      <c r="J1828" s="3" t="s">
        <v>4419</v>
      </c>
      <c r="L1828" s="26"/>
    </row>
    <row r="1829" spans="1:12" x14ac:dyDescent="0.25">
      <c r="A1829" s="26"/>
      <c r="C1829" s="26"/>
      <c r="J1829" s="3" t="s">
        <v>4419</v>
      </c>
      <c r="L1829" s="26"/>
    </row>
    <row r="1830" spans="1:12" x14ac:dyDescent="0.25">
      <c r="A1830" s="26"/>
      <c r="C1830" s="26"/>
      <c r="J1830" s="3" t="s">
        <v>4419</v>
      </c>
      <c r="L1830" s="26"/>
    </row>
    <row r="1831" spans="1:12" x14ac:dyDescent="0.25">
      <c r="A1831" s="26"/>
      <c r="C1831" s="26"/>
      <c r="J1831" s="3" t="s">
        <v>4419</v>
      </c>
      <c r="L1831" s="26"/>
    </row>
    <row r="1832" spans="1:12" x14ac:dyDescent="0.25">
      <c r="A1832" s="26"/>
      <c r="C1832" s="26"/>
      <c r="J1832" s="3" t="s">
        <v>4419</v>
      </c>
      <c r="L1832" s="26"/>
    </row>
    <row r="1833" spans="1:12" x14ac:dyDescent="0.25">
      <c r="A1833" s="26"/>
      <c r="C1833" s="26"/>
      <c r="J1833" s="3" t="s">
        <v>4419</v>
      </c>
      <c r="L1833" s="26"/>
    </row>
    <row r="1834" spans="1:12" x14ac:dyDescent="0.25">
      <c r="A1834" s="26"/>
      <c r="C1834" s="26"/>
      <c r="J1834" s="3" t="s">
        <v>4419</v>
      </c>
      <c r="L1834" s="26"/>
    </row>
    <row r="1835" spans="1:12" x14ac:dyDescent="0.25">
      <c r="A1835" s="26"/>
      <c r="C1835" s="26"/>
      <c r="J1835" s="3" t="s">
        <v>4419</v>
      </c>
      <c r="L1835" s="26"/>
    </row>
    <row r="1836" spans="1:12" x14ac:dyDescent="0.25">
      <c r="A1836" s="26"/>
      <c r="C1836" s="26"/>
      <c r="J1836" s="3" t="s">
        <v>4419</v>
      </c>
      <c r="L1836" s="26"/>
    </row>
    <row r="1837" spans="1:12" x14ac:dyDescent="0.25">
      <c r="A1837" s="26"/>
      <c r="C1837" s="26"/>
      <c r="J1837" s="3" t="s">
        <v>4419</v>
      </c>
      <c r="L1837" s="26"/>
    </row>
    <row r="1838" spans="1:12" x14ac:dyDescent="0.25">
      <c r="A1838" s="26"/>
      <c r="C1838" s="26"/>
      <c r="J1838" s="3" t="s">
        <v>4419</v>
      </c>
      <c r="L1838" s="26"/>
    </row>
    <row r="1839" spans="1:12" x14ac:dyDescent="0.25">
      <c r="A1839" s="26"/>
      <c r="C1839" s="26"/>
      <c r="J1839" s="3" t="s">
        <v>4419</v>
      </c>
      <c r="L1839" s="26"/>
    </row>
    <row r="1840" spans="1:12" x14ac:dyDescent="0.25">
      <c r="A1840" s="26"/>
      <c r="C1840" s="26"/>
      <c r="J1840" s="3" t="s">
        <v>4419</v>
      </c>
      <c r="L1840" s="26"/>
    </row>
    <row r="1841" spans="1:12" x14ac:dyDescent="0.25">
      <c r="A1841" s="26"/>
      <c r="C1841" s="26"/>
      <c r="J1841" s="3" t="s">
        <v>4419</v>
      </c>
      <c r="L1841" s="26"/>
    </row>
    <row r="1842" spans="1:12" x14ac:dyDescent="0.25">
      <c r="A1842" s="26"/>
      <c r="C1842" s="26"/>
      <c r="J1842" s="3" t="s">
        <v>4419</v>
      </c>
      <c r="L1842" s="26"/>
    </row>
    <row r="1843" spans="1:12" x14ac:dyDescent="0.25">
      <c r="A1843" s="26"/>
      <c r="C1843" s="26"/>
      <c r="J1843" s="3" t="s">
        <v>4419</v>
      </c>
      <c r="L1843" s="26"/>
    </row>
    <row r="1844" spans="1:12" x14ac:dyDescent="0.25">
      <c r="A1844" s="26"/>
      <c r="C1844" s="26"/>
      <c r="J1844" s="3" t="s">
        <v>4419</v>
      </c>
      <c r="L1844" s="26"/>
    </row>
    <row r="1845" spans="1:12" x14ac:dyDescent="0.25">
      <c r="A1845" s="26"/>
      <c r="C1845" s="26"/>
      <c r="J1845" s="3" t="s">
        <v>4419</v>
      </c>
      <c r="L1845" s="26"/>
    </row>
    <row r="1846" spans="1:12" x14ac:dyDescent="0.25">
      <c r="A1846" s="26"/>
      <c r="C1846" s="26"/>
      <c r="J1846" s="3" t="s">
        <v>4419</v>
      </c>
      <c r="L1846" s="26"/>
    </row>
    <row r="1847" spans="1:12" x14ac:dyDescent="0.25">
      <c r="A1847" s="26"/>
      <c r="C1847" s="26"/>
      <c r="J1847" s="3" t="s">
        <v>4419</v>
      </c>
      <c r="L1847" s="26"/>
    </row>
    <row r="1848" spans="1:12" x14ac:dyDescent="0.25">
      <c r="A1848" s="26"/>
      <c r="C1848" s="26"/>
      <c r="J1848" s="3" t="s">
        <v>4419</v>
      </c>
      <c r="L1848" s="26"/>
    </row>
    <row r="1849" spans="1:12" x14ac:dyDescent="0.25">
      <c r="A1849" s="26"/>
      <c r="C1849" s="26"/>
      <c r="J1849" s="3" t="s">
        <v>4419</v>
      </c>
      <c r="L1849" s="26"/>
    </row>
    <row r="1850" spans="1:12" x14ac:dyDescent="0.25">
      <c r="A1850" s="26"/>
      <c r="C1850" s="26"/>
      <c r="J1850" s="3" t="s">
        <v>4419</v>
      </c>
      <c r="L1850" s="26"/>
    </row>
    <row r="1851" spans="1:12" x14ac:dyDescent="0.25">
      <c r="A1851" s="26"/>
      <c r="C1851" s="26"/>
      <c r="J1851" s="3" t="s">
        <v>4419</v>
      </c>
      <c r="L1851" s="26"/>
    </row>
    <row r="1852" spans="1:12" x14ac:dyDescent="0.25">
      <c r="A1852" s="26"/>
      <c r="C1852" s="26"/>
      <c r="J1852" s="3" t="s">
        <v>4419</v>
      </c>
      <c r="L1852" s="26"/>
    </row>
    <row r="1853" spans="1:12" x14ac:dyDescent="0.25">
      <c r="A1853" s="26"/>
      <c r="C1853" s="26"/>
      <c r="J1853" s="3" t="s">
        <v>4419</v>
      </c>
      <c r="L1853" s="26"/>
    </row>
    <row r="1854" spans="1:12" x14ac:dyDescent="0.25">
      <c r="A1854" s="26"/>
      <c r="C1854" s="26"/>
      <c r="J1854" s="3" t="s">
        <v>4419</v>
      </c>
      <c r="L1854" s="26"/>
    </row>
    <row r="1855" spans="1:12" x14ac:dyDescent="0.25">
      <c r="A1855" s="26"/>
      <c r="C1855" s="26"/>
      <c r="J1855" s="3" t="s">
        <v>4419</v>
      </c>
      <c r="L1855" s="26"/>
    </row>
    <row r="1856" spans="1:12" x14ac:dyDescent="0.25">
      <c r="A1856" s="26"/>
      <c r="C1856" s="26"/>
      <c r="J1856" s="3" t="s">
        <v>4419</v>
      </c>
      <c r="L1856" s="26"/>
    </row>
    <row r="1857" spans="1:12" x14ac:dyDescent="0.25">
      <c r="A1857" s="26"/>
      <c r="C1857" s="26"/>
      <c r="J1857" s="3" t="s">
        <v>4419</v>
      </c>
      <c r="L1857" s="26"/>
    </row>
    <row r="1858" spans="1:12" x14ac:dyDescent="0.25">
      <c r="A1858" s="26"/>
      <c r="C1858" s="26"/>
      <c r="J1858" s="3" t="s">
        <v>4419</v>
      </c>
      <c r="L1858" s="26"/>
    </row>
    <row r="1859" spans="1:12" x14ac:dyDescent="0.25">
      <c r="A1859" s="26"/>
      <c r="C1859" s="26"/>
      <c r="J1859" s="3" t="s">
        <v>4419</v>
      </c>
      <c r="L1859" s="26"/>
    </row>
    <row r="1860" spans="1:12" x14ac:dyDescent="0.25">
      <c r="A1860" s="26"/>
      <c r="C1860" s="26"/>
      <c r="J1860" s="3" t="s">
        <v>4419</v>
      </c>
      <c r="L1860" s="26"/>
    </row>
    <row r="1861" spans="1:12" x14ac:dyDescent="0.25">
      <c r="A1861" s="26"/>
      <c r="C1861" s="26"/>
      <c r="J1861" s="3" t="s">
        <v>4419</v>
      </c>
      <c r="L1861" s="26"/>
    </row>
    <row r="1862" spans="1:12" x14ac:dyDescent="0.25">
      <c r="A1862" s="26"/>
      <c r="C1862" s="26"/>
      <c r="J1862" s="3" t="s">
        <v>4419</v>
      </c>
      <c r="L1862" s="26"/>
    </row>
    <row r="1863" spans="1:12" x14ac:dyDescent="0.25">
      <c r="A1863" s="26"/>
      <c r="C1863" s="26"/>
      <c r="J1863" s="3" t="s">
        <v>4419</v>
      </c>
      <c r="L1863" s="26"/>
    </row>
    <row r="1864" spans="1:12" x14ac:dyDescent="0.25">
      <c r="A1864" s="26"/>
      <c r="C1864" s="26"/>
      <c r="J1864" s="3" t="s">
        <v>4419</v>
      </c>
      <c r="L1864" s="26"/>
    </row>
    <row r="1865" spans="1:12" x14ac:dyDescent="0.25">
      <c r="A1865" s="26"/>
      <c r="C1865" s="26"/>
      <c r="J1865" s="3" t="s">
        <v>4419</v>
      </c>
      <c r="L1865" s="26"/>
    </row>
    <row r="1866" spans="1:12" x14ac:dyDescent="0.25">
      <c r="A1866" s="26"/>
      <c r="C1866" s="26"/>
      <c r="J1866" s="3" t="s">
        <v>4419</v>
      </c>
      <c r="L1866" s="26"/>
    </row>
    <row r="1867" spans="1:12" x14ac:dyDescent="0.25">
      <c r="A1867" s="26"/>
      <c r="C1867" s="26"/>
      <c r="J1867" s="3" t="s">
        <v>4419</v>
      </c>
      <c r="L1867" s="26"/>
    </row>
    <row r="1868" spans="1:12" x14ac:dyDescent="0.25">
      <c r="A1868" s="26"/>
      <c r="C1868" s="26"/>
      <c r="J1868" s="3" t="s">
        <v>4419</v>
      </c>
      <c r="L1868" s="26"/>
    </row>
    <row r="1869" spans="1:12" x14ac:dyDescent="0.25">
      <c r="A1869" s="26"/>
      <c r="C1869" s="26"/>
      <c r="J1869" s="3" t="s">
        <v>4419</v>
      </c>
      <c r="L1869" s="26"/>
    </row>
    <row r="1870" spans="1:12" x14ac:dyDescent="0.25">
      <c r="A1870" s="26"/>
      <c r="C1870" s="26"/>
      <c r="J1870" s="3" t="s">
        <v>4419</v>
      </c>
      <c r="L1870" s="26"/>
    </row>
    <row r="1871" spans="1:12" x14ac:dyDescent="0.25">
      <c r="A1871" s="26"/>
      <c r="C1871" s="26"/>
      <c r="J1871" s="3" t="s">
        <v>4419</v>
      </c>
      <c r="L1871" s="26"/>
    </row>
    <row r="1872" spans="1:12" x14ac:dyDescent="0.25">
      <c r="A1872" s="26"/>
      <c r="C1872" s="26"/>
      <c r="J1872" s="3" t="s">
        <v>4419</v>
      </c>
      <c r="L1872" s="26"/>
    </row>
    <row r="1873" spans="1:12" x14ac:dyDescent="0.25">
      <c r="A1873" s="26"/>
      <c r="C1873" s="26"/>
      <c r="J1873" s="3" t="s">
        <v>4419</v>
      </c>
      <c r="L1873" s="26"/>
    </row>
    <row r="1874" spans="1:12" x14ac:dyDescent="0.25">
      <c r="A1874" s="26"/>
      <c r="C1874" s="26"/>
      <c r="J1874" s="3" t="s">
        <v>4419</v>
      </c>
      <c r="L1874" s="26"/>
    </row>
    <row r="1875" spans="1:12" x14ac:dyDescent="0.25">
      <c r="A1875" s="26"/>
      <c r="C1875" s="26"/>
      <c r="J1875" s="3" t="s">
        <v>4419</v>
      </c>
      <c r="L1875" s="26"/>
    </row>
    <row r="1876" spans="1:12" x14ac:dyDescent="0.25">
      <c r="A1876" s="26"/>
      <c r="C1876" s="26"/>
      <c r="J1876" s="3" t="s">
        <v>4419</v>
      </c>
      <c r="L1876" s="26"/>
    </row>
    <row r="1877" spans="1:12" x14ac:dyDescent="0.25">
      <c r="A1877" s="26"/>
      <c r="C1877" s="26"/>
      <c r="J1877" s="3" t="s">
        <v>4419</v>
      </c>
      <c r="L1877" s="26"/>
    </row>
    <row r="1878" spans="1:12" x14ac:dyDescent="0.25">
      <c r="A1878" s="26"/>
      <c r="C1878" s="26"/>
      <c r="J1878" s="3" t="s">
        <v>4419</v>
      </c>
      <c r="L1878" s="26"/>
    </row>
    <row r="1879" spans="1:12" x14ac:dyDescent="0.25">
      <c r="A1879" s="26"/>
      <c r="C1879" s="26"/>
      <c r="J1879" s="3" t="s">
        <v>4419</v>
      </c>
      <c r="L1879" s="26"/>
    </row>
    <row r="1880" spans="1:12" x14ac:dyDescent="0.25">
      <c r="A1880" s="26"/>
      <c r="C1880" s="26"/>
      <c r="J1880" s="3" t="s">
        <v>4419</v>
      </c>
      <c r="L1880" s="26"/>
    </row>
    <row r="1881" spans="1:12" x14ac:dyDescent="0.25">
      <c r="A1881" s="26"/>
      <c r="C1881" s="26"/>
      <c r="J1881" s="3" t="s">
        <v>4419</v>
      </c>
      <c r="L1881" s="26"/>
    </row>
    <row r="1882" spans="1:12" x14ac:dyDescent="0.25">
      <c r="A1882" s="26"/>
      <c r="C1882" s="26"/>
      <c r="J1882" s="3" t="s">
        <v>4419</v>
      </c>
      <c r="L1882" s="26"/>
    </row>
    <row r="1883" spans="1:12" x14ac:dyDescent="0.25">
      <c r="A1883" s="26"/>
      <c r="C1883" s="26"/>
      <c r="J1883" s="3" t="s">
        <v>4419</v>
      </c>
      <c r="L1883" s="26"/>
    </row>
    <row r="1884" spans="1:12" x14ac:dyDescent="0.25">
      <c r="A1884" s="26"/>
      <c r="C1884" s="26"/>
      <c r="J1884" s="3" t="s">
        <v>4419</v>
      </c>
      <c r="L1884" s="26"/>
    </row>
    <row r="1885" spans="1:12" x14ac:dyDescent="0.25">
      <c r="A1885" s="26"/>
      <c r="C1885" s="26"/>
      <c r="J1885" s="3" t="s">
        <v>4419</v>
      </c>
      <c r="L1885" s="26"/>
    </row>
    <row r="1886" spans="1:12" x14ac:dyDescent="0.25">
      <c r="A1886" s="26"/>
      <c r="C1886" s="26"/>
      <c r="J1886" s="3" t="s">
        <v>4419</v>
      </c>
      <c r="L1886" s="26"/>
    </row>
    <row r="1887" spans="1:12" x14ac:dyDescent="0.25">
      <c r="A1887" s="26"/>
      <c r="C1887" s="26"/>
      <c r="J1887" s="3" t="s">
        <v>4419</v>
      </c>
      <c r="L1887" s="26"/>
    </row>
    <row r="1888" spans="1:12" x14ac:dyDescent="0.25">
      <c r="A1888" s="26"/>
      <c r="C1888" s="26"/>
      <c r="J1888" s="3" t="s">
        <v>4419</v>
      </c>
      <c r="L1888" s="26"/>
    </row>
    <row r="1889" spans="1:12" x14ac:dyDescent="0.25">
      <c r="A1889" s="26"/>
      <c r="C1889" s="26"/>
      <c r="J1889" s="3" t="s">
        <v>4419</v>
      </c>
      <c r="L1889" s="26"/>
    </row>
    <row r="1890" spans="1:12" x14ac:dyDescent="0.25">
      <c r="A1890" s="26"/>
      <c r="C1890" s="26"/>
      <c r="J1890" s="3" t="s">
        <v>4419</v>
      </c>
      <c r="L1890" s="26"/>
    </row>
    <row r="1891" spans="1:12" x14ac:dyDescent="0.25">
      <c r="A1891" s="26"/>
      <c r="C1891" s="26"/>
      <c r="J1891" s="3" t="s">
        <v>4419</v>
      </c>
      <c r="L1891" s="26"/>
    </row>
    <row r="1892" spans="1:12" x14ac:dyDescent="0.25">
      <c r="A1892" s="26"/>
      <c r="C1892" s="26"/>
      <c r="J1892" s="3" t="s">
        <v>4419</v>
      </c>
      <c r="L1892" s="26"/>
    </row>
    <row r="1893" spans="1:12" x14ac:dyDescent="0.25">
      <c r="A1893" s="26"/>
      <c r="C1893" s="26"/>
      <c r="J1893" s="3" t="s">
        <v>4419</v>
      </c>
      <c r="L1893" s="26"/>
    </row>
    <row r="1894" spans="1:12" x14ac:dyDescent="0.25">
      <c r="A1894" s="26"/>
      <c r="C1894" s="26"/>
      <c r="J1894" s="3" t="s">
        <v>4419</v>
      </c>
      <c r="L1894" s="26"/>
    </row>
    <row r="1895" spans="1:12" x14ac:dyDescent="0.25">
      <c r="A1895" s="26"/>
      <c r="C1895" s="26"/>
      <c r="J1895" s="3" t="s">
        <v>4419</v>
      </c>
      <c r="L1895" s="26"/>
    </row>
    <row r="1896" spans="1:12" x14ac:dyDescent="0.25">
      <c r="A1896" s="26"/>
      <c r="C1896" s="26"/>
      <c r="J1896" s="3" t="s">
        <v>4419</v>
      </c>
      <c r="L1896" s="26"/>
    </row>
    <row r="1897" spans="1:12" x14ac:dyDescent="0.25">
      <c r="A1897" s="26"/>
      <c r="C1897" s="26"/>
      <c r="J1897" s="3" t="s">
        <v>4419</v>
      </c>
      <c r="L1897" s="26"/>
    </row>
    <row r="1898" spans="1:12" x14ac:dyDescent="0.25">
      <c r="A1898" s="26"/>
      <c r="C1898" s="26"/>
      <c r="J1898" s="3" t="s">
        <v>4419</v>
      </c>
      <c r="L1898" s="26"/>
    </row>
    <row r="1899" spans="1:12" x14ac:dyDescent="0.25">
      <c r="A1899" s="26"/>
      <c r="C1899" s="26"/>
      <c r="J1899" s="3" t="s">
        <v>4419</v>
      </c>
      <c r="L1899" s="26"/>
    </row>
    <row r="1900" spans="1:12" x14ac:dyDescent="0.25">
      <c r="A1900" s="26"/>
      <c r="C1900" s="26"/>
      <c r="J1900" s="3" t="s">
        <v>4419</v>
      </c>
      <c r="L1900" s="26"/>
    </row>
    <row r="1901" spans="1:12" x14ac:dyDescent="0.25">
      <c r="A1901" s="26"/>
      <c r="C1901" s="26"/>
      <c r="J1901" s="3" t="s">
        <v>4419</v>
      </c>
      <c r="L1901" s="26"/>
    </row>
    <row r="1902" spans="1:12" x14ac:dyDescent="0.25">
      <c r="A1902" s="26"/>
      <c r="C1902" s="26"/>
      <c r="J1902" s="3" t="s">
        <v>4419</v>
      </c>
      <c r="L1902" s="26"/>
    </row>
    <row r="1903" spans="1:12" x14ac:dyDescent="0.25">
      <c r="A1903" s="26"/>
      <c r="C1903" s="26"/>
      <c r="J1903" s="3" t="s">
        <v>4419</v>
      </c>
      <c r="L1903" s="26"/>
    </row>
    <row r="1904" spans="1:12" x14ac:dyDescent="0.25">
      <c r="A1904" s="26"/>
      <c r="C1904" s="26"/>
      <c r="J1904" s="3" t="s">
        <v>4419</v>
      </c>
      <c r="L1904" s="26"/>
    </row>
    <row r="1905" spans="1:12" x14ac:dyDescent="0.25">
      <c r="A1905" s="26"/>
      <c r="C1905" s="26"/>
      <c r="J1905" s="3" t="s">
        <v>4419</v>
      </c>
      <c r="L1905" s="26"/>
    </row>
    <row r="1906" spans="1:12" x14ac:dyDescent="0.25">
      <c r="A1906" s="26"/>
      <c r="C1906" s="26"/>
      <c r="J1906" s="3" t="s">
        <v>4419</v>
      </c>
      <c r="L1906" s="26"/>
    </row>
    <row r="1907" spans="1:12" x14ac:dyDescent="0.25">
      <c r="A1907" s="26"/>
      <c r="C1907" s="26"/>
      <c r="J1907" s="3" t="s">
        <v>4419</v>
      </c>
      <c r="L1907" s="26"/>
    </row>
    <row r="1908" spans="1:12" x14ac:dyDescent="0.25">
      <c r="A1908" s="26"/>
      <c r="C1908" s="26"/>
      <c r="J1908" s="3" t="s">
        <v>4419</v>
      </c>
      <c r="L1908" s="26"/>
    </row>
    <row r="1909" spans="1:12" x14ac:dyDescent="0.25">
      <c r="A1909" s="26"/>
      <c r="C1909" s="26"/>
      <c r="J1909" s="3" t="s">
        <v>4419</v>
      </c>
      <c r="L1909" s="26"/>
    </row>
    <row r="1910" spans="1:12" x14ac:dyDescent="0.25">
      <c r="A1910" s="26"/>
      <c r="C1910" s="26"/>
      <c r="J1910" s="3" t="s">
        <v>4419</v>
      </c>
      <c r="L1910" s="26"/>
    </row>
    <row r="1911" spans="1:12" x14ac:dyDescent="0.25">
      <c r="A1911" s="26"/>
      <c r="C1911" s="26"/>
      <c r="J1911" s="3" t="s">
        <v>4419</v>
      </c>
      <c r="L1911" s="26"/>
    </row>
    <row r="1912" spans="1:12" x14ac:dyDescent="0.25">
      <c r="A1912" s="26"/>
      <c r="C1912" s="26"/>
      <c r="J1912" s="3" t="s">
        <v>4419</v>
      </c>
      <c r="L1912" s="26"/>
    </row>
    <row r="1913" spans="1:12" x14ac:dyDescent="0.25">
      <c r="A1913" s="26"/>
      <c r="C1913" s="26"/>
      <c r="J1913" s="3" t="s">
        <v>5435</v>
      </c>
      <c r="L1913" s="26"/>
    </row>
    <row r="1914" spans="1:12" x14ac:dyDescent="0.25">
      <c r="A1914" s="26"/>
      <c r="C1914" s="26"/>
      <c r="J1914" s="3" t="s">
        <v>5435</v>
      </c>
      <c r="L1914" s="26"/>
    </row>
    <row r="1915" spans="1:12" x14ac:dyDescent="0.25">
      <c r="A1915" s="26"/>
      <c r="C1915" s="26"/>
      <c r="J1915" s="3" t="s">
        <v>5435</v>
      </c>
      <c r="L1915" s="26"/>
    </row>
    <row r="1916" spans="1:12" x14ac:dyDescent="0.25">
      <c r="A1916" s="26"/>
      <c r="C1916" s="26"/>
      <c r="J1916" s="3" t="s">
        <v>5435</v>
      </c>
      <c r="L1916" s="26"/>
    </row>
    <row r="1917" spans="1:12" x14ac:dyDescent="0.25">
      <c r="A1917" s="26"/>
      <c r="C1917" s="26"/>
      <c r="J1917" s="3" t="s">
        <v>5435</v>
      </c>
      <c r="L1917" s="26"/>
    </row>
    <row r="1918" spans="1:12" x14ac:dyDescent="0.25">
      <c r="A1918" s="26"/>
      <c r="C1918" s="26"/>
      <c r="J1918" s="3" t="s">
        <v>5435</v>
      </c>
      <c r="L1918" s="26"/>
    </row>
    <row r="1919" spans="1:12" x14ac:dyDescent="0.25">
      <c r="A1919" s="26"/>
      <c r="C1919" s="26"/>
      <c r="J1919" s="3" t="s">
        <v>5455</v>
      </c>
      <c r="L1919" s="26"/>
    </row>
    <row r="1920" spans="1:12" x14ac:dyDescent="0.25">
      <c r="A1920" s="26"/>
      <c r="C1920" s="26"/>
      <c r="J1920" s="3" t="s">
        <v>5455</v>
      </c>
      <c r="L1920" s="26"/>
    </row>
    <row r="1921" spans="1:12" x14ac:dyDescent="0.25">
      <c r="A1921" s="26"/>
      <c r="C1921" s="26"/>
      <c r="J1921" s="3" t="s">
        <v>5455</v>
      </c>
      <c r="L1921" s="26"/>
    </row>
    <row r="1922" spans="1:12" x14ac:dyDescent="0.25">
      <c r="A1922" s="26"/>
      <c r="C1922" s="26"/>
      <c r="J1922" s="3" t="s">
        <v>4811</v>
      </c>
      <c r="L1922" s="26"/>
    </row>
    <row r="1923" spans="1:12" x14ac:dyDescent="0.25">
      <c r="A1923" s="26"/>
      <c r="C1923" s="26"/>
      <c r="J1923" s="3" t="s">
        <v>4811</v>
      </c>
      <c r="L1923" s="26"/>
    </row>
    <row r="1924" spans="1:12" x14ac:dyDescent="0.25">
      <c r="A1924" s="26"/>
      <c r="C1924" s="26"/>
      <c r="J1924" s="3" t="s">
        <v>4811</v>
      </c>
      <c r="L1924" s="26"/>
    </row>
    <row r="1925" spans="1:12" x14ac:dyDescent="0.25">
      <c r="A1925" s="26"/>
      <c r="C1925" s="26"/>
      <c r="J1925" s="3" t="s">
        <v>4811</v>
      </c>
      <c r="L1925" s="26"/>
    </row>
    <row r="1926" spans="1:12" x14ac:dyDescent="0.25">
      <c r="A1926" s="26"/>
      <c r="C1926" s="26"/>
      <c r="J1926" s="3" t="s">
        <v>4811</v>
      </c>
      <c r="L1926" s="26"/>
    </row>
    <row r="1927" spans="1:12" x14ac:dyDescent="0.25">
      <c r="A1927" s="26"/>
      <c r="C1927" s="26"/>
      <c r="J1927" s="3" t="s">
        <v>3612</v>
      </c>
      <c r="L1927" s="26"/>
    </row>
    <row r="1928" spans="1:12" x14ac:dyDescent="0.25">
      <c r="A1928" s="26"/>
      <c r="C1928" s="26"/>
      <c r="J1928" s="3" t="s">
        <v>3612</v>
      </c>
      <c r="L1928" s="26"/>
    </row>
    <row r="1929" spans="1:12" x14ac:dyDescent="0.25">
      <c r="A1929" s="26"/>
      <c r="C1929" s="26"/>
      <c r="J1929" s="3" t="s">
        <v>3612</v>
      </c>
      <c r="L1929" s="26"/>
    </row>
    <row r="1930" spans="1:12" x14ac:dyDescent="0.25">
      <c r="A1930" s="26"/>
      <c r="C1930" s="26"/>
      <c r="J1930" s="38" t="s">
        <v>3612</v>
      </c>
      <c r="L1930" s="26"/>
    </row>
    <row r="1931" spans="1:12" x14ac:dyDescent="0.25">
      <c r="A1931" s="26"/>
      <c r="C1931" s="26"/>
      <c r="J1931" s="3" t="s">
        <v>3612</v>
      </c>
      <c r="L1931" s="26"/>
    </row>
    <row r="1932" spans="1:12" x14ac:dyDescent="0.25">
      <c r="A1932" s="26"/>
      <c r="C1932" s="26"/>
      <c r="J1932" s="3" t="s">
        <v>3612</v>
      </c>
      <c r="L1932" s="26"/>
    </row>
    <row r="1933" spans="1:12" x14ac:dyDescent="0.25">
      <c r="A1933" s="26"/>
      <c r="C1933" s="26"/>
      <c r="J1933" s="3" t="s">
        <v>3612</v>
      </c>
      <c r="L1933" s="26"/>
    </row>
    <row r="1934" spans="1:12" x14ac:dyDescent="0.25">
      <c r="A1934" s="26"/>
      <c r="C1934" s="26"/>
      <c r="J1934" s="3" t="s">
        <v>3612</v>
      </c>
      <c r="L1934" s="26"/>
    </row>
    <row r="1935" spans="1:12" x14ac:dyDescent="0.25">
      <c r="A1935" s="26"/>
      <c r="C1935" s="26"/>
      <c r="J1935" s="3" t="s">
        <v>3612</v>
      </c>
      <c r="L1935" s="26"/>
    </row>
    <row r="1936" spans="1:12" x14ac:dyDescent="0.25">
      <c r="A1936" s="26"/>
      <c r="C1936" s="26"/>
      <c r="J1936" s="3" t="s">
        <v>3612</v>
      </c>
      <c r="L1936" s="26"/>
    </row>
    <row r="1937" spans="1:12" x14ac:dyDescent="0.25">
      <c r="A1937" s="26"/>
      <c r="C1937" s="26"/>
      <c r="J1937" s="3" t="s">
        <v>3612</v>
      </c>
      <c r="L1937" s="26"/>
    </row>
    <row r="1938" spans="1:12" x14ac:dyDescent="0.25">
      <c r="A1938" s="26"/>
      <c r="C1938" s="26"/>
      <c r="J1938" s="3" t="s">
        <v>3612</v>
      </c>
      <c r="L1938" s="26"/>
    </row>
    <row r="1939" spans="1:12" x14ac:dyDescent="0.25">
      <c r="A1939" s="26"/>
      <c r="C1939" s="26"/>
      <c r="J1939" s="3" t="s">
        <v>3612</v>
      </c>
      <c r="L1939" s="26"/>
    </row>
    <row r="1940" spans="1:12" x14ac:dyDescent="0.25">
      <c r="A1940" s="26"/>
      <c r="C1940" s="26"/>
      <c r="J1940" s="3" t="s">
        <v>3612</v>
      </c>
      <c r="L1940" s="26"/>
    </row>
    <row r="1941" spans="1:12" x14ac:dyDescent="0.25">
      <c r="A1941" s="26"/>
      <c r="C1941" s="26"/>
      <c r="J1941" s="3" t="s">
        <v>3612</v>
      </c>
      <c r="L1941" s="26"/>
    </row>
    <row r="1942" spans="1:12" x14ac:dyDescent="0.25">
      <c r="A1942" s="26"/>
      <c r="C1942" s="26"/>
      <c r="J1942" s="3" t="s">
        <v>3612</v>
      </c>
      <c r="L1942" s="26"/>
    </row>
    <row r="1943" spans="1:12" x14ac:dyDescent="0.25">
      <c r="A1943" s="26"/>
      <c r="C1943" s="26"/>
      <c r="J1943" s="3" t="s">
        <v>3612</v>
      </c>
      <c r="L1943" s="26"/>
    </row>
    <row r="1944" spans="1:12" x14ac:dyDescent="0.25">
      <c r="A1944" s="26"/>
      <c r="C1944" s="26"/>
      <c r="J1944" s="3" t="s">
        <v>3612</v>
      </c>
      <c r="L1944" s="26"/>
    </row>
    <row r="1945" spans="1:12" x14ac:dyDescent="0.25">
      <c r="A1945" s="26"/>
      <c r="C1945" s="26"/>
      <c r="J1945" s="38" t="s">
        <v>3612</v>
      </c>
      <c r="L1945" s="26"/>
    </row>
    <row r="1946" spans="1:12" x14ac:dyDescent="0.25">
      <c r="A1946" s="26"/>
      <c r="C1946" s="26"/>
      <c r="J1946" s="3" t="s">
        <v>3612</v>
      </c>
      <c r="L1946" s="26"/>
    </row>
    <row r="1947" spans="1:12" x14ac:dyDescent="0.25">
      <c r="A1947" s="26"/>
      <c r="C1947" s="26"/>
      <c r="J1947" s="3" t="s">
        <v>3612</v>
      </c>
      <c r="L1947" s="26"/>
    </row>
    <row r="1948" spans="1:12" x14ac:dyDescent="0.25">
      <c r="A1948" s="26"/>
      <c r="C1948" s="26"/>
      <c r="J1948" s="3" t="s">
        <v>3612</v>
      </c>
      <c r="L1948" s="26"/>
    </row>
    <row r="1949" spans="1:12" x14ac:dyDescent="0.25">
      <c r="A1949" s="26"/>
      <c r="C1949" s="26"/>
      <c r="J1949" s="3" t="s">
        <v>3612</v>
      </c>
      <c r="L1949" s="26"/>
    </row>
    <row r="1950" spans="1:12" x14ac:dyDescent="0.25">
      <c r="A1950" s="26"/>
      <c r="C1950" s="26"/>
      <c r="J1950" s="3" t="s">
        <v>3612</v>
      </c>
      <c r="L1950" s="26"/>
    </row>
    <row r="1951" spans="1:12" x14ac:dyDescent="0.25">
      <c r="A1951" s="26"/>
      <c r="C1951" s="26"/>
      <c r="J1951" s="3" t="s">
        <v>3612</v>
      </c>
      <c r="L1951" s="26"/>
    </row>
    <row r="1952" spans="1:12" x14ac:dyDescent="0.25">
      <c r="A1952" s="26"/>
      <c r="C1952" s="26"/>
      <c r="J1952" s="3" t="s">
        <v>3612</v>
      </c>
      <c r="L1952" s="26"/>
    </row>
    <row r="1953" spans="1:12" x14ac:dyDescent="0.25">
      <c r="A1953" s="26"/>
      <c r="C1953" s="26"/>
      <c r="J1953" s="3" t="s">
        <v>3612</v>
      </c>
      <c r="L1953" s="26"/>
    </row>
    <row r="1954" spans="1:12" x14ac:dyDescent="0.25">
      <c r="A1954" s="26"/>
      <c r="C1954" s="26"/>
      <c r="J1954" s="3" t="s">
        <v>3612</v>
      </c>
      <c r="L1954" s="26"/>
    </row>
    <row r="1955" spans="1:12" x14ac:dyDescent="0.25">
      <c r="A1955" s="26"/>
      <c r="C1955" s="26"/>
      <c r="J1955" s="3" t="s">
        <v>3612</v>
      </c>
      <c r="L1955" s="26"/>
    </row>
    <row r="1956" spans="1:12" x14ac:dyDescent="0.25">
      <c r="A1956" s="26"/>
      <c r="C1956" s="26"/>
      <c r="J1956" s="3" t="s">
        <v>3612</v>
      </c>
      <c r="L1956" s="26"/>
    </row>
    <row r="1957" spans="1:12" x14ac:dyDescent="0.25">
      <c r="A1957" s="26"/>
      <c r="C1957" s="26"/>
      <c r="J1957" s="3" t="s">
        <v>3612</v>
      </c>
      <c r="L1957" s="26"/>
    </row>
    <row r="1958" spans="1:12" x14ac:dyDescent="0.25">
      <c r="A1958" s="26"/>
      <c r="C1958" s="26"/>
      <c r="J1958" s="3" t="s">
        <v>3612</v>
      </c>
      <c r="L1958" s="26"/>
    </row>
    <row r="1959" spans="1:12" x14ac:dyDescent="0.25">
      <c r="A1959" s="26"/>
      <c r="C1959" s="26"/>
      <c r="J1959" s="3" t="s">
        <v>3612</v>
      </c>
      <c r="L1959" s="26"/>
    </row>
    <row r="1960" spans="1:12" x14ac:dyDescent="0.25">
      <c r="A1960" s="26"/>
      <c r="C1960" s="26"/>
      <c r="J1960" s="3" t="s">
        <v>3612</v>
      </c>
      <c r="L1960" s="26"/>
    </row>
    <row r="1961" spans="1:12" x14ac:dyDescent="0.25">
      <c r="A1961" s="26"/>
      <c r="C1961" s="26"/>
      <c r="J1961" s="3" t="s">
        <v>3612</v>
      </c>
      <c r="L1961" s="26"/>
    </row>
    <row r="1962" spans="1:12" x14ac:dyDescent="0.25">
      <c r="A1962" s="26"/>
      <c r="C1962" s="26"/>
      <c r="J1962" s="3" t="s">
        <v>3612</v>
      </c>
      <c r="L1962" s="26"/>
    </row>
    <row r="1963" spans="1:12" x14ac:dyDescent="0.25">
      <c r="A1963" s="26"/>
      <c r="C1963" s="26"/>
      <c r="J1963" s="3" t="s">
        <v>3612</v>
      </c>
      <c r="L1963" s="26"/>
    </row>
    <row r="1964" spans="1:12" x14ac:dyDescent="0.25">
      <c r="A1964" s="26"/>
      <c r="C1964" s="26"/>
      <c r="J1964" s="3" t="s">
        <v>3612</v>
      </c>
      <c r="L1964" s="26"/>
    </row>
    <row r="1965" spans="1:12" x14ac:dyDescent="0.25">
      <c r="A1965" s="26"/>
      <c r="C1965" s="26"/>
      <c r="J1965" s="3" t="s">
        <v>3612</v>
      </c>
      <c r="L1965" s="26"/>
    </row>
    <row r="1966" spans="1:12" x14ac:dyDescent="0.25">
      <c r="A1966" s="26"/>
      <c r="C1966" s="26"/>
      <c r="J1966" s="3" t="s">
        <v>3612</v>
      </c>
      <c r="L1966" s="26"/>
    </row>
    <row r="1967" spans="1:12" x14ac:dyDescent="0.25">
      <c r="A1967" s="26"/>
      <c r="C1967" s="26"/>
      <c r="J1967" s="3" t="s">
        <v>3612</v>
      </c>
      <c r="L1967" s="26"/>
    </row>
    <row r="1968" spans="1:12" x14ac:dyDescent="0.25">
      <c r="A1968" s="26"/>
      <c r="C1968" s="26"/>
      <c r="J1968" s="3" t="s">
        <v>3612</v>
      </c>
      <c r="L1968" s="26"/>
    </row>
    <row r="1969" spans="1:12" x14ac:dyDescent="0.25">
      <c r="A1969" s="26"/>
      <c r="C1969" s="26"/>
      <c r="J1969" s="3" t="s">
        <v>4825</v>
      </c>
      <c r="L1969" s="26"/>
    </row>
    <row r="1970" spans="1:12" x14ac:dyDescent="0.25">
      <c r="A1970" s="26"/>
      <c r="C1970" s="26"/>
      <c r="J1970" s="3" t="s">
        <v>4825</v>
      </c>
      <c r="L1970" s="26"/>
    </row>
    <row r="1971" spans="1:12" x14ac:dyDescent="0.25">
      <c r="A1971" s="26"/>
      <c r="C1971" s="26"/>
      <c r="J1971" s="3" t="s">
        <v>4825</v>
      </c>
      <c r="L1971" s="26"/>
    </row>
    <row r="1972" spans="1:12" x14ac:dyDescent="0.25">
      <c r="A1972" s="26"/>
      <c r="C1972" s="26"/>
      <c r="J1972" s="3" t="s">
        <v>4825</v>
      </c>
      <c r="L1972" s="26"/>
    </row>
    <row r="1973" spans="1:12" x14ac:dyDescent="0.25">
      <c r="A1973" s="26"/>
      <c r="C1973" s="26"/>
      <c r="J1973" s="3" t="s">
        <v>4825</v>
      </c>
      <c r="L1973" s="26"/>
    </row>
    <row r="1974" spans="1:12" x14ac:dyDescent="0.25">
      <c r="A1974" s="26"/>
      <c r="C1974" s="26"/>
      <c r="J1974" s="3" t="s">
        <v>4825</v>
      </c>
      <c r="L1974" s="26"/>
    </row>
    <row r="1975" spans="1:12" x14ac:dyDescent="0.25">
      <c r="A1975" s="26"/>
      <c r="C1975" s="26"/>
      <c r="J1975" s="3" t="s">
        <v>4825</v>
      </c>
      <c r="L1975" s="26"/>
    </row>
    <row r="1976" spans="1:12" x14ac:dyDescent="0.25">
      <c r="A1976" s="26"/>
      <c r="C1976" s="26"/>
      <c r="J1976" s="3" t="s">
        <v>4825</v>
      </c>
      <c r="L1976" s="26"/>
    </row>
    <row r="1977" spans="1:12" x14ac:dyDescent="0.25">
      <c r="A1977" s="26"/>
      <c r="C1977" s="26"/>
      <c r="J1977" s="3" t="s">
        <v>4825</v>
      </c>
      <c r="L1977" s="26"/>
    </row>
    <row r="1978" spans="1:12" x14ac:dyDescent="0.25">
      <c r="A1978" s="26"/>
      <c r="C1978" s="26"/>
      <c r="J1978" s="3" t="s">
        <v>4825</v>
      </c>
      <c r="L1978" s="26"/>
    </row>
    <row r="1979" spans="1:12" x14ac:dyDescent="0.25">
      <c r="A1979" s="26"/>
      <c r="C1979" s="26"/>
      <c r="J1979" s="3" t="s">
        <v>4825</v>
      </c>
      <c r="L1979" s="26"/>
    </row>
    <row r="1980" spans="1:12" x14ac:dyDescent="0.25">
      <c r="A1980" s="26"/>
      <c r="C1980" s="26"/>
      <c r="J1980" s="3" t="s">
        <v>4825</v>
      </c>
      <c r="L1980" s="26"/>
    </row>
    <row r="1981" spans="1:12" x14ac:dyDescent="0.25">
      <c r="A1981" s="26"/>
      <c r="C1981" s="26"/>
      <c r="J1981" s="3" t="s">
        <v>4825</v>
      </c>
      <c r="L1981" s="26"/>
    </row>
    <row r="1982" spans="1:12" x14ac:dyDescent="0.25">
      <c r="A1982" s="26"/>
      <c r="C1982" s="26"/>
      <c r="J1982" s="3" t="s">
        <v>4825</v>
      </c>
      <c r="L1982" s="26"/>
    </row>
    <row r="1983" spans="1:12" x14ac:dyDescent="0.25">
      <c r="A1983" s="26"/>
      <c r="C1983" s="26"/>
      <c r="J1983" s="3" t="s">
        <v>4825</v>
      </c>
      <c r="L1983" s="26"/>
    </row>
    <row r="1984" spans="1:12" x14ac:dyDescent="0.25">
      <c r="A1984" s="26"/>
      <c r="C1984" s="26"/>
      <c r="J1984" s="3" t="s">
        <v>4825</v>
      </c>
      <c r="L1984" s="26"/>
    </row>
    <row r="1985" spans="1:12" x14ac:dyDescent="0.25">
      <c r="A1985" s="26"/>
      <c r="C1985" s="26"/>
      <c r="J1985" s="3" t="s">
        <v>4825</v>
      </c>
      <c r="L1985" s="26"/>
    </row>
    <row r="1986" spans="1:12" x14ac:dyDescent="0.25">
      <c r="A1986" s="26"/>
      <c r="C1986" s="26"/>
      <c r="J1986" s="3" t="s">
        <v>4825</v>
      </c>
      <c r="L1986" s="26"/>
    </row>
    <row r="1987" spans="1:12" x14ac:dyDescent="0.25">
      <c r="A1987" s="26"/>
      <c r="C1987" s="26"/>
      <c r="J1987" s="3" t="s">
        <v>4825</v>
      </c>
      <c r="L1987" s="26"/>
    </row>
    <row r="1988" spans="1:12" x14ac:dyDescent="0.25">
      <c r="A1988" s="26"/>
      <c r="C1988" s="26"/>
      <c r="J1988" s="3" t="s">
        <v>4825</v>
      </c>
      <c r="L1988" s="26"/>
    </row>
    <row r="1989" spans="1:12" x14ac:dyDescent="0.25">
      <c r="A1989" s="26"/>
      <c r="C1989" s="26"/>
      <c r="J1989" s="3" t="s">
        <v>4825</v>
      </c>
      <c r="L1989" s="26"/>
    </row>
    <row r="1990" spans="1:12" x14ac:dyDescent="0.25">
      <c r="A1990" s="26"/>
      <c r="C1990" s="26"/>
      <c r="J1990" s="3" t="s">
        <v>4825</v>
      </c>
      <c r="L1990" s="26"/>
    </row>
    <row r="1991" spans="1:12" x14ac:dyDescent="0.25">
      <c r="A1991" s="26"/>
      <c r="C1991" s="26"/>
      <c r="J1991" s="3" t="s">
        <v>4825</v>
      </c>
      <c r="L1991" s="26"/>
    </row>
    <row r="1992" spans="1:12" x14ac:dyDescent="0.25">
      <c r="A1992" s="26"/>
      <c r="C1992" s="26"/>
      <c r="J1992" s="3" t="s">
        <v>4825</v>
      </c>
      <c r="L1992" s="26"/>
    </row>
    <row r="1993" spans="1:12" x14ac:dyDescent="0.25">
      <c r="A1993" s="26"/>
      <c r="C1993" s="26"/>
      <c r="J1993" s="3" t="s">
        <v>4825</v>
      </c>
      <c r="L1993" s="26"/>
    </row>
    <row r="1994" spans="1:12" x14ac:dyDescent="0.25">
      <c r="A1994" s="26"/>
      <c r="C1994" s="26"/>
      <c r="J1994" s="3" t="s">
        <v>4825</v>
      </c>
      <c r="L1994" s="26"/>
    </row>
    <row r="1995" spans="1:12" x14ac:dyDescent="0.25">
      <c r="A1995" s="26"/>
      <c r="C1995" s="26"/>
      <c r="J1995" s="3" t="s">
        <v>4825</v>
      </c>
      <c r="L1995" s="26"/>
    </row>
    <row r="1996" spans="1:12" x14ac:dyDescent="0.25">
      <c r="A1996" s="26"/>
      <c r="C1996" s="26"/>
      <c r="J1996" s="3" t="s">
        <v>4825</v>
      </c>
      <c r="L1996" s="26"/>
    </row>
    <row r="1997" spans="1:12" x14ac:dyDescent="0.25">
      <c r="A1997" s="26"/>
      <c r="C1997" s="26"/>
      <c r="J1997" s="3" t="s">
        <v>4825</v>
      </c>
      <c r="L1997" s="26"/>
    </row>
    <row r="1998" spans="1:12" x14ac:dyDescent="0.25">
      <c r="A1998" s="26"/>
      <c r="C1998" s="26"/>
      <c r="J1998" s="3" t="s">
        <v>4825</v>
      </c>
      <c r="L1998" s="26"/>
    </row>
    <row r="1999" spans="1:12" x14ac:dyDescent="0.25">
      <c r="A1999" s="26"/>
      <c r="C1999" s="26"/>
      <c r="J1999" s="3" t="s">
        <v>4825</v>
      </c>
      <c r="L1999" s="26"/>
    </row>
    <row r="2000" spans="1:12" x14ac:dyDescent="0.25">
      <c r="A2000" s="26"/>
      <c r="C2000" s="26"/>
      <c r="J2000" s="3" t="s">
        <v>4825</v>
      </c>
      <c r="L2000" s="26"/>
    </row>
    <row r="2001" spans="1:12" x14ac:dyDescent="0.25">
      <c r="A2001" s="26"/>
      <c r="C2001" s="26"/>
      <c r="J2001" s="3" t="s">
        <v>4825</v>
      </c>
      <c r="L2001" s="26"/>
    </row>
    <row r="2002" spans="1:12" x14ac:dyDescent="0.25">
      <c r="A2002" s="26"/>
      <c r="C2002" s="26"/>
      <c r="J2002" s="3" t="s">
        <v>4825</v>
      </c>
      <c r="L2002" s="26"/>
    </row>
    <row r="2003" spans="1:12" x14ac:dyDescent="0.25">
      <c r="A2003" s="26"/>
      <c r="C2003" s="26"/>
      <c r="J2003" s="3" t="s">
        <v>4825</v>
      </c>
      <c r="L2003" s="26"/>
    </row>
    <row r="2004" spans="1:12" x14ac:dyDescent="0.25">
      <c r="A2004" s="26"/>
      <c r="C2004" s="26"/>
      <c r="J2004" s="3" t="s">
        <v>4825</v>
      </c>
      <c r="L2004" s="26"/>
    </row>
    <row r="2005" spans="1:12" x14ac:dyDescent="0.25">
      <c r="A2005" s="26"/>
      <c r="C2005" s="26"/>
      <c r="J2005" s="3" t="s">
        <v>4825</v>
      </c>
      <c r="L2005" s="26"/>
    </row>
    <row r="2006" spans="1:12" x14ac:dyDescent="0.25">
      <c r="A2006" s="26"/>
      <c r="C2006" s="26"/>
      <c r="J2006" s="3" t="s">
        <v>4825</v>
      </c>
      <c r="L2006" s="26"/>
    </row>
    <row r="2007" spans="1:12" x14ac:dyDescent="0.25">
      <c r="A2007" s="26"/>
      <c r="C2007" s="26"/>
      <c r="J2007" s="3" t="s">
        <v>4825</v>
      </c>
      <c r="L2007" s="26"/>
    </row>
    <row r="2008" spans="1:12" x14ac:dyDescent="0.25">
      <c r="A2008" s="26"/>
      <c r="C2008" s="26"/>
      <c r="J2008" s="3" t="s">
        <v>4825</v>
      </c>
      <c r="L2008" s="26"/>
    </row>
    <row r="2009" spans="1:12" x14ac:dyDescent="0.25">
      <c r="A2009" s="26"/>
      <c r="C2009" s="26"/>
      <c r="J2009" s="3" t="s">
        <v>4825</v>
      </c>
      <c r="L2009" s="26"/>
    </row>
    <row r="2010" spans="1:12" x14ac:dyDescent="0.25">
      <c r="A2010" s="26"/>
      <c r="C2010" s="26"/>
      <c r="J2010" s="3" t="s">
        <v>4825</v>
      </c>
      <c r="L2010" s="26"/>
    </row>
    <row r="2011" spans="1:12" x14ac:dyDescent="0.25">
      <c r="A2011" s="26"/>
      <c r="C2011" s="26"/>
      <c r="J2011" s="4" t="s">
        <v>6853</v>
      </c>
      <c r="L2011" s="26"/>
    </row>
    <row r="2012" spans="1:12" x14ac:dyDescent="0.25">
      <c r="A2012" s="26"/>
      <c r="C2012" s="26"/>
      <c r="J2012" s="3" t="s">
        <v>4943</v>
      </c>
      <c r="L2012" s="26"/>
    </row>
    <row r="2013" spans="1:12" x14ac:dyDescent="0.25">
      <c r="A2013" s="26"/>
      <c r="C2013" s="26"/>
      <c r="J2013" s="3" t="s">
        <v>4419</v>
      </c>
      <c r="L2013" s="26"/>
    </row>
    <row r="2014" spans="1:12" x14ac:dyDescent="0.25">
      <c r="A2014" s="26"/>
      <c r="C2014" s="26"/>
      <c r="J2014" s="3" t="s">
        <v>4419</v>
      </c>
      <c r="L2014" s="26"/>
    </row>
    <row r="2015" spans="1:12" x14ac:dyDescent="0.25">
      <c r="A2015" s="26"/>
      <c r="C2015" s="26"/>
      <c r="J2015" s="3" t="s">
        <v>4419</v>
      </c>
      <c r="L2015" s="26"/>
    </row>
    <row r="2016" spans="1:12" x14ac:dyDescent="0.25">
      <c r="A2016" s="26"/>
      <c r="C2016" s="26"/>
      <c r="J2016" s="3" t="s">
        <v>3612</v>
      </c>
      <c r="L2016" s="26"/>
    </row>
    <row r="2017" spans="1:12" x14ac:dyDescent="0.25">
      <c r="A2017" s="26"/>
      <c r="C2017" s="26"/>
      <c r="J2017" s="26" t="s">
        <v>6853</v>
      </c>
      <c r="L2017" s="26"/>
    </row>
    <row r="2018" spans="1:12" x14ac:dyDescent="0.25">
      <c r="A2018" s="26"/>
      <c r="C2018" s="26"/>
      <c r="J2018" s="26" t="s">
        <v>6853</v>
      </c>
      <c r="L2018" s="26"/>
    </row>
    <row r="2019" spans="1:12" x14ac:dyDescent="0.25">
      <c r="A2019" s="26"/>
      <c r="C2019" s="26"/>
      <c r="J2019" s="26" t="s">
        <v>6853</v>
      </c>
      <c r="L2019" s="26"/>
    </row>
    <row r="2020" spans="1:12" x14ac:dyDescent="0.25">
      <c r="A2020" s="26"/>
      <c r="C2020" s="26"/>
      <c r="J2020" s="26" t="s">
        <v>6853</v>
      </c>
      <c r="L2020" s="26"/>
    </row>
    <row r="2021" spans="1:12" x14ac:dyDescent="0.25">
      <c r="A2021" s="26"/>
      <c r="C2021" s="26"/>
      <c r="J2021" s="26" t="s">
        <v>6853</v>
      </c>
      <c r="L2021" s="26"/>
    </row>
    <row r="2022" spans="1:12" x14ac:dyDescent="0.25">
      <c r="A2022" s="26"/>
      <c r="C2022" s="26"/>
      <c r="J2022" s="26" t="s">
        <v>6853</v>
      </c>
      <c r="L2022" s="26"/>
    </row>
    <row r="2023" spans="1:12" x14ac:dyDescent="0.25">
      <c r="A2023" s="26"/>
      <c r="C2023" s="26"/>
      <c r="J2023" s="26" t="s">
        <v>6853</v>
      </c>
      <c r="L2023" s="26"/>
    </row>
    <row r="2024" spans="1:12" x14ac:dyDescent="0.25">
      <c r="A2024" s="26"/>
      <c r="C2024" s="26"/>
      <c r="J2024" s="26" t="s">
        <v>6853</v>
      </c>
      <c r="L2024" s="26"/>
    </row>
    <row r="2025" spans="1:12" x14ac:dyDescent="0.25">
      <c r="A2025" s="26"/>
      <c r="C2025" s="26"/>
      <c r="J2025" s="26" t="s">
        <v>6853</v>
      </c>
      <c r="L2025" s="26"/>
    </row>
    <row r="2026" spans="1:12" x14ac:dyDescent="0.25">
      <c r="A2026" s="26"/>
      <c r="C2026" s="26"/>
      <c r="J2026" s="26" t="s">
        <v>6853</v>
      </c>
      <c r="L2026" s="26"/>
    </row>
    <row r="2027" spans="1:12" x14ac:dyDescent="0.25">
      <c r="A2027" s="26"/>
      <c r="C2027" s="26"/>
      <c r="J2027" s="26" t="s">
        <v>6853</v>
      </c>
      <c r="L2027" s="26"/>
    </row>
    <row r="2028" spans="1:12" x14ac:dyDescent="0.25">
      <c r="A2028" s="26"/>
      <c r="C2028" s="26"/>
      <c r="J2028" s="26" t="s">
        <v>6853</v>
      </c>
      <c r="L2028" s="26"/>
    </row>
    <row r="2029" spans="1:12" x14ac:dyDescent="0.25">
      <c r="A2029" s="26"/>
      <c r="C2029" s="26"/>
      <c r="J2029" s="26" t="s">
        <v>6853</v>
      </c>
      <c r="L2029" s="26"/>
    </row>
    <row r="2030" spans="1:12" x14ac:dyDescent="0.25">
      <c r="A2030" s="26"/>
      <c r="C2030" s="26"/>
      <c r="J2030" s="26" t="s">
        <v>6853</v>
      </c>
      <c r="L2030" s="26"/>
    </row>
    <row r="2031" spans="1:12" x14ac:dyDescent="0.25">
      <c r="A2031" s="26"/>
      <c r="C2031" s="26"/>
      <c r="J2031" s="26" t="s">
        <v>6853</v>
      </c>
      <c r="L2031" s="26"/>
    </row>
    <row r="2032" spans="1:12" x14ac:dyDescent="0.25">
      <c r="A2032" s="26"/>
      <c r="C2032" s="26"/>
      <c r="J2032" s="26" t="s">
        <v>6853</v>
      </c>
      <c r="L2032" s="26"/>
    </row>
    <row r="2033" spans="1:12" x14ac:dyDescent="0.25">
      <c r="A2033" s="26"/>
      <c r="C2033" s="26"/>
      <c r="J2033" s="26" t="s">
        <v>6853</v>
      </c>
      <c r="L2033" s="26"/>
    </row>
    <row r="2034" spans="1:12" x14ac:dyDescent="0.25">
      <c r="A2034" s="26"/>
      <c r="C2034" s="26"/>
      <c r="J2034" s="26" t="s">
        <v>6853</v>
      </c>
      <c r="L2034" s="26"/>
    </row>
    <row r="2035" spans="1:12" x14ac:dyDescent="0.25">
      <c r="A2035" s="26"/>
      <c r="C2035" s="26"/>
      <c r="J2035" s="26" t="s">
        <v>6853</v>
      </c>
      <c r="L2035" s="26"/>
    </row>
    <row r="2036" spans="1:12" x14ac:dyDescent="0.25">
      <c r="A2036" s="26"/>
      <c r="C2036" s="26"/>
      <c r="J2036" s="26" t="s">
        <v>6853</v>
      </c>
      <c r="L2036" s="26"/>
    </row>
    <row r="2037" spans="1:12" x14ac:dyDescent="0.25">
      <c r="A2037" s="26"/>
      <c r="C2037" s="26"/>
      <c r="J2037" s="26" t="s">
        <v>6853</v>
      </c>
      <c r="L2037" s="26"/>
    </row>
    <row r="2038" spans="1:12" x14ac:dyDescent="0.25">
      <c r="A2038" s="26"/>
      <c r="C2038" s="26"/>
      <c r="J2038" s="4" t="s">
        <v>10936</v>
      </c>
      <c r="L2038" s="26"/>
    </row>
    <row r="2039" spans="1:12" x14ac:dyDescent="0.25">
      <c r="A2039" s="26"/>
      <c r="C2039" s="26"/>
      <c r="J2039" s="4" t="s">
        <v>10936</v>
      </c>
      <c r="L2039" s="26"/>
    </row>
    <row r="2040" spans="1:12" x14ac:dyDescent="0.25">
      <c r="A2040" s="26"/>
      <c r="C2040" s="26"/>
      <c r="J2040" s="4" t="s">
        <v>10936</v>
      </c>
      <c r="L2040" s="26"/>
    </row>
    <row r="2041" spans="1:12" x14ac:dyDescent="0.25">
      <c r="A2041" s="26"/>
      <c r="C2041" s="26"/>
      <c r="J2041" s="4" t="s">
        <v>10936</v>
      </c>
      <c r="L2041" s="26"/>
    </row>
    <row r="2042" spans="1:12" x14ac:dyDescent="0.25">
      <c r="A2042" s="26"/>
      <c r="C2042" s="26"/>
      <c r="J2042" s="4" t="s">
        <v>10936</v>
      </c>
      <c r="L2042" s="26"/>
    </row>
    <row r="2043" spans="1:12" x14ac:dyDescent="0.25">
      <c r="A2043" s="26"/>
      <c r="C2043" s="26"/>
      <c r="J2043" s="4" t="s">
        <v>10936</v>
      </c>
      <c r="L2043" s="26"/>
    </row>
    <row r="2044" spans="1:12" x14ac:dyDescent="0.25">
      <c r="A2044" s="26"/>
      <c r="C2044" s="26"/>
      <c r="J2044" s="4" t="s">
        <v>10936</v>
      </c>
      <c r="L2044" s="26"/>
    </row>
    <row r="2045" spans="1:12" x14ac:dyDescent="0.25">
      <c r="A2045" s="26"/>
      <c r="C2045" s="26"/>
      <c r="J2045" s="26" t="s">
        <v>6853</v>
      </c>
      <c r="L2045" s="26"/>
    </row>
    <row r="2046" spans="1:12" x14ac:dyDescent="0.25">
      <c r="A2046" s="26"/>
      <c r="C2046" s="26"/>
      <c r="J2046" s="3" t="s">
        <v>3740</v>
      </c>
      <c r="L2046" s="26"/>
    </row>
    <row r="2047" spans="1:12" x14ac:dyDescent="0.25">
      <c r="A2047" s="26"/>
      <c r="C2047" s="26"/>
      <c r="J2047" s="3" t="s">
        <v>3740</v>
      </c>
      <c r="L2047" s="26"/>
    </row>
    <row r="2048" spans="1:12" x14ac:dyDescent="0.25">
      <c r="A2048" s="26"/>
      <c r="C2048" s="26"/>
      <c r="J2048" s="3" t="s">
        <v>3740</v>
      </c>
      <c r="L2048" s="26"/>
    </row>
    <row r="2049" spans="1:12" x14ac:dyDescent="0.25">
      <c r="A2049" s="26"/>
      <c r="C2049" s="26"/>
      <c r="J2049" s="3" t="s">
        <v>3740</v>
      </c>
      <c r="L2049" s="26"/>
    </row>
    <row r="2050" spans="1:12" x14ac:dyDescent="0.25">
      <c r="A2050" s="26"/>
      <c r="C2050" s="26"/>
      <c r="J2050" s="3" t="s">
        <v>3740</v>
      </c>
      <c r="L2050" s="26"/>
    </row>
    <row r="2051" spans="1:12" x14ac:dyDescent="0.25">
      <c r="A2051" s="26"/>
      <c r="C2051" s="26"/>
      <c r="J2051" s="3" t="s">
        <v>3740</v>
      </c>
      <c r="L2051" s="26"/>
    </row>
    <row r="2052" spans="1:12" x14ac:dyDescent="0.25">
      <c r="J2052" s="26" t="s">
        <v>6853</v>
      </c>
      <c r="L2052" s="26"/>
    </row>
    <row r="2053" spans="1:12" x14ac:dyDescent="0.25">
      <c r="J2053" s="26" t="s">
        <v>6853</v>
      </c>
      <c r="L2053" s="26"/>
    </row>
    <row r="2054" spans="1:12" x14ac:dyDescent="0.25">
      <c r="J2054" s="26" t="s">
        <v>6853</v>
      </c>
      <c r="L2054" s="26"/>
    </row>
    <row r="2055" spans="1:12" x14ac:dyDescent="0.25">
      <c r="J2055" s="26" t="s">
        <v>6853</v>
      </c>
      <c r="L2055" s="26"/>
    </row>
    <row r="2056" spans="1:12" x14ac:dyDescent="0.25">
      <c r="J2056" s="26" t="s">
        <v>6853</v>
      </c>
      <c r="L2056" s="26"/>
    </row>
    <row r="2057" spans="1:12" x14ac:dyDescent="0.25">
      <c r="J2057" s="26" t="s">
        <v>6853</v>
      </c>
      <c r="L2057" s="26"/>
    </row>
    <row r="2058" spans="1:12" x14ac:dyDescent="0.25">
      <c r="J2058" s="26" t="s">
        <v>6853</v>
      </c>
      <c r="L2058" s="26"/>
    </row>
    <row r="2059" spans="1:12" x14ac:dyDescent="0.25">
      <c r="J2059" s="26" t="s">
        <v>6853</v>
      </c>
      <c r="L2059" s="26"/>
    </row>
    <row r="2060" spans="1:12" x14ac:dyDescent="0.25">
      <c r="J2060" s="26" t="s">
        <v>6853</v>
      </c>
      <c r="L2060" s="26"/>
    </row>
    <row r="2061" spans="1:12" x14ac:dyDescent="0.25">
      <c r="J2061" s="45" t="s">
        <v>6853</v>
      </c>
      <c r="L2061" s="26"/>
    </row>
    <row r="2062" spans="1:12" x14ac:dyDescent="0.25">
      <c r="J2062" s="45" t="s">
        <v>6853</v>
      </c>
      <c r="L2062" s="26"/>
    </row>
    <row r="2063" spans="1:12" x14ac:dyDescent="0.25">
      <c r="J2063" s="26" t="s">
        <v>6853</v>
      </c>
      <c r="L2063" s="26"/>
    </row>
    <row r="2064" spans="1:12" x14ac:dyDescent="0.25">
      <c r="J2064" s="26" t="s">
        <v>10608</v>
      </c>
      <c r="L2064" s="26"/>
    </row>
    <row r="2065" spans="10:12" x14ac:dyDescent="0.25">
      <c r="J2065" s="26" t="s">
        <v>10608</v>
      </c>
      <c r="L2065" s="26"/>
    </row>
    <row r="2066" spans="10:12" x14ac:dyDescent="0.25">
      <c r="J2066" s="26" t="s">
        <v>10608</v>
      </c>
      <c r="L2066" s="26"/>
    </row>
    <row r="2067" spans="10:12" x14ac:dyDescent="0.25">
      <c r="J2067" s="26" t="s">
        <v>6853</v>
      </c>
      <c r="L2067" s="26"/>
    </row>
    <row r="2068" spans="10:12" x14ac:dyDescent="0.25">
      <c r="J2068" s="26" t="s">
        <v>6853</v>
      </c>
      <c r="L2068" s="26"/>
    </row>
    <row r="2069" spans="10:12" x14ac:dyDescent="0.25">
      <c r="J2069" s="26" t="s">
        <v>6853</v>
      </c>
      <c r="L2069" s="26"/>
    </row>
    <row r="2070" spans="10:12" x14ac:dyDescent="0.25">
      <c r="J2070" s="26" t="s">
        <v>6853</v>
      </c>
      <c r="L2070" s="26"/>
    </row>
    <row r="2071" spans="10:12" x14ac:dyDescent="0.25">
      <c r="J2071" s="26" t="s">
        <v>6853</v>
      </c>
      <c r="L2071" s="26"/>
    </row>
    <row r="2072" spans="10:12" x14ac:dyDescent="0.25">
      <c r="J2072" s="26" t="s">
        <v>4811</v>
      </c>
      <c r="L2072" s="26"/>
    </row>
    <row r="2073" spans="10:12" x14ac:dyDescent="0.25">
      <c r="J2073" s="26" t="s">
        <v>4811</v>
      </c>
      <c r="L2073" s="26"/>
    </row>
    <row r="2074" spans="10:12" x14ac:dyDescent="0.25">
      <c r="J2074" s="3" t="s">
        <v>4419</v>
      </c>
      <c r="L2074" s="26"/>
    </row>
    <row r="2075" spans="10:12" x14ac:dyDescent="0.25">
      <c r="J2075" s="3" t="s">
        <v>4419</v>
      </c>
      <c r="L2075" s="26"/>
    </row>
    <row r="2076" spans="10:12" x14ac:dyDescent="0.25">
      <c r="J2076" s="4" t="s">
        <v>10936</v>
      </c>
      <c r="L2076" s="26"/>
    </row>
    <row r="2077" spans="10:12" x14ac:dyDescent="0.25">
      <c r="J2077" s="3" t="s">
        <v>10736</v>
      </c>
      <c r="L2077" s="26"/>
    </row>
    <row r="2078" spans="10:12" x14ac:dyDescent="0.25">
      <c r="J2078" s="3" t="s">
        <v>10736</v>
      </c>
      <c r="L2078" s="26"/>
    </row>
    <row r="2079" spans="10:12" x14ac:dyDescent="0.25">
      <c r="J2079" s="3" t="s">
        <v>10736</v>
      </c>
      <c r="L2079" s="26"/>
    </row>
    <row r="2080" spans="10:12" x14ac:dyDescent="0.25">
      <c r="J2080" s="3" t="s">
        <v>10736</v>
      </c>
      <c r="L2080" s="26"/>
    </row>
    <row r="2081" spans="10:12" x14ac:dyDescent="0.25">
      <c r="J2081" s="3" t="s">
        <v>4419</v>
      </c>
      <c r="L2081" s="26"/>
    </row>
    <row r="2082" spans="10:12" x14ac:dyDescent="0.25">
      <c r="J2082" s="3" t="s">
        <v>4419</v>
      </c>
      <c r="L2082" s="26"/>
    </row>
    <row r="2083" spans="10:12" x14ac:dyDescent="0.25">
      <c r="J2083" s="3" t="s">
        <v>4419</v>
      </c>
      <c r="L2083" s="26"/>
    </row>
    <row r="2084" spans="10:12" x14ac:dyDescent="0.25">
      <c r="J2084" s="3" t="s">
        <v>4419</v>
      </c>
      <c r="L2084" s="26"/>
    </row>
    <row r="2085" spans="10:12" x14ac:dyDescent="0.25">
      <c r="J2085" s="3" t="s">
        <v>4419</v>
      </c>
      <c r="L2085" s="26"/>
    </row>
    <row r="2086" spans="10:12" x14ac:dyDescent="0.25">
      <c r="J2086" s="3" t="s">
        <v>4419</v>
      </c>
      <c r="L2086" s="26"/>
    </row>
    <row r="2087" spans="10:12" x14ac:dyDescent="0.25">
      <c r="J2087" s="3" t="s">
        <v>4419</v>
      </c>
      <c r="L2087" s="26"/>
    </row>
    <row r="2088" spans="10:12" x14ac:dyDescent="0.25">
      <c r="J2088" s="3" t="s">
        <v>4419</v>
      </c>
      <c r="L2088" s="26"/>
    </row>
    <row r="2089" spans="10:12" x14ac:dyDescent="0.25">
      <c r="J2089" s="3" t="s">
        <v>4419</v>
      </c>
      <c r="L2089" s="26"/>
    </row>
    <row r="2090" spans="10:12" x14ac:dyDescent="0.25">
      <c r="J2090" s="3" t="s">
        <v>4419</v>
      </c>
      <c r="L2090" s="26"/>
    </row>
    <row r="2091" spans="10:12" x14ac:dyDescent="0.25">
      <c r="J2091" s="3" t="s">
        <v>4419</v>
      </c>
      <c r="L2091" s="26"/>
    </row>
    <row r="2092" spans="10:12" x14ac:dyDescent="0.25">
      <c r="J2092" s="3" t="s">
        <v>4419</v>
      </c>
      <c r="L2092" s="26"/>
    </row>
    <row r="2093" spans="10:12" x14ac:dyDescent="0.25">
      <c r="J2093" s="3" t="s">
        <v>4419</v>
      </c>
      <c r="L2093" s="26"/>
    </row>
    <row r="2094" spans="10:12" x14ac:dyDescent="0.25">
      <c r="J2094" s="3" t="s">
        <v>4419</v>
      </c>
      <c r="L2094" s="26"/>
    </row>
    <row r="2095" spans="10:12" x14ac:dyDescent="0.25">
      <c r="J2095" s="3" t="s">
        <v>4419</v>
      </c>
      <c r="L2095" s="26"/>
    </row>
    <row r="2096" spans="10:12" x14ac:dyDescent="0.25">
      <c r="J2096" s="3" t="s">
        <v>4419</v>
      </c>
      <c r="L2096" s="26"/>
    </row>
    <row r="2097" spans="10:12" x14ac:dyDescent="0.25">
      <c r="J2097" s="3" t="s">
        <v>4419</v>
      </c>
      <c r="L2097" s="26"/>
    </row>
    <row r="2098" spans="10:12" x14ac:dyDescent="0.25">
      <c r="J2098" s="3" t="s">
        <v>4419</v>
      </c>
      <c r="L2098" s="26"/>
    </row>
    <row r="2099" spans="10:12" x14ac:dyDescent="0.25">
      <c r="J2099" s="3" t="s">
        <v>4419</v>
      </c>
      <c r="L2099" s="26"/>
    </row>
    <row r="2100" spans="10:12" x14ac:dyDescent="0.25">
      <c r="J2100" s="3" t="s">
        <v>4419</v>
      </c>
      <c r="L2100" s="26"/>
    </row>
    <row r="2101" spans="10:12" x14ac:dyDescent="0.25">
      <c r="J2101" s="3" t="s">
        <v>4419</v>
      </c>
      <c r="L2101" s="26"/>
    </row>
    <row r="2102" spans="10:12" x14ac:dyDescent="0.25">
      <c r="J2102" s="3" t="s">
        <v>4419</v>
      </c>
      <c r="L2102" s="26"/>
    </row>
    <row r="2103" spans="10:12" x14ac:dyDescent="0.25">
      <c r="J2103" s="3" t="s">
        <v>4419</v>
      </c>
      <c r="L2103" s="26"/>
    </row>
    <row r="2104" spans="10:12" x14ac:dyDescent="0.25">
      <c r="J2104" s="3" t="s">
        <v>4419</v>
      </c>
      <c r="L2104" s="26"/>
    </row>
    <row r="2105" spans="10:12" x14ac:dyDescent="0.25">
      <c r="J2105" s="3" t="s">
        <v>4419</v>
      </c>
      <c r="L2105" s="26"/>
    </row>
    <row r="2106" spans="10:12" x14ac:dyDescent="0.25">
      <c r="J2106" s="3" t="s">
        <v>4419</v>
      </c>
      <c r="L2106" s="26"/>
    </row>
    <row r="2107" spans="10:12" x14ac:dyDescent="0.25">
      <c r="J2107" s="3" t="s">
        <v>4419</v>
      </c>
      <c r="L2107" s="26"/>
    </row>
    <row r="2108" spans="10:12" x14ac:dyDescent="0.25">
      <c r="J2108" s="3" t="s">
        <v>4419</v>
      </c>
      <c r="L2108" s="26"/>
    </row>
    <row r="2109" spans="10:12" x14ac:dyDescent="0.25">
      <c r="J2109" s="3" t="s">
        <v>4419</v>
      </c>
      <c r="L2109" s="26"/>
    </row>
    <row r="2110" spans="10:12" x14ac:dyDescent="0.25">
      <c r="J2110" s="3" t="s">
        <v>4419</v>
      </c>
      <c r="L2110" s="26"/>
    </row>
    <row r="2111" spans="10:12" x14ac:dyDescent="0.25">
      <c r="J2111" s="3" t="s">
        <v>4419</v>
      </c>
      <c r="L2111" s="26"/>
    </row>
    <row r="2112" spans="10:12" x14ac:dyDescent="0.25">
      <c r="J2112" s="3" t="s">
        <v>4419</v>
      </c>
      <c r="L2112" s="26"/>
    </row>
    <row r="2113" spans="10:12" x14ac:dyDescent="0.25">
      <c r="J2113" s="3" t="s">
        <v>4419</v>
      </c>
      <c r="L2113" s="26"/>
    </row>
    <row r="2114" spans="10:12" x14ac:dyDescent="0.25">
      <c r="J2114" s="3" t="s">
        <v>4419</v>
      </c>
      <c r="L2114" s="26"/>
    </row>
    <row r="2115" spans="10:12" x14ac:dyDescent="0.25">
      <c r="J2115" s="3" t="s">
        <v>4419</v>
      </c>
      <c r="L2115" s="26"/>
    </row>
    <row r="2116" spans="10:12" x14ac:dyDescent="0.25">
      <c r="J2116" s="3" t="s">
        <v>4408</v>
      </c>
      <c r="L2116" s="26"/>
    </row>
    <row r="2117" spans="10:12" x14ac:dyDescent="0.25">
      <c r="J2117" s="3" t="s">
        <v>4314</v>
      </c>
      <c r="L2117" s="26"/>
    </row>
    <row r="2118" spans="10:12" x14ac:dyDescent="0.25">
      <c r="J2118" s="3" t="s">
        <v>4314</v>
      </c>
      <c r="L2118" s="26"/>
    </row>
    <row r="2119" spans="10:12" x14ac:dyDescent="0.25">
      <c r="J2119" s="3" t="s">
        <v>4314</v>
      </c>
      <c r="L2119" s="26"/>
    </row>
    <row r="2120" spans="10:12" x14ac:dyDescent="0.25">
      <c r="J2120" s="4" t="s">
        <v>10936</v>
      </c>
      <c r="L2120" s="26"/>
    </row>
    <row r="2121" spans="10:12" x14ac:dyDescent="0.25">
      <c r="J2121" s="4" t="s">
        <v>10936</v>
      </c>
      <c r="L2121" s="26"/>
    </row>
    <row r="2122" spans="10:12" x14ac:dyDescent="0.25">
      <c r="J2122" s="4" t="s">
        <v>10936</v>
      </c>
      <c r="L2122" s="26"/>
    </row>
    <row r="2123" spans="10:12" x14ac:dyDescent="0.25">
      <c r="J2123" s="3" t="s">
        <v>3612</v>
      </c>
      <c r="L2123" s="26"/>
    </row>
    <row r="2124" spans="10:12" x14ac:dyDescent="0.25">
      <c r="J2124" s="3" t="s">
        <v>4951</v>
      </c>
      <c r="L2124" s="26"/>
    </row>
    <row r="2125" spans="10:12" x14ac:dyDescent="0.25">
      <c r="J2125" s="26" t="s">
        <v>3740</v>
      </c>
      <c r="L2125" s="26"/>
    </row>
    <row r="2126" spans="10:12" x14ac:dyDescent="0.25">
      <c r="J2126" s="3" t="s">
        <v>3612</v>
      </c>
      <c r="L2126" s="26"/>
    </row>
    <row r="2127" spans="10:12" x14ac:dyDescent="0.25">
      <c r="J2127" s="3" t="s">
        <v>3612</v>
      </c>
      <c r="L2127" s="26"/>
    </row>
    <row r="2128" spans="10:12" x14ac:dyDescent="0.25">
      <c r="J2128" s="3" t="s">
        <v>3612</v>
      </c>
      <c r="L2128" s="26"/>
    </row>
    <row r="2129" spans="10:12" x14ac:dyDescent="0.25">
      <c r="J2129" s="3" t="s">
        <v>3612</v>
      </c>
      <c r="L2129" s="26"/>
    </row>
    <row r="2130" spans="10:12" x14ac:dyDescent="0.25">
      <c r="J2130" s="3" t="s">
        <v>6853</v>
      </c>
      <c r="L2130" s="26"/>
    </row>
  </sheetData>
  <sortState ref="K2:K2134">
    <sortCondition ref="K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6"/>
  <sheetViews>
    <sheetView workbookViewId="0">
      <selection activeCell="P6" sqref="P6"/>
    </sheetView>
  </sheetViews>
  <sheetFormatPr defaultRowHeight="15" x14ac:dyDescent="0.25"/>
  <cols>
    <col min="1" max="16384" width="9.140625" style="26"/>
  </cols>
  <sheetData>
    <row r="1" spans="1:19" s="18" customFormat="1" ht="60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M1" s="18" t="s">
        <v>10752</v>
      </c>
      <c r="P1" s="18" t="s">
        <v>10483</v>
      </c>
      <c r="Q1" s="18" t="s">
        <v>10959</v>
      </c>
      <c r="R1" s="18" t="s">
        <v>10960</v>
      </c>
      <c r="S1" s="18" t="s">
        <v>10961</v>
      </c>
    </row>
    <row r="3" spans="1:19" s="54" customFormat="1" x14ac:dyDescent="0.25">
      <c r="A3" s="54">
        <v>1606</v>
      </c>
      <c r="B3" s="31" t="s">
        <v>9360</v>
      </c>
      <c r="C3" s="31" t="s">
        <v>3735</v>
      </c>
      <c r="D3" s="31" t="s">
        <v>3945</v>
      </c>
      <c r="E3" s="31" t="s">
        <v>3946</v>
      </c>
      <c r="F3" s="31" t="s">
        <v>3947</v>
      </c>
      <c r="G3" s="31" t="s">
        <v>3948</v>
      </c>
      <c r="H3" s="31"/>
      <c r="I3" s="31" t="s">
        <v>3740</v>
      </c>
      <c r="J3" s="31"/>
      <c r="K3" s="31" t="s">
        <v>9361</v>
      </c>
      <c r="L3" s="57" t="s">
        <v>15</v>
      </c>
      <c r="M3" s="31" t="str">
        <f>"&gt;"&amp;K3&amp;IF(J3="yes","_Chr","")&amp;"%"&amp;G3</f>
        <v>&gt;amino-g0053_aac6-Ib8%CTGTTCGGTTCGTAAACTGTAATGCAAGTAGCGTATGCGCTCACGCAACTGGTCCAGAACCTTGACCGAACGCAGCGGTGGTAACGGCGCAGTGGCGGTTTTCATGGCTTGTTATGACTGTTTTTTTGTACAGTCTATGCCTCGGGCATCCAAGCAGCAAGCGCGTTACGCCGTGGGTCGATGTTTGATGTTATGGAGCAGCAACGATGTTACGCAGCAGGGCAGTCGCCCTAAAACAAAGTTAGGCCGCATGAAAACAAAGTTAGGCATCACAAAGTACAGCATCGTGACCAACAGCACCGATTCCGTCACACTGCGCCTCATGACTGAGCATGACCTTGCGATGCTCTATGAGTGGCTAAATCGATCTCATATCGTCGAGTGGTGGGGCGGAGAAGAAGCACGCCCGACACTTGCTGACGTACAGGAACAGTACTTGCCAAGCGTTTTAGCGCAAGAGTCCGTCACTCCATACATTGCAATGCTGAATGGAGAGCCGATTGGGTATGCCCAGTCGTACGTTGCTCTTGGAAGCGGGGACGGATGGTGGGAAGAAGAAACCGATCCAGGAGTACGCGGAATAGACCAGTCACTGGCGAATGCATCACAACTGGGCAAAGGCTTGGGAACCAGGCTGGTTCGAGCTCTGGTTGAGTTGCTGTTCAATGATCCCGAGGTCACCAAGATCCAAACGGACCCGTCGCCGAGCAACTTGCGAGCGATCCGTAGCTACGAGAAAGCGGGGTTTGAGAGGCAAGGTACCGTAACCACCCCAGATGGTCCAGCCGTGTACATGGTTCAAACACGCCAGGCATTCGAGCGAACACGCAGTGATGCCTAACCCTTCCATCGAGGACGTCCACGGGCTGGCGCCTTGGCCGCCCCTCATGTCAAACGTTAGACATCATGAGGGTAGCGGTGACCATCGAAATTTCGAACCAACTATCAGAGGTGCTAAGCGTCATTGAGCGCCATCTGGAATCAACGTTGCTGGCCGTGCA</v>
      </c>
      <c r="O3" s="54">
        <f>LEN(G3)</f>
        <v>1001</v>
      </c>
      <c r="P3" s="54" t="s">
        <v>11019</v>
      </c>
      <c r="Q3" s="54" t="str">
        <f>IF(OR(LEFT(G3,3)="ATG",LEFT(G3,3)="GTG"),1,"bad")</f>
        <v>bad</v>
      </c>
      <c r="R3" s="54" t="str">
        <f>IF(OR(RIGHT(G3,3)="TAG",RIGHT(G3,3)="TAA",RIGHT(G3,3)="TGA"),1,"bad")</f>
        <v>bad</v>
      </c>
      <c r="S3" s="54">
        <f>IF(MID(G3,10,3)="ATG",1,2)</f>
        <v>2</v>
      </c>
    </row>
    <row r="6" spans="1:19" x14ac:dyDescent="0.25">
      <c r="B6" s="26" t="s">
        <v>11114</v>
      </c>
      <c r="C6" s="3" t="s">
        <v>3621</v>
      </c>
      <c r="D6" s="26" t="s">
        <v>11111</v>
      </c>
      <c r="E6" s="26" t="s">
        <v>11158</v>
      </c>
      <c r="F6" s="26" t="s">
        <v>11104</v>
      </c>
      <c r="G6" s="25" t="s">
        <v>11090</v>
      </c>
      <c r="H6" s="26" t="s">
        <v>11121</v>
      </c>
      <c r="I6" s="26" t="s">
        <v>3612</v>
      </c>
      <c r="J6" s="3" t="s">
        <v>10498</v>
      </c>
      <c r="K6" s="3" t="str">
        <f t="shared" ref="K6" si="0">LEFT(I6,5)&amp;"-"&amp;B6&amp;"_"&amp;E6</f>
        <v>tetra-g2326_tetA-v11</v>
      </c>
      <c r="L6" s="60" t="s">
        <v>11180</v>
      </c>
      <c r="M6" s="2" t="str">
        <f t="shared" ref="M6" si="1">"&gt;"&amp;K6&amp;IF(J6="yes","_Chr","")&amp;"%"&amp;G6</f>
        <v>&gt;tetra-g2326_tetA-v11%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6" s="26">
        <f t="shared" ref="O6" si="2">LEN(G6)</f>
        <v>1200</v>
      </c>
      <c r="P6" s="26" t="s">
        <v>11421</v>
      </c>
      <c r="Q6" s="26">
        <f t="shared" ref="Q6" si="3">IF(OR(LEFT(G6,3)="ATG",LEFT(G6,3)="GTG",LEFT(G6,3)="TTG"),1,"bad")</f>
        <v>1</v>
      </c>
      <c r="R6" s="26">
        <f t="shared" ref="R6" si="4">IF(OR(RIGHT(G6,3)="TAG",RIGHT(G6,3)="TAA",RIGHT(G6,3)="TGA"),1,"bad")</f>
        <v>1</v>
      </c>
      <c r="S6" s="26">
        <f t="shared" ref="S6" si="5">IF(MID(G6,10,3)="ATG",1,2)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U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2" sqref="P12"/>
    </sheetView>
  </sheetViews>
  <sheetFormatPr defaultRowHeight="15" x14ac:dyDescent="0.25"/>
  <cols>
    <col min="4" max="4" width="10.5703125" customWidth="1"/>
    <col min="6" max="6" width="11" customWidth="1"/>
  </cols>
  <sheetData>
    <row r="1" spans="1:21" s="18" customFormat="1" ht="36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M1" s="18" t="s">
        <v>10752</v>
      </c>
      <c r="P1" s="18" t="s">
        <v>10483</v>
      </c>
      <c r="Q1" s="18" t="s">
        <v>10959</v>
      </c>
      <c r="R1" s="18" t="s">
        <v>10960</v>
      </c>
      <c r="S1" s="18" t="s">
        <v>10961</v>
      </c>
    </row>
    <row r="2" spans="1:21" s="26" customFormat="1" x14ac:dyDescent="0.25">
      <c r="B2" s="26" t="s">
        <v>11051</v>
      </c>
      <c r="C2" s="3" t="s">
        <v>3621</v>
      </c>
      <c r="D2" s="10" t="s">
        <v>11062</v>
      </c>
      <c r="E2" s="3" t="s">
        <v>11164</v>
      </c>
      <c r="F2" s="3" t="s">
        <v>11059</v>
      </c>
      <c r="G2" s="25" t="s">
        <v>11058</v>
      </c>
      <c r="H2" s="25" t="s">
        <v>11060</v>
      </c>
      <c r="I2" s="3" t="s">
        <v>3612</v>
      </c>
      <c r="K2" s="53" t="str">
        <f t="shared" ref="K2" si="0">"tetra-"&amp;B2&amp;"_"&amp;E2</f>
        <v>tetra-g2316_tetX4</v>
      </c>
      <c r="L2" s="3" t="s">
        <v>11063</v>
      </c>
      <c r="M2" s="2" t="str">
        <f t="shared" ref="M2" si="1">"&gt;"&amp;K2&amp;IF(J2="yes","_Chr","")&amp;"%"&amp;G2</f>
        <v>&gt;tetra-g2316_tetX4%ATGAGCAATAAAGAA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AGCCCGAAAATCGATTTGACAATCCTGAAATAAACAGAAATGACTTAAGGGCTATCTTGTTGAATAGTTTAGAAAACGACACGGTTATTTGGGATAGAAAACTTGTTATGCTTGAACCTGGTAAGAAGAAGTGGACACTAACTTTTGAGAATAAACCGAGTGAAACAGCAGATCTGGTTATTATTGCCAATGGTGGAATGTCTAAAGTAAGAAAATTTGTTACCGACACGGAAGTTGAAGAAACAGGTACTTTCAATATACAAGCCGATATTCATCATCCAGAGGTGAACTGTCCTGGATTTTTTCAGCTATGCAATGGAAACCGGCTAATGGCTGCTCATCAAGGTAATTTATTATTTGCGAATCCTAATAATAATGGTGCATTGCATTTTGGAATAAGTTTTAAAACACCTGATGAATGGAAAAACCAAACGCAGGTAGATTTTCAAAACAGAAATAGTGTCGTTGATTTTCTTCTGAAAGAATTTTCCGATTGGGACGAACGCTACAAAGAACTGATTCGTGTGACATCATCTTTTGTAGGGTTAGCGACACGAATATTTCCCTTAGGTAAGTCTTGGAAAAGTAAGCGTCCATTACCCATAACGATGATTGGAGATGCTGCTCATTTGATGCCTCCTTTTGCAGGACAAGGCGTAAACAGCGGGTTGATGGATGCCTTGATATTGTCGGATAATCTGACCAATGGGAAATTTAACAGCATTGAAGAGGCTATTGAAAATTATGAACAGCAAATGTTTATCTATGGCAAAGAAGCACAAGAAGAATCAACTCAAAACGAAATTGAAATGTTTAAACCCGACTTTACGTTTCAGCAATTGTTAAATGTATAA</v>
      </c>
      <c r="O2" s="26">
        <f t="shared" ref="O2" si="2">LEN(G2)</f>
        <v>1158</v>
      </c>
      <c r="Q2" s="26">
        <f t="shared" ref="Q2" si="3">IF(OR(LEFT(G2,3)="ATG",LEFT(G2,3)="GTG",LEFT(G2,3)="TTG"),1,"bad")</f>
        <v>1</v>
      </c>
      <c r="R2" s="26">
        <f t="shared" ref="R2" si="4">IF(OR(RIGHT(G2,3)="TAG",RIGHT(G2,3)="TAA",RIGHT(G2,3)="TGA"),1,"bad")</f>
        <v>1</v>
      </c>
      <c r="S2" s="26">
        <f t="shared" ref="S2" si="5">IF(MID(G2,10,3)="ATG",1,2)</f>
        <v>2</v>
      </c>
    </row>
    <row r="3" spans="1:21" s="26" customFormat="1" x14ac:dyDescent="0.25">
      <c r="B3" s="26" t="s">
        <v>10947</v>
      </c>
      <c r="C3" s="3" t="s">
        <v>3621</v>
      </c>
      <c r="D3" s="3" t="s">
        <v>10948</v>
      </c>
      <c r="E3" s="3" t="s">
        <v>11165</v>
      </c>
      <c r="F3" s="26" t="s">
        <v>10949</v>
      </c>
      <c r="G3" s="26" t="s">
        <v>11166</v>
      </c>
      <c r="H3" s="3" t="s">
        <v>10950</v>
      </c>
      <c r="I3" s="3" t="s">
        <v>3612</v>
      </c>
      <c r="K3" s="26" t="str">
        <f t="shared" ref="K3" si="6">LEFT(I3,5)&amp;"-"&amp;B3&amp;"_"&amp;E3</f>
        <v>tetra-g2310_tetA-v6</v>
      </c>
      <c r="L3" s="5" t="s">
        <v>10920</v>
      </c>
      <c r="M3" s="2" t="str">
        <f>"&gt;"&amp;K3&amp;IF(J3="yes","_Chr","")&amp;"%"&amp;T3</f>
        <v>&gt;tetra-g2310_tetA-v6%ATGTCCACCAACTTATCAGTGATAAAGAATCCGCGCGTTCAATCGGACCAGCGGAGGCTGGTCCGGAGGCCAGAC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v>
      </c>
      <c r="O3" s="52">
        <f>LEN(T3)</f>
        <v>1275</v>
      </c>
      <c r="P3" s="26" t="s">
        <v>11176</v>
      </c>
      <c r="Q3" s="26">
        <f>IF(OR(LEFT(T3,3)="ATG",LEFT(T3,3)="GTG",LEFT(T3,3)="TTG"),1,"bad")</f>
        <v>1</v>
      </c>
      <c r="R3" s="26">
        <f>IF(OR(RIGHT(T3,3)="TAG",RIGHT(T3,3)="TAA",RIGHT(T3,3)="TGA"),1,"bad")</f>
        <v>1</v>
      </c>
      <c r="S3" s="26">
        <f>IF(MID(T3,10,3)="ATG",1,2)</f>
        <v>2</v>
      </c>
      <c r="T3" s="26" t="s">
        <v>11167</v>
      </c>
    </row>
    <row r="4" spans="1:21" x14ac:dyDescent="0.25">
      <c r="B4" s="26" t="s">
        <v>11053</v>
      </c>
      <c r="C4" s="3" t="s">
        <v>3621</v>
      </c>
      <c r="D4" s="26" t="s">
        <v>11083</v>
      </c>
      <c r="E4" s="26" t="s">
        <v>11150</v>
      </c>
      <c r="F4" s="26" t="s">
        <v>11097</v>
      </c>
      <c r="G4" s="26" t="s">
        <v>11084</v>
      </c>
      <c r="H4" s="26"/>
      <c r="I4" s="26" t="s">
        <v>3612</v>
      </c>
      <c r="J4" s="3" t="s">
        <v>10498</v>
      </c>
      <c r="K4" s="3" t="str">
        <f>LEFT(I4,5)&amp;"-"&amp;B4&amp;"_"&amp;E4</f>
        <v>tetra-g2318_tetA-v1</v>
      </c>
      <c r="L4" s="59" t="s">
        <v>11085</v>
      </c>
      <c r="M4" s="2" t="str">
        <f>"&gt;"&amp;K4&amp;IF(J4="yes","_Chr","")&amp;"%"&amp;G4</f>
        <v>&gt;tetra-g2318_tetA-v1%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CGGCGCAGGGCAACGAGCCGATCGCTGA</v>
      </c>
      <c r="N4" s="26"/>
      <c r="O4" s="26">
        <f>LEN(G4)</f>
        <v>1200</v>
      </c>
      <c r="P4" s="26"/>
      <c r="Q4" s="26">
        <f>IF(OR(LEFT(G4,3)="ATG",LEFT(G4,3)="GTG",LEFT(G4,3)="TTG"),1,"bad")</f>
        <v>1</v>
      </c>
      <c r="R4" s="26">
        <f>IF(OR(RIGHT(G4,3)="TAG",RIGHT(G4,3)="TAA",RIGHT(G4,3)="TGA"),1,"bad")</f>
        <v>1</v>
      </c>
      <c r="S4" s="26">
        <f>IF(MID(G4,10,3)="ATG",1,2)</f>
        <v>2</v>
      </c>
      <c r="T4" s="26"/>
      <c r="U4" s="26"/>
    </row>
    <row r="5" spans="1:21" x14ac:dyDescent="0.25">
      <c r="B5" s="26" t="s">
        <v>11054</v>
      </c>
      <c r="C5" s="3" t="s">
        <v>3621</v>
      </c>
      <c r="D5" s="26" t="s">
        <v>11086</v>
      </c>
      <c r="E5" s="26" t="s">
        <v>11151</v>
      </c>
      <c r="F5" s="26" t="s">
        <v>11098</v>
      </c>
      <c r="G5" s="26" t="s">
        <v>11087</v>
      </c>
      <c r="H5" s="26"/>
      <c r="I5" s="26" t="s">
        <v>3612</v>
      </c>
      <c r="J5" s="3" t="s">
        <v>10498</v>
      </c>
      <c r="K5" s="3" t="str">
        <f t="shared" ref="K5:K18" si="7">LEFT(I5,5)&amp;"-"&amp;B5&amp;"_"&amp;E5</f>
        <v>tetra-g2319_tetA-v3</v>
      </c>
      <c r="L5" s="59" t="s">
        <v>11085</v>
      </c>
      <c r="M5" s="2" t="str">
        <f t="shared" ref="M5:M18" si="8">"&gt;"&amp;K5&amp;IF(J5="yes","_Chr","")&amp;"%"&amp;G5</f>
        <v>&gt;tetra-g2319_tetA-v3%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N5" s="26"/>
      <c r="O5" s="26">
        <f>LEN(G5)</f>
        <v>1200</v>
      </c>
      <c r="P5" s="26"/>
      <c r="Q5" s="26">
        <f t="shared" ref="Q5:Q18" si="9">IF(OR(LEFT(G5,3)="ATG",LEFT(G5,3)="GTG",LEFT(G5,3)="TTG"),1,"bad")</f>
        <v>1</v>
      </c>
      <c r="R5" s="26">
        <f t="shared" ref="R5:R18" si="10">IF(OR(RIGHT(G5,3)="TAG",RIGHT(G5,3)="TAA",RIGHT(G5,3)="TGA"),1,"bad")</f>
        <v>1</v>
      </c>
      <c r="S5" s="26">
        <f t="shared" ref="S5:S18" si="11">IF(MID(G5,10,3)="ATG",1,2)</f>
        <v>2</v>
      </c>
      <c r="T5" s="26"/>
      <c r="U5" s="26"/>
    </row>
    <row r="6" spans="1:21" x14ac:dyDescent="0.25">
      <c r="B6" s="26" t="s">
        <v>11072</v>
      </c>
      <c r="C6" s="3" t="s">
        <v>3621</v>
      </c>
      <c r="D6" s="26" t="s">
        <v>11088</v>
      </c>
      <c r="E6" s="26" t="s">
        <v>11152</v>
      </c>
      <c r="F6" s="26" t="s">
        <v>11089</v>
      </c>
      <c r="G6" s="26" t="s">
        <v>11090</v>
      </c>
      <c r="H6" s="26"/>
      <c r="I6" s="26" t="s">
        <v>3612</v>
      </c>
      <c r="J6" s="3" t="s">
        <v>10498</v>
      </c>
      <c r="K6" s="3" t="str">
        <f t="shared" si="7"/>
        <v>tetra-g2320_tetA-v4</v>
      </c>
      <c r="L6" s="59" t="s">
        <v>11085</v>
      </c>
      <c r="M6" s="2" t="str">
        <f t="shared" si="8"/>
        <v>&gt;tetra-g2320_tetA-v4%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N6" s="26"/>
      <c r="O6" s="26">
        <f t="shared" ref="O6:O18" si="12">LEN(G6)</f>
        <v>1200</v>
      </c>
      <c r="P6" s="26"/>
      <c r="Q6" s="26">
        <f t="shared" si="9"/>
        <v>1</v>
      </c>
      <c r="R6" s="26">
        <f t="shared" si="10"/>
        <v>1</v>
      </c>
      <c r="S6" s="26">
        <f t="shared" si="11"/>
        <v>2</v>
      </c>
      <c r="T6" s="26"/>
      <c r="U6" s="26"/>
    </row>
    <row r="7" spans="1:21" x14ac:dyDescent="0.25">
      <c r="B7" s="26" t="s">
        <v>11073</v>
      </c>
      <c r="C7" s="3" t="s">
        <v>3621</v>
      </c>
      <c r="D7" s="26" t="s">
        <v>11091</v>
      </c>
      <c r="E7" s="26" t="s">
        <v>11153</v>
      </c>
      <c r="F7" s="26" t="s">
        <v>11099</v>
      </c>
      <c r="G7" s="26" t="s">
        <v>11092</v>
      </c>
      <c r="H7" s="26"/>
      <c r="I7" s="26" t="s">
        <v>3612</v>
      </c>
      <c r="J7" s="3" t="s">
        <v>10498</v>
      </c>
      <c r="K7" s="3" t="str">
        <f t="shared" si="7"/>
        <v>tetra-g2321_tetA-v5</v>
      </c>
      <c r="L7" s="59" t="s">
        <v>11085</v>
      </c>
      <c r="M7" s="2" t="str">
        <f t="shared" si="8"/>
        <v>&gt;tetra-g2321_tetA-v5%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TT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T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N7" s="26"/>
      <c r="O7" s="26">
        <f t="shared" si="12"/>
        <v>1200</v>
      </c>
      <c r="P7" s="26"/>
      <c r="Q7" s="26">
        <f t="shared" si="9"/>
        <v>1</v>
      </c>
      <c r="R7" s="26">
        <f t="shared" si="10"/>
        <v>1</v>
      </c>
      <c r="S7" s="26">
        <f t="shared" si="11"/>
        <v>2</v>
      </c>
      <c r="T7" s="26"/>
      <c r="U7" s="26"/>
    </row>
    <row r="8" spans="1:21" s="26" customFormat="1" x14ac:dyDescent="0.25">
      <c r="B8" s="26" t="s">
        <v>11093</v>
      </c>
      <c r="C8" s="3" t="s">
        <v>3621</v>
      </c>
      <c r="D8" s="26" t="s">
        <v>11107</v>
      </c>
      <c r="E8" s="26" t="s">
        <v>11154</v>
      </c>
      <c r="F8" s="26" t="s">
        <v>11100</v>
      </c>
      <c r="G8" s="26" t="s">
        <v>11124</v>
      </c>
      <c r="H8" s="26" t="s">
        <v>11117</v>
      </c>
      <c r="I8" s="26" t="s">
        <v>3612</v>
      </c>
      <c r="J8" s="3" t="s">
        <v>10498</v>
      </c>
      <c r="K8" s="3" t="str">
        <f t="shared" si="7"/>
        <v>tetra-g2322_tetA-v7</v>
      </c>
      <c r="L8" s="60" t="s">
        <v>11130</v>
      </c>
      <c r="M8" s="2" t="str">
        <f t="shared" si="8"/>
        <v>&gt;tetra-g2322_tetA-v7%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GTCCGTTCTTCGCCGCGGCAGCCTTGAACGGCCTCAATTTCCTGACGGGCTGTTTCCTTTTGCCGGAGTCGCACAAAGGCGAACGCCGTCCGTTACGCGGGAGCTCTC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TTTGTCCAGGCAGGTGGATGAGGAACGTCAGGGGCAGCTGCAAGGCTCACTGGCGGCGCTCACCAGCCTGACCTCGATCGTCGGACCCCTCCTCTTCACGGCGATCTATGCGGCTTCTATAACAACGTGGAACGGGTGGGCATGGATTGCAGGCGCTGCCCTCTACTTGCTCTGCCTGCCGGCGCTGCGTCGCGGGCTTTGGAGAAATTCTTCAAATTCCCGTTGCACATAG</v>
      </c>
      <c r="O8" s="26">
        <f t="shared" si="12"/>
        <v>1197</v>
      </c>
      <c r="Q8" s="26">
        <f t="shared" si="9"/>
        <v>1</v>
      </c>
      <c r="R8" s="26">
        <f t="shared" si="10"/>
        <v>1</v>
      </c>
      <c r="S8" s="26">
        <f t="shared" si="11"/>
        <v>2</v>
      </c>
    </row>
    <row r="9" spans="1:21" s="26" customFormat="1" x14ac:dyDescent="0.25">
      <c r="B9" s="26" t="s">
        <v>11094</v>
      </c>
      <c r="C9" s="3" t="s">
        <v>3621</v>
      </c>
      <c r="D9" s="26" t="s">
        <v>11108</v>
      </c>
      <c r="E9" s="26" t="s">
        <v>11155</v>
      </c>
      <c r="F9" s="26" t="s">
        <v>11101</v>
      </c>
      <c r="G9" s="26" t="s">
        <v>11125</v>
      </c>
      <c r="H9" s="26" t="s">
        <v>11118</v>
      </c>
      <c r="I9" s="26" t="s">
        <v>3612</v>
      </c>
      <c r="J9" s="3" t="s">
        <v>10498</v>
      </c>
      <c r="K9" s="3" t="str">
        <f t="shared" si="7"/>
        <v>tetra-g2323_tetA-v8</v>
      </c>
      <c r="L9" s="60" t="s">
        <v>11130</v>
      </c>
      <c r="M9" s="2" t="str">
        <f t="shared" si="8"/>
        <v>&gt;tetra-g2323_tetA-v8%GTGAAACCCAACAGACCCCTGATCGTAATACTGTGCACTGTCGCGCTCGACGCTGTCGGCATCGGCCTGATTATGCCGGTGCTGCCGGGCCTCCTGCGAGATCTGGTTCACTCGAACGACGTCACCGCCCACTATGGCATTTTGCTGGCGCTGTATGCGTTGATGCAATTTGCCTGCGCGCCTGTGCTGGGTGCGCTATCGGATCGTTTCGGCCGGCGGCCGGTCTTGCTCGTCTCGCTGTCCGGCGCCGCTATCGACTACGCCATCATGGCGACGGCGCCTTTCCTTTGGGTTCTCTATATCGGGCGCATCGTGGCCGGCATCACCGGGGCGACTGGTGCGGTAGCCGGCGCCTATATTGCCGATATCACAGATGGGGATGAGCGCGCGCGGTACTTCGGCTTCATGAGCGCCTGTTTCGGGTTCGGGATGGTCGCGGGACCTGTGCTCGGTGGGCTGATGAGCAGTTTCTCCCCCCATGCTCCGTTCTTCGCCGCAGCAGCCTTGAATGGCCTCAATTTCCTGATGGGCATTTTCCTTTTGCCGGAGTCGCACAAAGGCGAACGTCGACCATTACGCCGGGAGGCTCTCAACCCGCTCGCTTCGTTCCGGTGGGTCCGGGGCATGACCGTCATCGCCGCCCTGATGGCTGTCTTCTTCATCATGCAACTCGTCGGACAGGCGCCGGCCACGCTTTGGGTCATCTTCGGCGAGGATCGCTTTCATTGGGACACGAGCTTGATCGGCATTTCGCTTGCCGCATTTGGTATTCTACATTCACTCGCCCAGGCAATGATCACCGGCCCTGTAACCACCAGGCTCGGCGAAAGGCGGGCACTCATGCTCGGAATGATTGCCGACGGCGCAGGCTACATCCTGCTTGCCTTGGCGACAAGGGGATGGATGGCGTTCCCGATTATGGTCCTGCTTGCTTCGGGTGGCATCGGAATGCCGGCGCTGCAAGCAGTGTTGTCCAGGCAGGTAGATGAGGAACGTCAGGGGCAGCTTCAAGGATCTCTTGCGGCGCTCACCAGCCTGACCTCGATCGTCGGGCCCCTCCTCTTCACGGCGATCTATGCGGCCTCTATAACAACGTGGAACGGGTGGGCATGGATTGCAGGTGCCGCCCTCTACTTGCTCTGCCTGCCGGCGCTGCGTCGCGGGTTTTGGAGCGGCGTAGGGCAACGAGCCGATCGCTGA</v>
      </c>
      <c r="O9" s="26">
        <f t="shared" si="12"/>
        <v>1200</v>
      </c>
      <c r="Q9" s="26">
        <f t="shared" si="9"/>
        <v>1</v>
      </c>
      <c r="R9" s="26">
        <f t="shared" si="10"/>
        <v>1</v>
      </c>
      <c r="S9" s="26">
        <f t="shared" si="11"/>
        <v>2</v>
      </c>
    </row>
    <row r="10" spans="1:21" s="26" customFormat="1" x14ac:dyDescent="0.25">
      <c r="B10" s="26" t="s">
        <v>11095</v>
      </c>
      <c r="C10" s="3" t="s">
        <v>3621</v>
      </c>
      <c r="D10" s="26" t="s">
        <v>11109</v>
      </c>
      <c r="E10" s="26" t="s">
        <v>11156</v>
      </c>
      <c r="F10" s="26" t="s">
        <v>11102</v>
      </c>
      <c r="G10" s="26" t="s">
        <v>11126</v>
      </c>
      <c r="H10" s="26" t="s">
        <v>11119</v>
      </c>
      <c r="I10" s="26" t="s">
        <v>3612</v>
      </c>
      <c r="J10" s="3" t="s">
        <v>10498</v>
      </c>
      <c r="K10" s="3" t="str">
        <f t="shared" si="7"/>
        <v>tetra-g2324_tetA-v9</v>
      </c>
      <c r="L10" s="60" t="s">
        <v>11130</v>
      </c>
      <c r="M10" s="2" t="str">
        <f t="shared" si="8"/>
        <v>&gt;tetra-g2324_tetA-v9%GTGAAACCCAACAGACCCCTGATCGTAATTCTGAGCACTGTCGCGCTCGACGCTGTCGGCATCGGCCTGATTATGCCGGTGCTGCCGGGCCTCCTGCGCGATCTGGTTCACTCGAACGACGTCACCGCCCACTATGGCATTCTGCTGGCGCTGTATGCGTTGGTGCAATTTGCCTGCGCACCTGTGCTGGGCGCGCTGTCGGATCGTTTCGGGCGGCGGCCAATCTTGCTCGTCTCGCTGGCCGGCGCCACTGTCGACTACGCCATCATGGCGACAGT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C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10" s="26">
        <f t="shared" si="12"/>
        <v>1200</v>
      </c>
      <c r="Q10" s="26">
        <f t="shared" si="9"/>
        <v>1</v>
      </c>
      <c r="R10" s="26">
        <f t="shared" si="10"/>
        <v>1</v>
      </c>
      <c r="S10" s="26">
        <f t="shared" si="11"/>
        <v>2</v>
      </c>
    </row>
    <row r="11" spans="1:21" s="26" customFormat="1" x14ac:dyDescent="0.25">
      <c r="B11" s="26" t="s">
        <v>11096</v>
      </c>
      <c r="C11" s="3" t="s">
        <v>3621</v>
      </c>
      <c r="D11" s="26" t="s">
        <v>11110</v>
      </c>
      <c r="E11" s="26" t="s">
        <v>11157</v>
      </c>
      <c r="F11" s="26" t="s">
        <v>11103</v>
      </c>
      <c r="G11" s="26" t="s">
        <v>11127</v>
      </c>
      <c r="H11" s="26" t="s">
        <v>11120</v>
      </c>
      <c r="I11" s="26" t="s">
        <v>3612</v>
      </c>
      <c r="J11" s="3" t="s">
        <v>10498</v>
      </c>
      <c r="K11" s="3" t="str">
        <f t="shared" si="7"/>
        <v>tetra-g2325_tetA-v10</v>
      </c>
      <c r="L11" s="60" t="s">
        <v>11130</v>
      </c>
      <c r="M11" s="2" t="str">
        <f t="shared" si="8"/>
        <v>&gt;tetra-g2325_tetA-v10%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A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11" s="26">
        <f t="shared" si="12"/>
        <v>1200</v>
      </c>
      <c r="Q11" s="26">
        <f t="shared" si="9"/>
        <v>1</v>
      </c>
      <c r="R11" s="26">
        <f t="shared" si="10"/>
        <v>1</v>
      </c>
      <c r="S11" s="26">
        <f t="shared" si="11"/>
        <v>2</v>
      </c>
    </row>
    <row r="12" spans="1:21" x14ac:dyDescent="0.25">
      <c r="B12" s="26" t="s">
        <v>11114</v>
      </c>
      <c r="C12" s="3" t="s">
        <v>3621</v>
      </c>
      <c r="D12" s="26" t="s">
        <v>11111</v>
      </c>
      <c r="E12" s="26" t="s">
        <v>11158</v>
      </c>
      <c r="F12" s="26" t="s">
        <v>11104</v>
      </c>
      <c r="G12" s="25" t="s">
        <v>11090</v>
      </c>
      <c r="H12" s="26" t="s">
        <v>11121</v>
      </c>
      <c r="I12" s="26" t="s">
        <v>3612</v>
      </c>
      <c r="J12" s="3" t="s">
        <v>10498</v>
      </c>
      <c r="K12" s="3" t="str">
        <f t="shared" si="7"/>
        <v>tetra-g2326_tetA-v11</v>
      </c>
      <c r="L12" s="60" t="s">
        <v>11130</v>
      </c>
      <c r="M12" s="2" t="str">
        <f t="shared" si="8"/>
        <v>&gt;tetra-g2326_tetA-v11%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12" s="26">
        <f t="shared" si="12"/>
        <v>1200</v>
      </c>
      <c r="P12" s="26" t="s">
        <v>11421</v>
      </c>
      <c r="Q12" s="26">
        <f t="shared" si="9"/>
        <v>1</v>
      </c>
      <c r="R12" s="26">
        <f t="shared" si="10"/>
        <v>1</v>
      </c>
      <c r="S12" s="26">
        <f t="shared" si="11"/>
        <v>2</v>
      </c>
    </row>
    <row r="13" spans="1:21" x14ac:dyDescent="0.25">
      <c r="B13" s="26" t="s">
        <v>11115</v>
      </c>
      <c r="C13" s="3" t="s">
        <v>3621</v>
      </c>
      <c r="D13" s="26" t="s">
        <v>11112</v>
      </c>
      <c r="E13" s="26" t="s">
        <v>11159</v>
      </c>
      <c r="F13" s="26" t="s">
        <v>11105</v>
      </c>
      <c r="G13" s="25" t="s">
        <v>11128</v>
      </c>
      <c r="H13" s="26" t="s">
        <v>11122</v>
      </c>
      <c r="I13" s="26" t="s">
        <v>3612</v>
      </c>
      <c r="J13" s="3" t="s">
        <v>10498</v>
      </c>
      <c r="K13" s="3" t="str">
        <f t="shared" si="7"/>
        <v>tetra-g2327_tetA-v12</v>
      </c>
      <c r="L13" s="60" t="s">
        <v>11130</v>
      </c>
      <c r="M13" s="2" t="str">
        <f t="shared" si="8"/>
        <v>&gt;tetra-g2327_tetA-v12%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CGGCGCAGGGCAACGAGCCGATCGCTGA</v>
      </c>
      <c r="O13" s="26">
        <f t="shared" si="12"/>
        <v>1200</v>
      </c>
      <c r="Q13" s="26">
        <f t="shared" si="9"/>
        <v>1</v>
      </c>
      <c r="R13" s="26">
        <f t="shared" si="10"/>
        <v>1</v>
      </c>
      <c r="S13" s="26">
        <f t="shared" si="11"/>
        <v>2</v>
      </c>
    </row>
    <row r="14" spans="1:21" x14ac:dyDescent="0.25">
      <c r="B14" s="26" t="s">
        <v>11116</v>
      </c>
      <c r="C14" s="3" t="s">
        <v>3621</v>
      </c>
      <c r="D14" s="26" t="s">
        <v>11113</v>
      </c>
      <c r="E14" s="26" t="s">
        <v>11160</v>
      </c>
      <c r="F14" s="26" t="s">
        <v>11106</v>
      </c>
      <c r="G14" s="25" t="s">
        <v>11129</v>
      </c>
      <c r="H14" s="26" t="s">
        <v>11123</v>
      </c>
      <c r="I14" s="26" t="s">
        <v>3612</v>
      </c>
      <c r="J14" s="3" t="s">
        <v>10498</v>
      </c>
      <c r="K14" s="3" t="str">
        <f t="shared" si="7"/>
        <v>tetra-g2328_tetA-v13</v>
      </c>
      <c r="L14" s="60" t="s">
        <v>11130</v>
      </c>
      <c r="M14" s="2" t="str">
        <f t="shared" si="8"/>
        <v>&gt;tetra-g2328_tetA-v13%GTGAAACCCAACAG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ACAATGTTGTCCAGGCAGGTGGATGAGGAACGTCAGGGGCAGCTGCAAGGCTCACTGGCGGCGCTCACCAGCCTGACCTCGATCGTCGGACCCCTCCTCTTCACGGCGATCTATGCGGCTTCTATAACAACGTGGAACGGGTGGGCATGGATTGCAGGCGCTGCCCTCTACTTGCTCTGCCTGCCGGCGCTGCGTCGCGGGCTTTGGAGCGGCGCAGGGCAACGAGCCGATCGCTGA</v>
      </c>
      <c r="O14" s="26">
        <f t="shared" si="12"/>
        <v>1200</v>
      </c>
      <c r="Q14" s="26">
        <f t="shared" si="9"/>
        <v>1</v>
      </c>
      <c r="R14" s="26">
        <f t="shared" si="10"/>
        <v>1</v>
      </c>
      <c r="S14" s="26">
        <f t="shared" si="11"/>
        <v>2</v>
      </c>
    </row>
    <row r="15" spans="1:21" x14ac:dyDescent="0.25">
      <c r="B15" s="26" t="s">
        <v>11143</v>
      </c>
      <c r="C15" s="3" t="s">
        <v>3621</v>
      </c>
      <c r="D15" s="26" t="s">
        <v>11131</v>
      </c>
      <c r="E15" s="26" t="s">
        <v>11161</v>
      </c>
      <c r="F15" s="26" t="s">
        <v>11132</v>
      </c>
      <c r="G15" s="26" t="s">
        <v>11133</v>
      </c>
      <c r="H15" s="26"/>
      <c r="I15" s="26" t="s">
        <v>3612</v>
      </c>
      <c r="J15" s="3" t="s">
        <v>10498</v>
      </c>
      <c r="K15" s="3" t="str">
        <f t="shared" si="7"/>
        <v>tetra-g2329_tetA46</v>
      </c>
      <c r="L15" s="59" t="s">
        <v>11085</v>
      </c>
      <c r="M15" s="2" t="str">
        <f t="shared" si="8"/>
        <v>&gt;tetra-g2329_tetA46%ATGATCAGAGCTATTTGGGAGTATATCAGGGAGCGCAAGTGGCGATATGTGAAGATCGCTATGGTACTGATTCTTTATGATTACACTTTATTGATCCCGACGCAAGTCATTCAGCGCTTAGTGGATCATTTGAGTCAGCAGACGCTGACGCAATCGAACTTTGTATGGGATATGGTCCTCTTGGTGGGATCAGCCATCCTCAATTACCTGACGGCTTTTTATTGGCAGTTGCGACTCTTTCAGTCGTCAGTCCATTTCAAGGCGACCCTTCAGGGACAAGCTTTTCGTAAGCTAGTAGCTATGCGGCGTCCCTTTTTTGAGAAATTTCGCTCAGGGGACCTCTTGACGCGCTTTACGACGGATGTGGATGGCATGGCCGATATGGCTGGTTACGGGATGATGGTGCTCCTGTTTGGCGGTGGCTTGTTTGCCTTTATTATTCCGACCATGTTTTTCATTTCTTGGCAATTAACCTTGATTTCCTTTATTCCCATGATCTTCCTTGTCGTCTCTACCTATTTTTTGAGTAGAAAGCAGGAGGAGTATGTTGAGCAAAACCGGGAAGCGGTTGCTCAGTTGAACGATGAAGTCTTGGAGTCCATCGAAGGGATCCGGGTCATGCGGGCCTATAGTAGACGGGATCAGCAGGTCAAACAGTTTCAGAAGAAAACGGCTAGTCTATCCAAAACAGGGGACAAAATTGCTTCTATCCAATATTCTTTTGGCCCCTTAGCCCTGTTGTTTATTGGATTCTCGACAGTCTTGCTCCTGCTATTTGGAGGACAGTCCCTAGCAAGTGGGCAGTTGAGCCTTGGCAAGCTATTGGCCTTGCAACTGTATTTGGTCTTTTTAATTGAGCCTATGTGGATGATGACGGACCTGATCTTGGTCTATCAGACAGGGCAAATGTCCTATAAAAAACTAAAAGAAGTGATTGATGAGACAGATGATCTTGAGCCAGATGGTACACACTATTTAGAGCAGATCGATTCGGTAGAGTTTAAGGATTATTCCTTCAGTTATCCTGGTGCTGAGCGAAAGAGCCTATCAGGCATTGATTGGACTATCCAGCGAGGACAGACGGTTGGAATTGTTGGTCGTACCGGTGCAGGAAAGACTACCCTGGTTCGACAATTCTTGCGGCAATACCCAGTTGGTGAGGGAGAATTCTTGGTCAACCAGCAACCGATCGTGGACTACAACCGACACTCGATTGAAGAAAAAATTGGTTATGTTTCCCAAGAACATATTTTATTTTCTAAGTCTATCCGTGAGAATATAGCGCTTGGTAAAAAAGGAGCCAGCCAAGAAGACTTGATGGAAGCAGTAGCCCAAGCTGCTTTTGCGGATGATCTCGAGCGGATGTCTCATGGAATGGACACCCTGATCGGTGAGAAAGGGGTCTCTGTATCAGGAGGTCAAAAACAGCGGATCTCTTTGGCGCGTGCCTTCTTAAGAGATGCAGATCTCTTGTTGTTAGATGATTCCCTTTCGGCAGTGGATGCGAAGACCGAACAGGCCATTATTGACACCATTCAAAAAGAACGAAAAGACAAGACGACCATCATTGTTTCTCATCGCTTGTCGGCTGTCCATCAGGCTGATTGGATCATCGTCTTGGATCAAGGACAGATTGTTGAAGAAGGCAGGGCTAGTGATTTATTAGCTCAAGAGGGCTGGTATTATGAACAATACCAACGGCAACAAAAACAGGAAGGAGAATAA</v>
      </c>
      <c r="N15" s="26"/>
      <c r="O15" s="26">
        <f t="shared" si="12"/>
        <v>1725</v>
      </c>
      <c r="P15" s="26"/>
      <c r="Q15" s="26">
        <f t="shared" si="9"/>
        <v>1</v>
      </c>
      <c r="R15" s="26">
        <f t="shared" si="10"/>
        <v>1</v>
      </c>
      <c r="S15" s="26">
        <f t="shared" si="11"/>
        <v>2</v>
      </c>
    </row>
    <row r="16" spans="1:21" x14ac:dyDescent="0.25">
      <c r="B16" s="26" t="s">
        <v>11144</v>
      </c>
      <c r="C16" s="3" t="s">
        <v>3621</v>
      </c>
      <c r="D16" s="26" t="s">
        <v>11134</v>
      </c>
      <c r="E16" s="26" t="s">
        <v>11162</v>
      </c>
      <c r="F16" s="26" t="s">
        <v>11135</v>
      </c>
      <c r="G16" s="26" t="s">
        <v>11136</v>
      </c>
      <c r="H16" s="26"/>
      <c r="I16" s="26" t="s">
        <v>3612</v>
      </c>
      <c r="J16" s="3" t="s">
        <v>10498</v>
      </c>
      <c r="K16" s="3" t="str">
        <f t="shared" si="7"/>
        <v>tetra-g2330_tetA60</v>
      </c>
      <c r="L16" s="59" t="s">
        <v>11085</v>
      </c>
      <c r="M16" s="2" t="str">
        <f t="shared" si="8"/>
        <v>&gt;tetra-g2330_tetA60%ATGAACGATTTATTAAAAGTCATTATTAATTTTATAAAGAAACATCCGATGCGCTACCTTGTTAGTTTTATTTTGATGATCGGAAGTAGTATTGCGGCGGTGTACCCAGCGCGTATTATCGGACAAGTTGTTGATAAAATCGTAGCGAGCGAACTGAATGCCGAGTGGCTTGGGACACAACTCGTGATTTTAGTCGGGATTATTCTTGTGGCGTATATTACGGAGAGTATTTGGACATATTTTATTTTTATTGGGTATTATGAAATTCAAAAAGAATTACGTGTGAAGTTACTACGTAATAATTTACGGAAGAAAATTCCGTTTTATGCGCATTTTAGAACGGGCGAAATTATTACGCGTAGCAGTGAAGACGTTACAACGATTGGCGATATGATGGGGTTTGGGATGTTTGCATTGATGAACTCTACATTGCTGATGAGCGTATCGATTTATATGATGGTCACAACGATTTCATTGCCACTGACCATCGCAGCGATTTTGCCACTGCCAATCCTTTCGTATCTTGTATATAAATGGGGATTCGATTTAGAAGAAGAGTACAACAAGGCGCAAAATGCAGTTTCACAATTAAATAATGAAGTGCTTGAGATGATTGACGGGACGTATGTGATTCGTGCTTACGGGCAAGAAGATGCGATGATGGATGAGTTCAGGGCGAAAACGAAAAAGGCCATGAAACAAAATATTATCGTGACTGAAATTGAATCGCGCTTTATTCCACTGGCGCAATTATTTATGATGATTAGCTTTACCATTGCCCTTTTCTACGGTGGGTATCTAGTATCGACTGGGGCTATTCTAGTCGGGGATGTCATTGCCTTCCAAGTCTATATGGGGGCGATTATGTGGCCGATGTTTATGATTGGCGATATTATTACGAACTATAAACGCGGAAAAGTGGCGACGGAGCGTATTAATGAAGTGTTGAAACATGACGATGAAATTGAACGCGGCGGTACAAAAACGCTCGAGACGATTGAATCCATTGAGTTTAAGGACTTCCATTTTATGTATCCAGGCGAAGAGGCACCATTATTAAAAGAGATTAACCTTACGTTACGTAAAGGCGAGACGCTTGGAATCGTTGGAAAAACGGGTTCTGGGAAGACGACGCTCTTGATGCAATTATTACATCAATTTCCGTACCGAGGAGAGAAGCTGCTCATTAACGGAGAGCCATTGATTGATTACGACACTCAATCGGTGGCAGGGCATCTAGCCTATGTGCCACAAGAACACACCCTTTTCTCACGCACGATTCGCGAGAATATGTTATTCGGAAAAGAGGATGCAACGGATGATGAAATTTGGGAAGCGTTGACGCTAGCCTCTTTTGAAGGAGACGTGAAACGAATGCCAGACGAGCTCGATACGATGGTCGGAGAAAAAGGGGTATCGCTCAGTGGAGGTCAAAAACAACGCTTATCGATTGCTCGTGCTTTCTTACGCAACCGTGAATGCTTAATTTTGGATGATGCGTTATCTGCAGTTGATGCGAAAACGGAAAGGGAAATTATCTCGCACTTGCAACAAGAACGCGGAGGTTGTATGAATATCATTTCTGCGCACAGACTTTCTGCAATTCGTCATGCGGATGAAATTATTGTGATGAATGAAGGACGTATTAGTGAGAGGGGTACCCACGAGGAGCTGCTCGAACAACGAGGATGGTACTATGAACAGTATCTCACACAAGAAATGGAGGAGGAAATCGAATGA</v>
      </c>
      <c r="N16" s="26"/>
      <c r="O16" s="26">
        <f t="shared" si="12"/>
        <v>1740</v>
      </c>
      <c r="P16" s="26"/>
      <c r="Q16" s="26">
        <f t="shared" si="9"/>
        <v>1</v>
      </c>
      <c r="R16" s="26">
        <f t="shared" si="10"/>
        <v>1</v>
      </c>
      <c r="S16" s="26">
        <f t="shared" si="11"/>
        <v>2</v>
      </c>
    </row>
    <row r="17" spans="2:19" x14ac:dyDescent="0.25">
      <c r="B17" s="26" t="s">
        <v>11145</v>
      </c>
      <c r="C17" s="3" t="s">
        <v>3621</v>
      </c>
      <c r="D17" s="26" t="s">
        <v>11137</v>
      </c>
      <c r="E17" s="26" t="s">
        <v>11163</v>
      </c>
      <c r="F17" s="26" t="s">
        <v>11138</v>
      </c>
      <c r="G17" s="26" t="s">
        <v>11139</v>
      </c>
      <c r="H17" s="26"/>
      <c r="I17" s="26" t="s">
        <v>3612</v>
      </c>
      <c r="J17" s="3" t="s">
        <v>10498</v>
      </c>
      <c r="K17" s="3" t="str">
        <f t="shared" si="7"/>
        <v>tetra-g2331_tetAP</v>
      </c>
      <c r="L17" s="59" t="s">
        <v>11085</v>
      </c>
      <c r="M17" s="2" t="str">
        <f t="shared" si="8"/>
        <v>&gt;tetra-g2331_tetAP%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G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G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v>
      </c>
      <c r="N17" s="26"/>
      <c r="O17" s="26">
        <f t="shared" si="12"/>
        <v>1263</v>
      </c>
      <c r="P17" s="26"/>
      <c r="Q17" s="26">
        <f t="shared" si="9"/>
        <v>1</v>
      </c>
      <c r="R17" s="26">
        <f t="shared" si="10"/>
        <v>1</v>
      </c>
      <c r="S17" s="26">
        <f t="shared" si="11"/>
        <v>2</v>
      </c>
    </row>
    <row r="18" spans="2:19" x14ac:dyDescent="0.25">
      <c r="B18" s="26" t="s">
        <v>11146</v>
      </c>
      <c r="C18" s="3" t="s">
        <v>3621</v>
      </c>
      <c r="D18" s="26" t="s">
        <v>11140</v>
      </c>
      <c r="E18" s="26" t="s">
        <v>11163</v>
      </c>
      <c r="F18" s="26" t="s">
        <v>11141</v>
      </c>
      <c r="G18" s="26" t="s">
        <v>11142</v>
      </c>
      <c r="H18" s="26"/>
      <c r="I18" s="26" t="s">
        <v>3612</v>
      </c>
      <c r="J18" s="3" t="s">
        <v>10498</v>
      </c>
      <c r="K18" s="3" t="str">
        <f t="shared" si="7"/>
        <v>tetra-g2332_tetAP</v>
      </c>
      <c r="L18" s="59" t="s">
        <v>11085</v>
      </c>
      <c r="M18" s="2" t="str">
        <f t="shared" si="8"/>
        <v>&gt;tetra-g2332_tetAP%ATGGTTAATAAACTTTCAGCATATAAAACTTATTTATTATTTTCAGCTATTGCAGCAATGTGTTTTTCGTTAGTAGCTACAGTTATGGTAGTGTATCACATTGAAATAGTTCATTTAAATCCACTTCAACTTATACTTGTTGGAACTACTTTGGAATTAGCATGCTTTATATTTGAAATTCCTACAGGTATAGTTGCAGATGTGTATAGTCGTAAACTATCTATTGTTATTGGGGGAGTTTTAACAGGAGTGGGATTTATTTTAGAAGGTTCTATTTCTAGTTTTGTTTTCGTACTTGTAGCACAGATTGTATGGGGATTAGGGTCTACTTTTATCAGTGGCTCGCTTGAAGCTTGGATTGCAGAAGAAGAGAAGAATAAAGATTTAGATGAAATTTATATAAAGGGAGCACAAGCAGGGCAGATAGGAGCATTTATTGGAATAGTACTAAGCACTGTAATAGCTAATTTCTCTGTAAGGCTTCCTATTATAGTTAGTGGAGTTTTATTTATAATTCTTGCATTATTTTTATGGTTATATATGCCAGAAAATAATTTTAAACCATCTGCTCCTGGGGATTTAAATACATTCAAAAAGATGGTATATACATTTAAATCTGGTCTTAAAATTGTAAAAAGTAAATCTATAATTATGATTTTACTTGCAGTAACTTTATTTTATGGATTATCAAGTGAAGGTTATGATAGACTTTCTAATGCACATTTTTTACAAGATACTACACTTCCTAAGCTTGGAAACCTTAGTTCAGTGACTTGGTTTGGAATTTTTGGAATTTTAGGAATGATATTGAGCTTCATAGTAATGCATTTTATGGCAAAGAATCTTAAGAATGAGGATAATAGGAAAAATGGAAAACTATTATTATGTATAAATATACTTTATATATCGTCTATGTTGATATTTGCTCTTACAAAAAACTTTAGTTTAATGTTAATAGCTTATTTGGCAACAAATACCTTTAGAATTATAAATGAACCTATATTCAGTGCGTGGTTAAATGGGCATATAGATGATAACTCTAGAGCTACTGTACTTTCTATAAATGGACAAATGAATTCCTTAGGTCAAATTTTAGGTGGACCAATTATAGGAATCATAGCTACAAATATTTCAGTAAGTATTGGTATAGCATGTACTTCGTTATTAGTAACACCGGTATTAGTGTTATATATTGTTGCTATGATAATTGATAAAAAGGTGGATGATAGAGTTGGAGGTATTGATTATGAAGAAAATAATTAA</v>
      </c>
      <c r="N18" s="26"/>
      <c r="O18" s="26">
        <f t="shared" si="12"/>
        <v>1263</v>
      </c>
      <c r="P18" s="26"/>
      <c r="Q18" s="26">
        <f t="shared" si="9"/>
        <v>1</v>
      </c>
      <c r="R18" s="26">
        <f t="shared" si="10"/>
        <v>1</v>
      </c>
      <c r="S18" s="26">
        <f t="shared" si="11"/>
        <v>2</v>
      </c>
    </row>
    <row r="19" spans="2:19" x14ac:dyDescent="0.25">
      <c r="B19" s="26" t="s">
        <v>11147</v>
      </c>
    </row>
  </sheetData>
  <autoFilter ref="A1:T6"/>
  <conditionalFormatting sqref="Q2:S2">
    <cfRule type="cellIs" dxfId="1" priority="2" operator="equal">
      <formula>"bad"</formula>
    </cfRule>
  </conditionalFormatting>
  <conditionalFormatting sqref="Q3:S3">
    <cfRule type="cellIs" dxfId="0" priority="1" operator="equal">
      <formula>"bad"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7"/>
  <sheetViews>
    <sheetView workbookViewId="0">
      <selection activeCell="A5" sqref="A5:XFD7"/>
    </sheetView>
  </sheetViews>
  <sheetFormatPr defaultRowHeight="15" x14ac:dyDescent="0.25"/>
  <sheetData>
    <row r="2" spans="2:24" s="26" customFormat="1" ht="60" x14ac:dyDescent="0.25"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19" t="s">
        <v>9</v>
      </c>
      <c r="K2" s="19" t="s">
        <v>10334</v>
      </c>
      <c r="L2" s="18"/>
      <c r="M2" s="18" t="s">
        <v>10752</v>
      </c>
      <c r="N2" s="18"/>
      <c r="O2" s="18"/>
      <c r="P2" s="18" t="s">
        <v>10483</v>
      </c>
      <c r="Q2" s="18" t="s">
        <v>10484</v>
      </c>
      <c r="R2" s="18" t="s">
        <v>10484</v>
      </c>
      <c r="X2" s="20" t="s">
        <v>8</v>
      </c>
    </row>
    <row r="3" spans="2:24" s="26" customFormat="1" x14ac:dyDescent="0.25">
      <c r="C3" s="3"/>
      <c r="D3" s="3"/>
      <c r="E3" s="3"/>
      <c r="F3" s="3"/>
      <c r="G3" s="3"/>
      <c r="H3" s="3"/>
      <c r="I3" s="3"/>
      <c r="J3" s="3"/>
      <c r="L3" s="5"/>
      <c r="M3" s="2"/>
      <c r="X3" s="3"/>
    </row>
    <row r="4" spans="2:24" s="26" customFormat="1" x14ac:dyDescent="0.25">
      <c r="B4" s="26" t="s">
        <v>10905</v>
      </c>
      <c r="C4" s="3" t="s">
        <v>10911</v>
      </c>
      <c r="D4" s="3" t="s">
        <v>10911</v>
      </c>
      <c r="E4" s="3" t="s">
        <v>10911</v>
      </c>
      <c r="F4" s="3" t="s">
        <v>10912</v>
      </c>
      <c r="G4" s="3" t="s">
        <v>10913</v>
      </c>
      <c r="H4" s="26" t="s">
        <v>10914</v>
      </c>
      <c r="I4" s="3" t="s">
        <v>4408</v>
      </c>
      <c r="K4" s="26" t="str">
        <f t="shared" ref="K4:K7" si="0">LEFT(I4,5)&amp;"-"&amp;B4&amp;"_"&amp;E4</f>
        <v>chlor-g2303_optrA</v>
      </c>
      <c r="L4" s="5" t="s">
        <v>10916</v>
      </c>
      <c r="M4" s="2" t="str">
        <f>"&gt;"&amp;K4&amp;IF(J4="yes","_Chr","")&amp;"%"&amp;G4</f>
        <v>&gt;chlor-g2303_optrA%TTGTCCAAAGCCACCTTTGCAATTGCTAGTACTAACGCAAAGGAGGATATGAAAATGCAATACAAAATAATTAATGGTGCCGTTTACTATGATGGTAATATGGTGTTGGAAAACATCGGTATTGAAATCAATGATAATGAAAAGATTGCTATTGTTGGTAGAAATGGATGTGGAAAAACAACCTTGCTAAAAGCTATTATAGGCGAAATTGAATTAGAAGAAGGAACTGGTGAAAGTGAGTTTCAAGTAATAAAGACCGGTAACCCTTATATTAGCTATTTAAGACAGATGCCTTTTGAAGATGAAAGTATATCAATGGTGGATGAAGTCCGTACGGTATTTAAGACGCTTATTGATATGGAAAACAAGATGAAACAGCTGATAGATAAAATGGAGAATCAATATGATGATAAAATCATCAATGAATACTCTGATATCAGTGAAAGGTATATGGCTCTTGGAGGTCTAACCTACCAAAAAGAATATGAAACGATGATTCGTAGTATGGGTTTTACTGAAGCAGATTATAAAAAACCCATTTCTGAATTTTCAGGTGGTCAGCGAACTAAGATAGCTTTTATAAAAATACTTTTAACAAAGCCAGACATTCTATTACTTGATGAACCTACTAACCACCTTGATATAGAAACAATACAATGGTTGGAGAGTTATTTGAGAAGTTATAAATCTACATTGGTTATTATTTCCCATGATAGAATGTTTCTTAATCGAATTGTGGATAAGGTTTATGAAATCGAATGGGGAGAGACCAAATGTTATAAAGGTAATTATTCAGCCTTTGAGGAGCAAAAACGAGAAAATCATATCAAACAGCAAAAAGATTACGACTTGCAACAGATAGAAATTGAAAGGATTACACGCTTGATTGAACGTTTTCGTTATAAACCTACGAAAGCTAAAATGGTGCAATCTAAAATTAAATTATTACAGCGTATGCAAATATTAAATGCACCAGACCAATACGATACAAAAACTTATATGTCTAAATTTCAACCGAGAATCAGTAGTTCAAGGCAAGTATTAAGTGCTTCAGAACTTGTGATAGGCTATGATACTCCTCTTGCAAAGGTTAATTTCAACCTTGAAAGGGGACAGAAGCTTGGAATTGTTGGGAGTAATGGTATTGGTAAATCCACGTTGCTTAAAACACTTATGGGTGGTGTGGCAGCATTGTCTGGAGATTTTAAATTCGGATACAATGTTGAAATTAGCTATTTTGACCAACAGCTTGCTCAAATCAGTGGAGATGATACACTATTCGAAATTTTTCAAAGCGAATACCCTGAGCTAAATGACACAGAGGTCAGAACTGCTCTTGGCTCATTTCAGTTTAGTGGAGATGATGTTTTTAGACCGGTGTCCTCTTTGTCAGGTGGAGAAAAGGTTAGATTGACATTATGTAAATTATTATATAAACGTACTAATGTTTTAATCTTAGATGAACCGACAAACCACATGGATATTATTGGAAAAGAGAATTTAGAGAATATCTTATGCAGTTATCAAGGTACAATTATTTTTGTGTCACATGATAGATATTTTACTAATAAGATTGCTGACAGATTACTTGTTTTTGATAAGGATGGTGTAGAGTTTGTACAATCTACTTATGGTGAGTACGAGAAAAAAAGGATGAATTCTGAAAAGCCATTTAATAACATTAAAGTTGAGCAGAAAGTAGAGAAAAATAACACAGTAAAAGGCGATCGTAACTCCATTGAGAAGGAGAAGGTTAAGAAGGAGAAACGAATTGAAAAGCTTGAAGTGTTAATAAATCAATATGATGAAGAATTAGAAAGATTGAATAAAATCATTTCTGAACCAAACAATTCTTCTGATTATATAGTACTGACGGAAATACAAAAATCAATTGATGATGTTAAAAGGTGTCAGGGTAATTATTTTAATGAATGGGAACAGTTGATGAGAGAATTGGAAGTTATGTAA</v>
      </c>
      <c r="O4" s="26">
        <f t="shared" ref="O4:O7" si="1">LEN(G4)</f>
        <v>1968</v>
      </c>
      <c r="P4" s="26" t="s">
        <v>10915</v>
      </c>
    </row>
    <row r="5" spans="2:24" s="26" customFormat="1" x14ac:dyDescent="0.25">
      <c r="B5" s="26" t="s">
        <v>10906</v>
      </c>
      <c r="C5" s="3" t="s">
        <v>10917</v>
      </c>
      <c r="D5" s="3" t="s">
        <v>10917</v>
      </c>
      <c r="E5" s="3" t="s">
        <v>10917</v>
      </c>
      <c r="F5" s="3" t="s">
        <v>3875</v>
      </c>
      <c r="G5" s="3" t="s">
        <v>10918</v>
      </c>
      <c r="H5" s="3" t="s">
        <v>10919</v>
      </c>
      <c r="I5" s="3" t="s">
        <v>4314</v>
      </c>
      <c r="K5" s="26" t="str">
        <f t="shared" si="0"/>
        <v>chlor-g2304_catB4</v>
      </c>
      <c r="L5" s="5" t="s">
        <v>10920</v>
      </c>
      <c r="M5" s="2" t="str">
        <f t="shared" ref="M5:M7" si="2">"&gt;"&amp;K5&amp;IF(J5="yes","_Chr","")&amp;"%"&amp;G5</f>
        <v>&gt;chlor-g2304_catB4%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GGCACTGTTGCAAAGTTAGCGATGAGGCAGCCTTTTGTCTTATTCAAAGGCCTTACATTTCAAAAACTCTGCTTACCAGGCGCATTTCGCCCAGGGGATCACCATAA</v>
      </c>
      <c r="O5" s="26">
        <f t="shared" si="1"/>
        <v>549</v>
      </c>
    </row>
    <row r="6" spans="2:24" s="26" customFormat="1" x14ac:dyDescent="0.25">
      <c r="B6" s="26" t="s">
        <v>10921</v>
      </c>
      <c r="C6" s="3" t="s">
        <v>10922</v>
      </c>
      <c r="D6" s="3" t="s">
        <v>10922</v>
      </c>
      <c r="E6" s="3" t="s">
        <v>10922</v>
      </c>
      <c r="F6" s="3" t="s">
        <v>10923</v>
      </c>
      <c r="G6" s="3" t="s">
        <v>10924</v>
      </c>
      <c r="H6" s="3" t="s">
        <v>10925</v>
      </c>
      <c r="I6" s="3" t="s">
        <v>4314</v>
      </c>
      <c r="K6" s="26" t="str">
        <f t="shared" si="0"/>
        <v>chlor-g2305_catB5</v>
      </c>
      <c r="L6" s="5" t="s">
        <v>10920</v>
      </c>
      <c r="M6" s="2" t="str">
        <f t="shared" si="2"/>
        <v>&gt;chlor-g2305_catB5%ATGAAAAACTACTTTGACAGCCCTTTCAAAGGGGAGCTTCTTTCTGAGCAAGTGAAAAATCCAAACATCAAAGTAGGCCGTTATAGCTATTACTCTGGCTACTATCACGGCCACTCATTTGATGAATGCGCGCGATACTTGCATCCAGATCGTGATGACGTTGATAAATTGATCATTGGCAGCTTTTGTTCTATAGGAAGCGGGGCTTCCTTCATCATGGCTGGCAATCAGGGGCATCGGCATGACTGGGCATCATCCTTCCCCTTCTTCTATATGCAAGAGGAACCTGCTTTCTCAAGCGCACTCGATGCCTTCCAAAGAGCAGGTGATACCGCCATTGGCAATGATGTCTGGATAGGCTCGGAGGCAATGATTATGCCCGGAATCAAAATTGGAGACGGTGCCGTGATAGGTAGTCGCTCGTTGGTGACAAAAGATGTAGTGCCTTATGCCATCATCGGAGGAAGTCCCGCAAAGCAAATTAAGAAGCGCTTCTCCGATGAGGAAATCTCATTGCTCATGGAGATGGAGTGGTGGAACTGGCCACTGGATAAAATTAAGACAGCAATGCCTCTGCTGTGCTCGTCAAATATTTTTGGTCTGCATAAGTATTGGCGCGAGTTTGTCGTCTAA</v>
      </c>
      <c r="O6" s="26">
        <f t="shared" si="1"/>
        <v>633</v>
      </c>
    </row>
    <row r="7" spans="2:24" s="26" customFormat="1" x14ac:dyDescent="0.25">
      <c r="B7" s="26" t="s">
        <v>10926</v>
      </c>
      <c r="C7" s="3" t="s">
        <v>10927</v>
      </c>
      <c r="D7" s="3" t="s">
        <v>10927</v>
      </c>
      <c r="E7" s="3" t="s">
        <v>10927</v>
      </c>
      <c r="F7" s="3" t="s">
        <v>10928</v>
      </c>
      <c r="G7" s="3" t="s">
        <v>10929</v>
      </c>
      <c r="H7" s="3" t="s">
        <v>10930</v>
      </c>
      <c r="I7" s="3" t="s">
        <v>4314</v>
      </c>
      <c r="K7" s="26" t="str">
        <f t="shared" si="0"/>
        <v>chlor-g2306_catB6</v>
      </c>
      <c r="L7" s="5" t="s">
        <v>10920</v>
      </c>
      <c r="M7" s="2" t="str">
        <f t="shared" si="2"/>
        <v>&gt;chlor-g2306_catB6%ATGGAAAATTACTTTGACAGTCCCTTCAAAGGGAAACTACTTTCAGAGCAAGTGACTAACCGCAACATCAAAGTTGGTCGGTACAGCTACTACTCTGGTTACTATCACGGGCATTCATTTGATGACTGCGCACGATACTTGCTCCCAGACCGTGATGACGTTGACAAACTAATCATCGGCAGCTTTTGCTCCATCGGAAGCGGGGCTTCTTTCATCATGGCGGGCAATCAGGGTCACCGGCATGACTGGGTAACATCTTTCCCTTTCTTCTACATGCAAGAAGAGCCAGCTTTTTCAAGTTCAACGGACGCCTTTCAAAAGGCCGGTGACACCATCGTCGGCAATGATGTCTGGATAGGATCAGAGGCAATGATTATGCCCGGCATCAAGATTGGAGATGGCGCGGTAATAGGCAGCCGATCGTTGGTGACGAGAGATGTAGAACCCTATACCATCATTGGCGGAAACCCTGCAAAGCAAATTAAAAAGCGATTCTCTGACGAGGAGATTTCATTACTCATGGAAATGGAGTGGTGGAACTGGCCGTTAGATAAAATCAAAACAGCTATGCCCCTTCTCTGCTCTTCAGACATTTTTGGTCTGCACAGGCATTGGCGTGGGATTGCCGTCTAA</v>
      </c>
      <c r="O7" s="26">
        <f t="shared" si="1"/>
        <v>633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5" x14ac:dyDescent="0.25"/>
  <cols>
    <col min="3" max="3" width="11.5703125" customWidth="1"/>
    <col min="4" max="4" width="14.140625" bestFit="1" customWidth="1"/>
    <col min="5" max="5" width="14.85546875" customWidth="1"/>
    <col min="6" max="6" width="15.85546875" bestFit="1" customWidth="1"/>
    <col min="7" max="7" width="12.140625" customWidth="1"/>
    <col min="8" max="8" width="10.140625" bestFit="1" customWidth="1"/>
    <col min="9" max="9" width="20.28515625" bestFit="1" customWidth="1"/>
    <col min="10" max="10" width="19.5703125" customWidth="1"/>
    <col min="11" max="11" width="25.140625" bestFit="1" customWidth="1"/>
  </cols>
  <sheetData>
    <row r="1" spans="1:13" ht="36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</row>
    <row r="2" spans="1:13" x14ac:dyDescent="0.25">
      <c r="B2" t="s">
        <v>10335</v>
      </c>
      <c r="C2" t="s">
        <v>10369</v>
      </c>
      <c r="D2" t="s">
        <v>10393</v>
      </c>
      <c r="E2" t="s">
        <v>10393</v>
      </c>
      <c r="F2" t="s">
        <v>10380</v>
      </c>
      <c r="G2" t="s">
        <v>10392</v>
      </c>
      <c r="I2" t="s">
        <v>6853</v>
      </c>
      <c r="J2" t="s">
        <v>4420</v>
      </c>
      <c r="K2" t="s">
        <v>10426</v>
      </c>
      <c r="L2" s="22" t="s">
        <v>10436</v>
      </c>
      <c r="M2" t="str">
        <f t="shared" ref="M2:M22" si="0">"&gt;"&amp;K2&amp;"%"&amp;G2</f>
        <v>&gt;colis-g2215_acrR_EC_MG1655%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CGCAGCAATTATTATGCGCGGCTATATTTCCGGCCTGATGGAAAACTGGCTCTTTGCCCCGCAATCTTTTGATCTTAAAAAAGAAGCCCGCGATTACGTTGCCATCTTACTGGAGATGTATCTCCTGTGCCCCACGCTTCGTAATCCTGCCACTAACGAATAA</v>
      </c>
    </row>
    <row r="3" spans="1:13" x14ac:dyDescent="0.25">
      <c r="B3" t="s">
        <v>10341</v>
      </c>
      <c r="C3" t="s">
        <v>10369</v>
      </c>
      <c r="D3" t="s">
        <v>10370</v>
      </c>
      <c r="E3" t="s">
        <v>10370</v>
      </c>
      <c r="F3" t="s">
        <v>10361</v>
      </c>
      <c r="G3" t="s">
        <v>10371</v>
      </c>
      <c r="I3" t="s">
        <v>6853</v>
      </c>
      <c r="J3" t="s">
        <v>4420</v>
      </c>
      <c r="K3" t="s">
        <v>10373</v>
      </c>
      <c r="L3" s="22" t="s">
        <v>10436</v>
      </c>
      <c r="M3" t="str">
        <f t="shared" si="0"/>
        <v>&gt;colis-g2208_acrR_SE_LT2%ATGGCACGAAAAACCAAACAACAAGCGCTGGAGACACGACAACACATCCTGGATGTGGCCCTGCGTTTGTTCTCGCAGCAAGGCGTATCGGCAACCTCGCTGGCGGAGATTGCGAACGCTGCTGGCGTGACGCGCGGCGCAATCTATTGGCATTTCAAAAATAAGTCGGATTTATTCAGTGAGATCTGGGAGCTATCAGAATCCAATATTGGTGAGCTTGAGATTGAGTATCAGGCAAAATTCCCCGACGATCCACTATCTGTATTAAGAGAAATTTTAGTTCATATTCTTGAAGCTACTGTAACAGAAGAACGACGCCGCTTATTGATGGAGATTATATTCCATAAATGTGAGTTTGTCGGAGAAATGGTTGTGGTTCAACAGGCGCAACGTAGCCTTTGTCTGGAAAGTTACGATCGGATTGAACAAACGTTAAAACATTGTATTAATGCTAAAATGCTGCCTGAAAATCTGCTGACCCGTCGTGCGGCGATACTGATGCGCAGCTTTATTTCAGGGCTCATGGAAAACTGGTTATTTGCTCCGCAATCGTTTGATTTAAAAAAAGAAGCTCGCGCCTACGTCACGATCCTGCTGGAGATGTATCAATTGTGTCCGACGCTGCGCGCGTCGACGGTCAACGGCTCCCCCTGA</v>
      </c>
    </row>
    <row r="4" spans="1:13" x14ac:dyDescent="0.25">
      <c r="B4" t="s">
        <v>10342</v>
      </c>
      <c r="C4" t="s">
        <v>10421</v>
      </c>
      <c r="D4" t="s">
        <v>10422</v>
      </c>
      <c r="E4" t="s">
        <v>10423</v>
      </c>
      <c r="F4" t="s">
        <v>10406</v>
      </c>
      <c r="G4" t="s">
        <v>10435</v>
      </c>
      <c r="I4" t="s">
        <v>6853</v>
      </c>
      <c r="J4" t="s">
        <v>4420</v>
      </c>
      <c r="K4" t="s">
        <v>10428</v>
      </c>
      <c r="L4" s="22" t="s">
        <v>10436</v>
      </c>
      <c r="M4" t="str">
        <f t="shared" si="0"/>
        <v>&gt;colis-g2223_cprS_PAO1%ATGAAACGCGGCCTGAGCCTGATCCCCATCGTCGGCGGCGGCGTCACCCTGATCCTCGCCGGGGTGTTGCTGGTCTACACGCGCATGCTCGGCGACTACGGCGAGACCGGCGCCCTCTACCTGCTCAGCATGATGATGGAAGAGGAAGGGCTGTACTTCGCCCAGCGCTACCAGGAAGACCCGGCTACGCCGGCGCCGGACAGCTACTACTTCAAGGGCAGCGTCGGCACCGCGGGGCTGCCGCCGAAACTCAGGGAGATGCTCGACACCCCGCCCTACAAGAGCATCGGCGCCATGCAACTGCTCGGCAACTGGGACGACGATGACGAAGAGGAGGATGACGACGCGCCCAGCGACGATGCCTACGTGGTGGTCCGCCAGCCACTGGCCGACGGCAAGACGCTCTACCTCTACGACAACGACGCCGCCGGCAGCATCGACACGCCGCTGTCCGACGCCATCATCGACGCCCGCGTCAGGCAGACCTGGATCGTCACCCTGTCGGTCACCCTGCCTTCGCTGGCCGCCGTCGGCCTGCTGGTCTGGTTCATCGTCGCGCCGTTGCGCAAGCTGACGCGCTGGTCGATGACCCTCGACGACCTCGCCCCGGACAGCCAGCGGCCGCGCTTCAACTACCGCGAACTCAACGTGCTGGCGGATACCCTGTGGAACAGCGTGACCCGGATCAAGGACTTCAGCCAGCGCGAGGAGCGCTTCCTGCGCTACGCCAGCCATGAGCTGCGCACCCCGCTGGCGGTGATCGGCATGAACCTGGAGTTGCTCGACCAACCCGGCCGCGCGCCCTCCCCGCATGCCTTGCAACGCATCCGCCGCTCGGCGCTGGGCATGCAGCAGATGACCGAGACCCTGCTCTGGCTCAGCCGCGAGAGCGGCGAACTGCGCGACGACGGACACATCGAGGTCGGCCGCCTGCTGGAGGAACTGCTCGAGGAACAGCAGGCGCTGAGCCAGCGCCGCGGCCTGACCTTCCACCTCGACGTGGAGCCACACAGCCTGCCGCAGACCCGCGCACGGATCATCATCGGCAACCTGCTGCGCAACGCCCTGCAGTACAGCGACGAGGGCGTGGTGGAAATCGTCGTGCGCGACCGCAGCCTGCTGATCAGCAACCCCATCGGTGCGGCCCAGGGCACGGAGGAGTCGATGGCGTTCGGTTATGGCCTGGGCCTCGACCTGGTCCAGCGCCTGTGCCAGAAGAGTGGCTGGCGCCTGCATTACAGCAGCGACGAGCAGCGCTTCCGCTGCGAGCTGCTGTTCCCCGCCACGCCGGACTGA</v>
      </c>
    </row>
    <row r="5" spans="1:13" x14ac:dyDescent="0.25">
      <c r="B5" t="s">
        <v>10343</v>
      </c>
      <c r="C5" t="s">
        <v>10403</v>
      </c>
      <c r="D5" t="s">
        <v>10404</v>
      </c>
      <c r="E5" t="s">
        <v>10404</v>
      </c>
      <c r="F5" t="s">
        <v>10380</v>
      </c>
      <c r="G5" t="s">
        <v>10402</v>
      </c>
      <c r="I5" t="s">
        <v>6853</v>
      </c>
      <c r="J5" t="s">
        <v>4420</v>
      </c>
      <c r="K5" t="s">
        <v>10427</v>
      </c>
      <c r="L5" s="22" t="s">
        <v>10436</v>
      </c>
      <c r="M5" t="str">
        <f t="shared" si="0"/>
        <v>&gt;colis-g2216_etk_EC_MG1655%TTACTCTTTCTCGGAGTAACTATAACCGTAATAGTTATAGCCGTAACTGTAAGCGGTGCTGGCGCGTTTAATCACACCATTGAGGATAGCGCCTTTAATATTGACGCCTGCCTGTTCCAGACGCTGCATTGACAAACTCACCTCTTTGGCGGTGTTCAAGCCAAAACGCGCAACCAGCAGGCTGGTGCCAACAGAACGCCCCACGACCGCGGCATCACTCACCGCCAGCATCGGCGGCGTATCGACAATCACCAGATCGTAATGGTCGTTCGCCCATTCCAGTAATTGACGCATCCGATCGCGCATCAGCAGTTCAGACGGGTTAGGTGGCACCTGACCGCGAGTAATCACATCAAAGCCTCCTTTGCCAAAATGCTGGATCACTTTGTTGAGCTCATCTTTACCTGCCAGATATTCCGACAAGCCATGTTCATTACTCACGGTAAACAGGTTATGCGAATAACCACGGCGTAAGTCGGCATCAATAAATAACACTTTTTGATCGGACTGGGCGATCACCGCTGCCAGAGTTGAACTGACAAACGTTTTACCACTGTCTGGCGTCGCACCGGTGATCATTAGAATGTTATTCTCCGTCTCCATCATAGCGAAATGCAGACTGGTTCGTAGCGCACGTACGGCTTCCACAGCAGAATCCGCCGGGTTATCCACCGCCAGGAAGGGGATATTTTTAGTACGATGGCGCTGCTGATTAGAAAATAAATTTTTCTTACGCAGACGGGTGCGTTTATCCAGCCACTCGGACATTGGGATAGTGGCATAAACGCTGATGCCGTGCTCTTCCAGTTGTTCCGGGGCTTCTACACCACGACGCAACATCGCACGCGCCAGCACGGCACCCACAGAAATAAACAGGCCAAGAATAAAACCAAGCACCACGTTCAACGCTTTTTTCGGTTTCACTGGCTGCGGCTGAGTGACTGCCGGGTCGATAATCCGCACGTTACCAATGGCACTGGATTTCGAAATACTCAACTCCTGCTGGCGGTTAAGTAATTGCAGATATACCGCACGGCCCGCTTCTACGTCACGACTTAAACGCAACACTTCCTGTTGGGTGGAAGGCATTGCCGATACCCGCTTATTCAGGCGTTTGCGTTCTTGCTCCAGCGTCTGGCGTTTTTCCAGCAGCGCACGATAAGTTGGGTGATCTTTCTTATACAGCTGGGAGATCTCTGCCTCGCGGAAGGTCAGCTCATTGAGTTGATTATCAACGTTCACAATCTGCTCAAGAACGGCTTTGGCTTCCAGGTTAAGGTCAACCGAATCGCGCTGCTGGCGATAAACGTTGAGTTTTTCTTCCGCTTGGTCCAGCTCGCTGCGCACTTCAGGTAACTGGCGCTGTAAGAATTCAAGGCTTTGTGAATCCTGCGCCGCCTGGCGAGCGATATTCTGTTGCAAATAGTTGTTAGCGATGCTGTTCAGAATACGAGTAATCAACTGGGGATCATCACCAGTCATGGTAAGTTCCAGCATCCCGCTTTCTTTACTGCGTTCGCTAACGGTAAAGGTTTCCTGCAATGCGTTAATCGCTTCCAGTTCGGTACGCTGGCTCAGGACAAACTGTGTTCCTGGTTTGGCCTTAATGTCCGCGATAGTCAGCGCAACGCCATCTTTTTCCAGACGCTGGCCGACCATACCATTGACGGTGAACTCTTCACCTTCCAGTGTATAGTGGCCGTTTTCCCCAACCGTGAGTGTCAGTTGCTGATCCTGACCATTCAGTTGTGGAATATGCATCCAGCTGATCGCCAGCTCACCTGGTTTTTCTTTGGTTAATCTCGCCCAGCCGCGACCCACAATCGGAAAATACTTCTGCTCAACTATGTCGCGCAGATTCAGTTCAGCAATGGTTTTACCGAGAATCATGCGCGATTGCAGCAGTTGGATCTCCGGTGCAGACTCGGGCGATGAGTTAGGGATCATATCGCTCAGGCCGCTGAGAATGGCGTTGCCCTGTTTTTGCTCAACCTGGACCAGAGTATCTGCCTGATAAATTGGTGTGCTTAACAGCGAGTAAGCGACAGCGATCAGCGTGAATAACGCGGTCACGCTGATAATAAACTTACGGTGATCCCATAACTCGCCGACCAGACGAAGCAGATCGATCTCATTTTCCTGAGTGCTGCCTGGTGGCGTATTCATATTTTTAGTTGTCAT</v>
      </c>
    </row>
    <row r="6" spans="1:13" x14ac:dyDescent="0.25">
      <c r="B6" t="s">
        <v>10344</v>
      </c>
      <c r="C6" t="s">
        <v>10408</v>
      </c>
      <c r="D6" t="s">
        <v>10411</v>
      </c>
      <c r="E6" t="s">
        <v>10411</v>
      </c>
      <c r="F6" t="s">
        <v>10406</v>
      </c>
      <c r="G6" t="s">
        <v>10417</v>
      </c>
      <c r="I6" t="s">
        <v>6853</v>
      </c>
      <c r="J6" t="s">
        <v>4420</v>
      </c>
      <c r="K6" t="s">
        <v>10431</v>
      </c>
      <c r="L6" s="22" t="s">
        <v>10436</v>
      </c>
      <c r="M6" t="str">
        <f t="shared" si="0"/>
        <v>&gt;colis-g2220_parR_PAO1%ATGGACTGCCCTACCCTCAGCAAGGTATTGCTCGTCGAAGACGACCAGAAGCTCGCCCGCCTGATCGCCAGTTTCCTTTCCCAGCATGGTTTCGAAGTGCGCCAGGTGCATCGCGGTGATGCCGCGTTCGCCGCCTTCCTCGACTTCAAGCCGCAAGTGGTGGTTCTCGACCTCATGCTCCCCGGACAGAATGGTCTGCAGGTGTGCCGGGAGATCCGCCGGGTCGCGAACCTGCCGATCCTCATACTCACCGCCCAGGAGGACGATCTCGATCACATCCTCGGCCTGGAGTCCGGCGCCGACGACTACGTGATCAAGCCGATCGAGCCACCGGTGCTGCTCGCCCGCCTGCGCGCCCTGATGCGCCGGCACGCGCCCCTTCCCGCGTCCCCGGAAAGCCTGACATTCGGCAAGCTGAACATCGACCGACGGCGGCGCGAAGCGGAACTCGAAGGCCTCGGCATCGAACTGACCACGATGGAGTTCGAGCTGCTCTGGCTGCTGGCCAGCCAGGCAGGGGAAATACTTTCCCGCGACGAGATCCTCAACCAGATCCGCGGCATCGGTTTCGACGGCCTGAACCGCAGCGTCGACGTCTGCATCAGCAAGCTGCGCAATAAACTGAAGGACAATCCGCGCGAGCCGGTCCGGATCAAGACTGTCTGGGGCAAGGGCTACCTGTTCAACCCGCTGGGCTGGGAGCTCTGA</v>
      </c>
    </row>
    <row r="7" spans="1:13" x14ac:dyDescent="0.25">
      <c r="B7" t="s">
        <v>10345</v>
      </c>
      <c r="C7" t="s">
        <v>10409</v>
      </c>
      <c r="D7" t="s">
        <v>10412</v>
      </c>
      <c r="E7" t="s">
        <v>10412</v>
      </c>
      <c r="F7" t="s">
        <v>10406</v>
      </c>
      <c r="G7" t="s">
        <v>10418</v>
      </c>
      <c r="I7" t="s">
        <v>6853</v>
      </c>
      <c r="J7" t="s">
        <v>4420</v>
      </c>
      <c r="K7" t="s">
        <v>10430</v>
      </c>
      <c r="L7" s="22" t="s">
        <v>10436</v>
      </c>
      <c r="M7" t="str">
        <f t="shared" si="0"/>
        <v>&gt;colis-g2221_parS_PAO1%ATGCTGCGCCTGTTCCTGCGCCTCTACCTGCTGCTGGCCCTGGGGTTCGCCGCCGCGATCTTCGTGGTCGACCATGTCATCGACGCGTTCTACGACAGCATCGTCGAGAACTATCACCGCGACGCCGTTCGCGGCCAGGCCTATTCGCTGGTGGAAAAGCTGGCCCCGCTGGACCAGGCCGGACGCCAGCGACAGCTCGAAGACTGGCGTCCCCACTACGGGCTCGAGCTGAGCCTGACGGATGCCAGGCAGGCGAAGCTGACGCAGGAAGAGCAGGCCCTCCTCGACAAGAACCTGCTGGTGGTACGCGAGGACTTCACGGAATTCATCAGCCGCATCGACGCGGGCCCGCAACTGCTCGACATCAAGCTGCCGCCGGAACCCTCGCTGACCCCACTATTCACCGTGCTGGCCTACATCCTGCTCGGCGTGCTGGTCGGCATCGCCCTGCTGGTATGGGTCCGCCCGCACTGGCGCGACCTCGAGACCCTGCGCCTGGCCGCGCAACGCTTCGGCGACGGCGACCTGTCATCGCGCACGCGCATTTTCCGACGCTCCGACATCCGCACCCTGGCCCAGCACTTCAACCAGATGGCCGACCGCATCGAAAGCCTGATCAGCAACCAGCGTGAACTGACCAACGCGGTATCCCACGAATTGCGCACGCCGATCTCCCGCCTGTCCTTCGAACTCGAGCAATTGAACAAGCAGGTCGACGCCGAAGTACGCCACGACCTGATAGAGGACATGCGCGCCGATCTCGGCGAACTGGAGGAAATGGTCTCCGAACTGCTGACCTACGCCCGCCTGGAGCACGGCAACGTCGGGAGCCACCGGGAAATCGTCGACGCCGCGAGCTGGCTGGATAGCGTCGTCGCCGACGTCGCCCTGGAAGCCGAAGCCGCCGGAGTCACCTGCGAGATCAGCGCCTGCCAGGTCGAACAGATCCGCATCGAGCCTCGCTTCATGGCGCGCGCAGTGATCAACCTGCTGCGCAACGCCATTCGCCACGCACACTCGCGCGTCGAAATCGCCCTCCTCGATCAAGGCGACAGCTGTCAGATACGGGTCAACGACGACGGCCCCGGGATACCGGCGGACGCCCGGCAGAAGATCTTCGAACCCTTTTCGCGCCTGGACGACAGCCGCGATCGCAGCACCGGCGGCTTCGGCCTGGGCCTGGCGATCGTCCACCGGGTCGCGCAATGGCACGGCGGCTATGCGGAAGCGCTGGAAACGCCGCAGGGAGGCGCCTCCTTCCGCCTGACCTGGGAGCGACCCCGTTGA</v>
      </c>
    </row>
    <row r="8" spans="1:13" x14ac:dyDescent="0.25">
      <c r="B8" t="s">
        <v>10346</v>
      </c>
      <c r="C8" t="s">
        <v>10357</v>
      </c>
      <c r="D8" t="s">
        <v>10385</v>
      </c>
      <c r="E8" t="s">
        <v>10385</v>
      </c>
      <c r="F8" t="s">
        <v>10380</v>
      </c>
      <c r="G8" t="s">
        <v>10384</v>
      </c>
      <c r="I8" t="s">
        <v>6853</v>
      </c>
      <c r="J8" t="s">
        <v>4420</v>
      </c>
      <c r="K8" t="s">
        <v>10386</v>
      </c>
      <c r="L8" s="22" t="s">
        <v>10436</v>
      </c>
      <c r="M8" t="str">
        <f t="shared" si="0"/>
        <v>&gt;colis-g2212_phoP_EC_MG1655%TCAGCGCAATTCGAACAGATAGCCCTGGCCGCGAACGGTGGTAATCACTTCTTGGGGATATTGTGCCTGAATTTTTTTGCGCAGACGTCCCATCAGTACATCAATGGTATGGCTTTCCCGCAGCTCCGCATCCGGATAGAGTTGGAGCATTAACGAATCTTTGCTGACCACTTTGCCATTATTGCGTATCAACGTTTCCATAATAGTGTATTCGAACGCGGTCAGTTTGATCACTTCGTCATTAATAGATAATTCACGGCGAGAGAGATCAACCTGAAACGGGGGGAGCGAAATGACCTGTGAAGCCAGACCGCTATTACGCCGCATTAATGCCTGCATTCGCGCCATCACCTCTTCAATATGAAACGGTTTAGTCACATAATCATCAGCACCGGCACTTAATACTTCGACTTTGTCCTGCCAGCTTTCACGGGCGGTTAATACCAGAATCGGCAGTGAAACATCGTTGCTACGCCAGCGGCGAATCAGTGACAGACCGTCCTCGTCTGGCAATCCGAGATCGACAATCGCAATATCCGGTATATGTTCATTGAGATAATAATCGGCTTCTTTGGCATCTTCTGCGTCATCGACCTGATGACCAGCATCCTGAATCTGAACTTTAAGGTGGTGACGTAACAACGCATTGTCTTCAACAACCAGTACGCGCAT</v>
      </c>
    </row>
    <row r="9" spans="1:13" x14ac:dyDescent="0.25">
      <c r="B9" t="s">
        <v>10347</v>
      </c>
      <c r="C9" t="s">
        <v>10357</v>
      </c>
      <c r="D9" t="s">
        <v>10410</v>
      </c>
      <c r="E9" t="s">
        <v>10413</v>
      </c>
      <c r="F9" t="s">
        <v>10406</v>
      </c>
      <c r="G9" t="s">
        <v>10416</v>
      </c>
      <c r="I9" t="s">
        <v>6853</v>
      </c>
      <c r="J9" t="s">
        <v>4420</v>
      </c>
      <c r="K9" t="s">
        <v>10432</v>
      </c>
      <c r="L9" s="22" t="s">
        <v>10436</v>
      </c>
      <c r="M9" t="str">
        <f t="shared" si="0"/>
        <v>&gt;colis-g2219_phoP_PAO1%ATGAAACTGCTGGTAGTGGAAGACGAGGCGCTGTTGCGCCACCACCTCTATACCCGCCTGGGTGAACAGGGGCACGTGGTGGACGCGGTACCGGATGCCGAGGAAGCCCTCTACCGGGTCAGCGAATACCACCACGACCTGGCGGTGATCGACCTCGGCCTGCCGGGCATGAGCGGCCTGGACCTGATCCGCGAGCTGCGTTCGCAGGGCAAGTCCTTCCCGATCCTGATCCTCACCGCCCGCGGCAACTGGCAGGACAAGGTCGAAGGCCTGGCCGCCGGGGCCGACGACTACGTGGTCAAGCCGTTCCAGTTCGAGGAACTGGAAGCGCGCCTGAACGCGTTGCTGCGACGCTCCTCGGGGTTCGTCCAGTCGACCATCGAGGCCGGCCCCCTGGTCCTCGACCTGAACCGCAAGCAGGCGCTGGTCGAGGAGCAACCGGTGGCGCTGACCGCCTACGAATACCGCATCCTCGAATACCTCATGCGGCATCACCAGCAGGTGGTGGCCAAGGAACGCCTGATGGAACAGCTCTATCCCGACGACGAGGAGCGCGACGCCAACGTCATCGAGGTGCTGGTCGGCCGCCTGCGGCGCAAGCTGGAGGCCTGCGGCGGCTTCAAGCCGATCGATACGGTGCGCGGCCAGGGCTACCTGTTCACCGAGCGCTGCCGGTGA</v>
      </c>
    </row>
    <row r="10" spans="1:13" x14ac:dyDescent="0.25">
      <c r="B10" t="s">
        <v>10348</v>
      </c>
      <c r="C10" t="s">
        <v>10357</v>
      </c>
      <c r="D10" t="s">
        <v>10358</v>
      </c>
      <c r="E10" t="s">
        <v>10358</v>
      </c>
      <c r="F10" t="s">
        <v>10336</v>
      </c>
      <c r="G10" t="s">
        <v>10359</v>
      </c>
      <c r="I10" t="s">
        <v>6853</v>
      </c>
      <c r="J10" t="s">
        <v>4420</v>
      </c>
      <c r="K10" t="s">
        <v>10360</v>
      </c>
      <c r="L10" s="22" t="s">
        <v>10436</v>
      </c>
      <c r="M10" t="str">
        <f t="shared" si="0"/>
        <v>&gt;colis-g2205_phoP_SE_CT18%TTAGCGCAATTCAAAAAGATATCCTTGTCCGCGTACGGTGGTAATGACATCGTGCGGATACTGGGCCTGTATTTTTTTCCGCAGACGCCCCATGAGAACATCAATGGTATGACTTTCCCGCAGTTCCGCATCCGGATACAGCTGAAGCATCAGAGAATCTTTGCTGACCACTTTACCGTTGTTACGGATAAGCGTTTCCATAATGGTGTATTCGAACGCCGTGAGTTTGATGACCTCTTCATTGACGGATAATTCCCGGCGTGAGAGATCCACCTGGAAAGGCGAGATGTTGATCACCTGGGAGGCCAGACCGCTATTACGGCGCATTAACGCCTGCATACGCGCCATTACCTCTTCGATGTGGAATGGCTTCGTCACGTAGTCATCGGCCCCGGAGCTGAGAACCTCGACTTTATCCTGCCAGCCTTCGCGCGCGGTTAACACCAGAACCGGCAGTGAAACATCACTGCTGCGCCAGCGGCGTATTAAGGAAAGGCCGTCTTCATCCGGCAGACCTAAATCGACAATAGCGATATCCGGAAGGTGTTCATTAAGGTAGTAATCAGCTTCCCTGGCATCTTCTGCGGCATCGACCTGGTGACCTGAATCCTGGAGCTGAACCTTCAGGTGGTGGCGTAATAATGCATTATCCTCTACAACCAGTACGCGCATCAT</v>
      </c>
    </row>
    <row r="11" spans="1:13" x14ac:dyDescent="0.25">
      <c r="B11" t="s">
        <v>10349</v>
      </c>
      <c r="C11" t="s">
        <v>10357</v>
      </c>
      <c r="D11" t="s">
        <v>10375</v>
      </c>
      <c r="E11" t="s">
        <v>10375</v>
      </c>
      <c r="F11" t="s">
        <v>10361</v>
      </c>
      <c r="G11" t="s">
        <v>10374</v>
      </c>
      <c r="I11" t="s">
        <v>6853</v>
      </c>
      <c r="J11" t="s">
        <v>4420</v>
      </c>
      <c r="K11" t="s">
        <v>10376</v>
      </c>
      <c r="L11" s="22" t="s">
        <v>10436</v>
      </c>
      <c r="M11" t="str">
        <f t="shared" si="0"/>
        <v>&gt;colis-g2209_phoP_SE_LT2%TTAGCGCAATTCAAAAAGATATCCTTGTCCGCGTACGGTGGTAATGACATCGTGCGGATACTGGGCCTGTATTTTTTTCCGCAGACGCCCCATGAGAACATCAATGGTATGACTTTCCCGCAGTTCCGCATCCGGATACAGCTGAAGCATCAGCGAATCTTTGCTGACCACTTTACCGTTGTTACGGATAAGCGTTTCCATAATGGTGTATTCGAACGCCGTGAGTTTGATGACCTCTTCATTGACGGATAATTCCCGGCGTGAGAGATCCACCTGGAACGGCGGGATGTTGATCACCTGGGAGGCCAGACCGCTATTACGGCGCATTAACGCCTGCATACGCGCCATTACCTCTTCGATGTGGAATGGCTTCGTCACGTAGTCATCGGCCCCGGAGCTGAGAACCTCGACTTTATCCTGCCAGCCTTCGCGCGCGGTTAACACCAGAACCGGCAGTGAAACATCACTGCTGCGCCAGCGGCGTATTAAGGAAAGGCCGTCTTCATCCGGCAGACCTAAATCGACAATAGCGATATCCGGAAGGTGTTCATTAAGGTAGTAATCAGCTTCCCTGGCATCTTCTGCGGCATCGACCTGGTGACCTGAATCCTGGAGCTGAACCTTCAGGTGGTGGCGTAATAATGCATTATCCTCTACAACCAGTACGCGCATCATCTCTTCTCCCTT</v>
      </c>
    </row>
    <row r="12" spans="1:13" x14ac:dyDescent="0.25">
      <c r="B12" t="s">
        <v>10350</v>
      </c>
      <c r="C12" t="s">
        <v>10362</v>
      </c>
      <c r="D12" t="s">
        <v>10381</v>
      </c>
      <c r="E12" t="s">
        <v>10381</v>
      </c>
      <c r="F12" t="s">
        <v>10380</v>
      </c>
      <c r="G12" t="s">
        <v>10382</v>
      </c>
      <c r="I12" t="s">
        <v>6853</v>
      </c>
      <c r="J12" t="s">
        <v>4420</v>
      </c>
      <c r="K12" t="s">
        <v>10383</v>
      </c>
      <c r="L12" s="22" t="s">
        <v>10436</v>
      </c>
      <c r="M12" t="str">
        <f t="shared" si="0"/>
        <v>&gt;colis-g2211_phoQ_EC_MG1655%TTATTCATCTTTCGGCGCAGAATGCTGGCGACCAAAAATCACCTCCATCCGCGCACCGCCCAGCATGCTCTCTCCGGCGACGATTTTACCCTCATATTGCTCGGTGATTTCGCGGGCTACCGCCAGCCCTACACCTTGCCCAGGGCGTAAAGTATCAACCCGTTGACCACGGTCGAAAATGACCTCTCGCTTGCTTAATGGAATACCGGGGCCATCATCCTCGACCACAATATAGAGATGCTCGTCGGTTTGCCTTGCAGAAATTTCGACAAACTCGAGGCAATATTTACAGGCATTATCCAGCACGTTGCCCATCACCTCGACAAAATCGTTCTGCTCACCGACAAAGCTGATCTCTGGCGAAATATCGAGAGAGATATTGACCCCTTTGCGTTGATACACTTTGTTCAGCGCTGAGGTGAGATTGTCCAGCAGTGGGGCGACCGGATGCAGCTCGCGGCTGAGCAATGTCCCGCCGCGCATACTGGCACGATGCAGGTAGTAGCCAATTTGCTGTGAAATGCGGCTGATTTGCTCCAGCATTACCGGCTCAGCATCACTGACGCTCATCTTTTCACTACGCAGAGAACGCAGCGTACTTTGCAGCACCGCCAGTGGCGTTTTCAGACTATGGGTCAGGTCGGTGAGCGTCGTACGGTATTTGTCGTAACGTTCGCGTTCACTTTTTAACAATCGGTTCAGGTTTCGTACCAGACTGGTCAGTTCTCGCGTTGTGGCTGGATTGAGCAATTCGCGGTTATGTTCTTCCAGTTCGCGGACTTCTTTTGCCAGGGCTTCGATGGGGCGTAAACTCCACCAGGCGGCGACCCACAGCAGCGGGATCACTAACAGCAGATTGGCTGAGAGCACATAGATAAACCAGCTCCAGACCATATAGGAACTTTTTAGCTCCACCGGAATGGTATCCACCACCACAATGGTTAATTTTGGCATCCGCGATGTTGCCGGGTAGACGTTTACTGCCACCGAGTGGGTCATCTCCGCGTCGTCATCATCTTCCCGCACTTCCTGCAACTGTTGCTGTATCGAATGATCTCCACTCAGCAAGAGGCTGGTATCGTTAACATCCGCTTCAATTTCATGAAAACCATTCGATTTCAGCCAGTCAGGCTGGATCATCTTCATCAGCCAGGGCACGTCACGTTGCGCCCATAAAAGCTGCCCGTTCTCATCATAAATTAGCGTCATGGTGGGGCTTTGCTTGTCGATATTTTCGGGTAACTCGACATGCAACTTATTGTTTTCCCACTTCGCAAGGGTATAGAACAGATTGCTCTCGCCACGTAACAGCCGAAACGTAGTTTTATCGAAACTGACGCTATAACCGATCAGCGCGACCATTCCGTAGGCAAGCGAAAGCACCAGTACTACCGCTGCCGTTGCCAACAGAAAACGTACCCGCAGCGAGAGCGGGAAAAAAAGACGCAGTAATTTTTTCAT</v>
      </c>
    </row>
    <row r="13" spans="1:13" x14ac:dyDescent="0.25">
      <c r="B13" t="s">
        <v>10351</v>
      </c>
      <c r="C13" t="s">
        <v>10362</v>
      </c>
      <c r="D13" t="s">
        <v>10407</v>
      </c>
      <c r="E13" t="s">
        <v>10407</v>
      </c>
      <c r="F13" t="s">
        <v>10406</v>
      </c>
      <c r="G13" t="s">
        <v>10415</v>
      </c>
      <c r="I13" t="s">
        <v>6853</v>
      </c>
      <c r="J13" t="s">
        <v>4420</v>
      </c>
      <c r="K13" t="s">
        <v>10433</v>
      </c>
      <c r="L13" s="22" t="s">
        <v>10436</v>
      </c>
      <c r="M13" t="str">
        <f t="shared" si="0"/>
        <v>&gt;colis-g2218_phoQ_PAO1%GTGATCCGTTCCCTGCGCATCCGTCTGATGCTCGGCGCCGCCGCCCTGGCGGTGCTGTTCATGCTGGCGCTGCTGCCGGCCCTGCAGCGGGCCTTCGGCATCGCCCTGGAGAACACCATCGAGCAGCGCCTGGCCGCCGACGTGGCGACCCTGGTCTCGGCGGCGCGGGTGGAGAAGGGCCGCCTGGTGATGCCCGAGCACCTGCCGGTGGAGGAGTTCAACCTGCCGGAGGCCAAGGTCCTCGGCTATATCTACGACCAGAATGGCGATCTGCTCTGGCGCTCCACCTCGGCGGCCGACGAGTCGATCAACTACACGCCGCGCTACGACGGCCGCGGCAACGAATTCCACACCACCCGCGATGCGAAGGGCGAGGAGTTCTTCGTGTTCGACGTCGAGATCGACCTGCTGCGCGGCAAGCAGGCGGCCTACAGCATCGTCACCATGCAATCGGTCAGCGAGTTCGAGAGCCTGCTCAAGGGGTTCCGCGAGCAGCTCTACCTGTGGCTCGGCGGCGCCCTGCTGGTCTTGCTCGGGCTGCTCTGGCTGGGTCTGACCTGGGGCTTCCGGGCGATGCGCGGGTTGAGTTCCGAGCTGGACCAGATCGAATCCGGCGAGCGCGAGAGCCTGAGCGAGGAGCATCCGCGCGAGCTGCTGCGCCTGACCCACTCGCTTAACCGCCTGTTGCGCAGCGAGCACAAACAGCGCGAGCGCTACCGCCACTCCCTCGGCGACCTGGCGCACAGTCTGAAGACGCCGCTGGCGGTCTTGCAGGGGGTCGGCGACCAGCTCGCCGAGGAGCCCGGCAACCGCGAGCAGGTGCGGGTGCTACAGGGCCAGATCGAGCGCATGAGCCAGCAGATAGGCTATCAGTTGCAGCGCGCCAGCCTGCGCAAGAGCGGCCTGGTACGCCATCGCGAGCAACTGGCGCCGCTGGTGGAGACCCTGTGCGACGCGCTGGACAAGGTCTATCGCGACAAGCGGGTAAGCCTGCAGCGGGACTTCTCGCCGTCCTTCAGCGTGCCGGTGGAGCGCGGCGCGCTGCTGGAACTGCTCGGCAACCTGCTGGAGAACGCCTATCGCCTGTGCCTGGGCCGGGTCCGCGTGGGCGCCCGGCTGGGGCCGGGTTACTCGGAGCTGTGGGTCGAGGACGACGGTCCCGGAGTGCCTGCCGAACAGCGCGCACGAATCATCCGCCGCGGCGAGCGCGCCGATACCCAGCACCCGGGGCAGGGCATCGGCCTGGCCGTGGCGCTGGACATCATCGAGAGCTACGACGGCGAACTGAGCCTGGACGATTCCGAGCTGGGCGGCGCCTGCTTCCGCATACGTTTCGCTACAGTCTGA</v>
      </c>
    </row>
    <row r="14" spans="1:13" x14ac:dyDescent="0.25">
      <c r="B14" t="s">
        <v>10352</v>
      </c>
      <c r="C14" t="s">
        <v>10362</v>
      </c>
      <c r="D14" t="s">
        <v>10363</v>
      </c>
      <c r="E14" t="s">
        <v>10363</v>
      </c>
      <c r="F14" t="s">
        <v>10361</v>
      </c>
      <c r="G14" t="s">
        <v>10365</v>
      </c>
      <c r="I14" t="s">
        <v>6853</v>
      </c>
      <c r="J14" t="s">
        <v>4420</v>
      </c>
      <c r="K14" t="s">
        <v>10364</v>
      </c>
      <c r="L14" s="22" t="s">
        <v>10436</v>
      </c>
      <c r="M14" t="str">
        <f t="shared" si="0"/>
        <v>&gt;colis-g2206_phoQ_SE_LT2%TTATTCCTCTTTCTGTGTGGGATGCTGTCGGCCAAAAACGACCTCCATACGGGCGCCACCGAGCAGACTGTCGCTGGCAATGATCTGCCCGGCGTATTGTTCCGTAATCTCGCGCGCGACAGCCAGCCCCACGCCTTGTCCTGGTCGTAGGGTATCGGCGCGCTGACCGCGATCAAACACCAGGGAACGTTTGCTGTGGGGAATGCCTGGGCCGTCATCTTCGACGAAAATATGCAAATGATCGTCGGTCTGGCGAGCCGAAATCTCGACAAACTCCAGACAATATTTACAAGCGTTGTCCAGTACGTTGCCCATCACTTCGACAAAGTCGTTTTGCTCGCCGACAAAACTGATTTCTGGTGAAATATCCATACTGATATTCACCCCTTTACGCTGATAAACTTTATTTAGCGCAGAAATCAGGTTATCTAACAACGGCGCGACGGGATGCAGTTCGCGGCTTAACAACACGCCGCTACCGCGCATACTGGCGCGATGCAGATAATAGCCGATCTGCTGGGAAATCCGGCTGATCTGTTCCAGCATCACCGGTTCAGCTTTGCTGACGCTCATCTTTTCGTTGCGTAAAGAGCGTAACGTACTCTGCAAAACCGCGAGCGGCGTTTTTAAACTGTGCGTCAGGTCGGTCAGGGTCGTGCGGTATTTGTTATAACGTTCACGCTCGCTTTTGAGCAGTTGATTAAGGTTGCGCACAAGGCTGGTCAGCTCACGCGTCGTCTCCGGATTGAGCATTTCGCGGTGATGATCTTCAAGCTCGCGGACTTCCCGCGCCAGCGCCTCGATAGGGCGTAAGCTCCACCAGGCGGCGATCCACAGTAAAGGAATGACTAACAGTAAATTGGCGGCCAGCACGTATACGAACCAGCTCCACACCATATAGGAGCGTTTTAGTTCTATCGGAATGGTATCGACCACCACGATGGTTAACTGCGGCATCCGCGCCGTGGCAGGATAAATATTTACCGCTACCGAGTGGGTCATCTCGGCATCATCGTCATCTTCACGTACTTCTTTGAGTTTTTCCTGCGCGGAATGGTCTTCGCTCAACAGCGTGCTGGTGGCGTCTACGTTGGTTTCAATTTCATGGAAGCCGTTCGTTTTTAACCATTCCGGTTGAATGCTTTTAATCAGCCAGGGAATGTTGCGCTGCGTCCATAATAATTTGCCCGTTTCATCGTAAATCAGCGTCATGGTCGGGCTTTGCATGTCCAGATTTTCAGGCAGCTCAACGCTGATTTTATTATTTTCCCATTTGGCGAGGGTATAAAACAGGTTGCTTTCGCCGCGCAGCAAACGAAAGGTGGTTTTATCAAAACTTACGCTATAGCCGACCAGCGCCACTATGCCATATGCCAAAGAAAGCACCAGCACGACGCCGGCTGTCGCCAGCAAAAAACGAACCCGCAGCGACAGCGGCAGAAAATGGCGAGCAAATTTATTCAT</v>
      </c>
    </row>
    <row r="15" spans="1:13" x14ac:dyDescent="0.25">
      <c r="B15" t="s">
        <v>10394</v>
      </c>
      <c r="C15" t="s">
        <v>10337</v>
      </c>
      <c r="D15" t="s">
        <v>10405</v>
      </c>
      <c r="E15" t="s">
        <v>10405</v>
      </c>
      <c r="F15" t="s">
        <v>10406</v>
      </c>
      <c r="G15" t="s">
        <v>10414</v>
      </c>
      <c r="I15" t="s">
        <v>6853</v>
      </c>
      <c r="J15" t="s">
        <v>4420</v>
      </c>
      <c r="K15" t="s">
        <v>10434</v>
      </c>
      <c r="L15" s="22" t="s">
        <v>10436</v>
      </c>
      <c r="M15" t="str">
        <f t="shared" si="0"/>
        <v>&gt;colis-g2217_pmrA_PAO1%ATGAGAATACTGCTGGCCGAGGACGACCTGCTGCTCGGCGACGGCATCCGCGCCGGGCTGCGCCTGGAAGGCGATACCGTGGAATGGGTGACCGACGGCGTGGCCGCGGAGAACGCGCTGGTCACCGACGAGTTCGACCTGCTGGTGCTCGACATCGGACTGCCGCGCCGCAGCGGCCTGGACATCCTGCGCAACCTGCGTCACCAGGGCCTGCTCACCCCGGTGCTGCTGCTCACCGCGCGGGACAAGGTGGCCGACCGGGTCGCCGGGCTCGACAGCGGTGCCGACGACTACCTGACCAAGCCCTTCGATCTCGACGAACTGCAGGCACGGGTGCGCGCCCTGACCCGCCGCACCACCGGTCGCGCCCTGCCGCAACTGGTGCACGGCGAGCTGCGCCTGGACCCGGCGACCCACCAGGTGACCCTGTCCGGGCAGGCGGTGGAACTGGCGCCGCGCGAATACGCACTGCTGCGCCTGCTGCTGGAGAACAGCGGCAAGGTGCTCTCGCGCAACCAACTGGAGCAGAGCCTCTACGGCTGGAGCGGCGACGTCGAGAGCAACGCCATCGAAGTCCACGTCCACCACCTGCGGCGCAAGCTCGGCAACCAGTTGATCCGCACCGTCCGCGGCATCGGCTACGGCATCGACCAGCCGGCGCCCTGA</v>
      </c>
    </row>
    <row r="16" spans="1:13" x14ac:dyDescent="0.25">
      <c r="B16" t="s">
        <v>10395</v>
      </c>
      <c r="C16" t="s">
        <v>10337</v>
      </c>
      <c r="D16" t="s">
        <v>10338</v>
      </c>
      <c r="E16" t="s">
        <v>10338</v>
      </c>
      <c r="F16" t="s">
        <v>10336</v>
      </c>
      <c r="G16" s="21" t="s">
        <v>10340</v>
      </c>
      <c r="I16" t="s">
        <v>6853</v>
      </c>
      <c r="J16" t="s">
        <v>4420</v>
      </c>
      <c r="K16" t="s">
        <v>10339</v>
      </c>
      <c r="L16" s="22" t="s">
        <v>10436</v>
      </c>
      <c r="M16" t="str">
        <f t="shared" si="0"/>
        <v>&gt;colis-g2203_pmrA_SE_CT18%TTAGCTTTCCTCAGTGGCAACCAGCATGTAGCCAAACCTGCGAACCGTGCGAATGCGCGACTTGCCGACTTTGTCGCGCAAATTATGTATATGCACTTCCAGAGTGTTGGTCGAGGGTTCGTTATCCCAGTTGTAGATATCGTTATAAAGAATTTCCCGGTGCACCGGACTGCCTGCCTTGAGCATCAATCGTGAGAGCAGCGCGTACTCCTTAGGCGTCAGGGTCAGTTCCTGTCCATCCCTCCATGCCTGATGGCGGCCTATATTGAGCGTCAGATTGCCAACCGTCAGTTCACTTTCACCCTGGTTATTATGGCGGCGCAGCAACGCGCGGATGCGGGCGTGCAGCTCCTCCAGGGCGAAGGGTTTTACCAGATAATCATCTGCGCCGACATCCAGCCCGCTAATGCGGTCGTTGAGCGTATCGCGGGCGGTCAGAATGAGTACCGGCAGGGTGTATTTTTTCTGTCGGATTCGCGTCAGGAAATGCAGGCCATCCTCATCGGGCAGCCCTAAATCCAGCACCATCAGACTGTAATGACCAGACTCCAGACTATGCTCGGCGGCACGCGCTGTCGAAACGCCATCACACGCATAGCCTTCGGTTTGCGCGGCGAGTATTAACCCCTGTAATAATAGCGTGTCGTCTTCAACAATCAGTATCTTCAT</v>
      </c>
    </row>
    <row r="17" spans="2:13" x14ac:dyDescent="0.25">
      <c r="B17" t="s">
        <v>10396</v>
      </c>
      <c r="C17" t="s">
        <v>10337</v>
      </c>
      <c r="D17" t="s">
        <v>10387</v>
      </c>
      <c r="E17" t="s">
        <v>10387</v>
      </c>
      <c r="F17" t="s">
        <v>10380</v>
      </c>
      <c r="G17" t="s">
        <v>10388</v>
      </c>
      <c r="I17" t="s">
        <v>6853</v>
      </c>
      <c r="J17" t="s">
        <v>4420</v>
      </c>
      <c r="K17" t="s">
        <v>10424</v>
      </c>
      <c r="L17" s="22" t="s">
        <v>10436</v>
      </c>
      <c r="M17" t="str">
        <f t="shared" si="0"/>
        <v>&gt;colis-g2213_pmrA-basR_EC_MG1655%TTAGTTTTCCTCATTCGCGACCAGCATATAGCCAAAGCCGCGCACGGTGCGGATACGGGCTTTGCCCACTTTGTCGCGCAGATTGTGGATATGCACTTCCAGGGTGTTGGTCGAGGGTTCATTGTCCCAGTTATAGATGTCGTTGTAGAGAATTTCCCGATGCACCGGACTGCCTGCTTTGAGCATTAACCGTGACAGCAGAGCATATTCTTTGGGCGTCAGAATCAACTCTTCACCGCCCATCCATACCTGACGGCGACCCATGTTCAGCGTCAGATTGCCAACAATCAGCTCACTTTCGCCCTGATTATTATGGCGTCGTAGCAGGGCGCGGATACGGGCATGTAACTCTTCCAGCGCAAAAGGCTTCACCAGATAGTCGTCGGCACCGACATCCAGCCCGGCGATTTTGTCGGTCAGCGTATCGCGAGCGGTGAGGATCAGTACCGGCAGGGTATATTTTTTCTGCCGGATACGGGCGAGAAAATGCAGTCCATCTTCGTCGGGTAACCCTAAATCCAGTACCACCAGGCTGTAATGACCTGCCTCAAGGCTTTGTTCCGCCATCCGCGCGGTTGTCACGCTATCGCACGCGTAGCCTTCGGTTTGCGCCGCCAGAATCAGTCCCTGCAATAACAGCGTATCGTCTTCAACAATCAGAATTTTCAT</v>
      </c>
    </row>
    <row r="18" spans="2:13" x14ac:dyDescent="0.25">
      <c r="B18" t="s">
        <v>10397</v>
      </c>
      <c r="C18" t="s">
        <v>10353</v>
      </c>
      <c r="D18" t="s">
        <v>10419</v>
      </c>
      <c r="E18" t="s">
        <v>10419</v>
      </c>
      <c r="F18" t="s">
        <v>10406</v>
      </c>
      <c r="G18" t="s">
        <v>10420</v>
      </c>
      <c r="I18" t="s">
        <v>6853</v>
      </c>
      <c r="J18" t="s">
        <v>4420</v>
      </c>
      <c r="K18" t="s">
        <v>10429</v>
      </c>
      <c r="L18" s="22" t="s">
        <v>10436</v>
      </c>
      <c r="M18" t="str">
        <f t="shared" si="0"/>
        <v>&gt;colis-g2222_pmrB_PAO1%ATGTCCCGTGCCGCCGTCCCCTCCGTCCGCCGGCGCCTGCTGGTCAACCTGCTGGTCGGCTTCGTGCTGTGCTGGCTGAGCGTGGCGGCGCTGACCTACCACCTCTCGCTGAAGCAGGTGAACCGCCTGTTCGACGACGACATGGTGGACTTCGGCGAAGCCGCCCTGCGCCTGCTCGACCTTGCCACCGAAGACCAGGCCGGCGAGGACGGCTCCATCACCGAGATCATCGAACGCAGCCGCGAAGCGATCCAGGGTCTGCCCCTGCTACGCCGCGAAAGCGCCCTCGGCTACGCCCTGTGGCGCGACGGCCAGCCGCTGCTGTCGAGCCTCAACCTGCCGCCGGAGATCACGGCCCAGGGCCCCGGCTTCAGCACCGTGGAAGCCCAGGGCACCCACTGGCGGGTGCTCCAGCTGAACATCGACGGCTTCCAGATCTGGATCAGCGAAAACCTGATCTACCGCCAGCACACCATGAACCTGCTGCTGTTCTACTCGCTGTTCCCGCTGCTGCTGGCGCTGCCGTTGCTCGGCGGCCTGGTCTGGTTCGGCGTTGCCCGCGGCCTGGCGCCGCTACGCGAAGTGCAGGCCGAGGTCCAGCAGCGCTCCGCGCGACACCTGCAGCCGATCGCGGTGGAGGCGGTACCGCTGGAGATCCGCGGCCTCATCGACGAACTCAACCTCCTGCTGGAGCGTCTGCGCACCGCCCTCGAGGCCGAACGCCGACTGACCAGCGACGCCGCCCATGAAATCCGCACGCCACTGGCCAGCCTGCGCACCCATGCCCAGGTCGCGCTGCGTTCGGAAGACCCCAAGGCCCACGCCCGCGGCCTGCTGCAAGTCAGTCGCAGCGTCGAGCGGATCAGCACCTTGATGGAGCAGATCCTGCTCCTCGCCCGCCTCGACGGCGACGCCCTGCTGGAGCAATTCCACCCGGTCAACCTCGCCACCCTGGCCGAAGACGTACTCTCCGAACTGGCGCGCCAGGCCATCGACAAGGACATCGAGCTGTCGTTGCACCAGGAGACCGTGTACGTGATGGGCATCGACCTGTGGCTGAAGGCGATGGTCGGCAACCTGGTGGGCAACGCCCTGCGCTACACACCGGCCGGGGGCCAGGTCGAGATCCGCGTCGAGAATCGCGCCCAGCACGCCGTGCTGCGGGTGCGCGACAACGGCCCCGGGGTCGCCCTGGAAGAGCAGCAGGCGATCTTCACCCGCTTCTACCGCAGCCCCGCCACCAGCAGCGGCGAGGGCAGCGGACTGGGCCTGCCGATCGTCAAGCGCATCGTCGAACTGCACTTCGGCAGTATCGGCCTGGGCAAGGGACTGGAGGGCAAAGGGCTGGAAGTGCAGGTGTTCCTGCCGAAGACCCAGCCGGACGCGACGCGGCCGCCGGCCAGAGGTCCGGACAGCGGGCGGTCACATATCTGA</v>
      </c>
    </row>
    <row r="19" spans="2:13" x14ac:dyDescent="0.25">
      <c r="B19" t="s">
        <v>10398</v>
      </c>
      <c r="C19" t="s">
        <v>10353</v>
      </c>
      <c r="D19" t="s">
        <v>10354</v>
      </c>
      <c r="E19" t="s">
        <v>10354</v>
      </c>
      <c r="F19" t="s">
        <v>10336</v>
      </c>
      <c r="G19" t="s">
        <v>10355</v>
      </c>
      <c r="I19" t="s">
        <v>6853</v>
      </c>
      <c r="J19" t="s">
        <v>4420</v>
      </c>
      <c r="K19" t="s">
        <v>10356</v>
      </c>
      <c r="L19" s="22" t="s">
        <v>10436</v>
      </c>
      <c r="M19" t="str">
        <f t="shared" si="0"/>
        <v>&gt;colis-g2204_pmrB_SE_CT18%TTATGCCTTTTTCAACAGCACCCAGGCACGGGTGCCTGTTCTTTCCGTACGGTTTTGCAGGAAAAACTGTCCCTGATGTAGCTGGGTGATGCGGCTGACGATACTCAGCCCCAGGCCAATTCCGCCATAACGGCTGTCCATCCGCACGAACGCTTCGCTTAGCTTCCCGCATTTGCTTTCATCAATACCCGGCCCCTCGTCTTCGACCGCCATAATAGCGTCGGGGTCGGCGCTAATGTGGATAGTGATATGGGTTCCTTCAGGGCTATAGCGATGCGCGTTTTCCACCAGATTTCGCAGCAGCATACGCAGTAACGTCGCGTCACCGCGCACCACCACGTCCGCCGCGCTTTCCGGCAGCAACAGAGTTTGCTGGCGCGTTTCCAGCATGGTGTTCAGCTCATCGTAGGAGGGGAGGATCACATCTTCCAGCAGTTTTACTTCCTGATAATTCCCGGAAGAGAATGACTGGCCCACGCGCGCCAGTTGCAGAAGCTGGGAGACGCTATCCATCATCTGGTCAAGACGGGCGATAAGCGGCGCGACATCAACATTGTGGGTTTTTGACAATAATTCCAGATGCAAACGCACCCCCGACAGCGGCGTGCGTAGCTCATGGGCCACATCGGCGGTAAAAAGGCGTTCATTGTCGAGCGTGGTGGTCAAACGCGTAACCAGTTGATTGATCGCCGAGACGACGGACTCAATCTCAAGCGTGGAGCTGTGAATGGCGATCGGCGTCAGATTATCCGCCGTCCGCGCTTCCAGCTCTTTTTGCAGTTCGGCGAGTGGGCGGGTAATACGCCGTACCGCCTGGTAGCAAACCAGCAGCGTCAGGCTAACCATAAATACGCTGGGGACGATCAGGCTGGCGACCGCCTCGCGAATTTCGTGCATGATATGGCGATCGTTGTTGCGATTATCCCGCAGCGCCTGCTCGAACAGTTGGATTTGCTCAGTGCTTTCATGCCATAACCAGAAGGTACTGATTAGCTGGAACACCAGCAGAATAAGACCAATTGTCAGCGTTAAACGCTGGCGAAGGGTCATCGCTCTTCGCTGAAAACGCATCAGGCTCAC</v>
      </c>
    </row>
    <row r="20" spans="2:13" x14ac:dyDescent="0.25">
      <c r="B20" t="s">
        <v>10399</v>
      </c>
      <c r="C20" t="s">
        <v>10353</v>
      </c>
      <c r="D20" t="s">
        <v>10391</v>
      </c>
      <c r="E20" t="s">
        <v>10389</v>
      </c>
      <c r="F20" t="s">
        <v>10380</v>
      </c>
      <c r="G20" t="s">
        <v>10390</v>
      </c>
      <c r="I20" t="s">
        <v>6853</v>
      </c>
      <c r="J20" t="s">
        <v>4420</v>
      </c>
      <c r="K20" t="s">
        <v>10425</v>
      </c>
      <c r="L20" s="22" t="s">
        <v>10436</v>
      </c>
      <c r="M20" t="str">
        <f t="shared" si="0"/>
        <v>&gt;colis-g2214_pmrB-basS_EC_MG1655%TTATATCTGGTTTGCCACGTACTGATCTTTCTTCAGCCGTACCCAGGCCCGCGTGCCGGAAGTCTCTTGCCGGTTTTGCAGGAAAAACTGCCCGTGATGCAACTGTGTAATGCGGCTGACAATACTTAACCCCAGACCAATCCCGCCATAACGGCTGTCCATACGTACAAACGCTTTACTCAACTCCCCGCATTTACTCTCATCAATACCTGGTCCTTCATCTTCAACTGCCATGACCGCTCCGTCATCTTCTTGCAGCTTAATCATAATGTTGCTGCCTTGCGGGCTGTAACGATGGGCGTTTTCTACCAGGTTTCGCAATAACATCCGCAGCAGGGTTGCATCACCCTGAACGGTGATGTCGGCGGCGCTCTCTGGCAATAGCAGGGTTTGCTGTCGCTGGTCGAGCATGGTACTGAGTTCGTCATACGAGGGGAGAATGACATCTTCCAGCAGTTTTACATGTTGATAATTACCGGAAGAAAATGACTGTCCGGCACGCGCCAGTTGCAGCAGCTGGGAGACGCTCTCCATCATCTGATCAAGCCGTGCCACTAACGGTGCTACATCAATGTGATGCGTTTTCGCCAGCAGTTCCAGATGCAAACGCACCCCCGCCAGTGGCGTTCGCAGTTCGTGCGCGACGTCAGCGGTAAACAACCTTTCGTTATCCAGCGTGCTGGTCAGGCGACTGACCAGATCGTTTAACGCCGAAACCACCGCTTCGATTTCGAGGGTGGCGCTGTGAATGGCAATGGGCGTTAAGTTGTCGGCGGTGCGCGCTTCCAGCTCTTTTTGCAGCTCCGCCAGCGGGCGGGTGATGCGGCGTACCGCCTGATAGCAGATAAATAGCGTCAGGCTGACCATAAAGACGCCGGGGACAATCAGGCTGGCGACCGCCTCGCGGATCTCACGCATGATGTGGCGATCGTTGTTGCGATTGTCGCGTAGCGCCTGCTCAAACAGCTGAATCTGCTCGGTACTTTCATGCCATAGCCAGAAGACGCTGATCAGCTCAAACACCAACAAAATGGCCCCGATGGTCAATATCAGCCGTTGGCGCAGCGATATTGGTCGGCGCAGAAAATGCAT</v>
      </c>
    </row>
    <row r="21" spans="2:13" x14ac:dyDescent="0.25">
      <c r="B21" t="s">
        <v>10400</v>
      </c>
      <c r="C21" t="s">
        <v>10366</v>
      </c>
      <c r="D21" t="s">
        <v>10377</v>
      </c>
      <c r="E21" t="s">
        <v>10377</v>
      </c>
      <c r="F21" t="s">
        <v>10380</v>
      </c>
      <c r="G21" t="s">
        <v>10379</v>
      </c>
      <c r="I21" t="s">
        <v>6853</v>
      </c>
      <c r="J21" t="s">
        <v>4420</v>
      </c>
      <c r="K21" t="s">
        <v>10378</v>
      </c>
      <c r="L21" s="22" t="s">
        <v>10436</v>
      </c>
      <c r="M21" t="str">
        <f t="shared" si="0"/>
        <v>&gt;colis-g2210_soxR_EC_MG1655%ATGGAAAAGAAATTACCCCGCATTAAAGCGCTGCTAACCCCCGGCGAAGTGGCGAAACGCAGCGGTGTGGCGGTATCGGCGCTGCATTTCTATGAAAGTAAAGGGTTGATTACCAGTATCCGTAACAGCGGCAATCAGCGGCGATATAAACGTGATGTGTTGCGATATGTTGCAATTATCAAAATTGCTCAGCGTATTGGCATTCCGCTGGCGACCATTGGTGAAGCGTTTGGCGTGTTGCCCGAAGGGCATACGTTAAGTGCGAAAGAGTGGAAACAGCTTTCGTCCCAATGGCGAGAAGAGTTGGATCGGCGCATTCATACCTTAGTGGCGCTGCGTGACGAACTGGACGGATGTATTGGTTGTGGCTGCCTTTCGCGCAGTGATTGCCCGTTGCGTAACCCGGGCGACCGCTTAGGAGAAGAAGGTACCGGCGCACGCTTGCTGGAAGATGAACAAAACTAA</v>
      </c>
    </row>
    <row r="22" spans="2:13" x14ac:dyDescent="0.25">
      <c r="B22" t="s">
        <v>10401</v>
      </c>
      <c r="C22" t="s">
        <v>10366</v>
      </c>
      <c r="D22" t="s">
        <v>10367</v>
      </c>
      <c r="E22" t="s">
        <v>10367</v>
      </c>
      <c r="F22" t="s">
        <v>10361</v>
      </c>
      <c r="G22" t="s">
        <v>10368</v>
      </c>
      <c r="I22" t="s">
        <v>6853</v>
      </c>
      <c r="J22" t="s">
        <v>4420</v>
      </c>
      <c r="K22" t="s">
        <v>10372</v>
      </c>
      <c r="L22" s="22" t="s">
        <v>10436</v>
      </c>
      <c r="M22" t="str">
        <f t="shared" si="0"/>
        <v>&gt;colis-g2207_soxR_SE_LT2%ATGGAAAAAAAATCTCCCCGTTTAAAAGCCTTACTGACGCCGGGGGAAGTTGCGAAACGTAGCGGTGTTGCTGTGTCCGCCCTGCACTTCTATGAAAGCAAAGGGCTAATTACCAGTATCCGTAATAGCGGTAACCAACGGCGATACAAGCGTGACGTGTTGCGTTATGTCGCGATTATCAAGATCGCCCAGCGTATCGGCATCCCGCTGGCAACTATCGGCGACGCGTTTGGTATCTTGCCGGAAGGACATACGTTAAGCGCGAAAGAGTGGAAGCAGCTCTCATCGCAGTGGCGCGAAGAGTTAGACCGACGTATTCATACGCTGGTGGCGTTGCGCGATGAGCTGGACGGTTGTATCGGCTGCGGCTGTTTATCGCGTAGCGACTGTCCGCTGCGAAATCCAGGCGACAGGCTTGGCGAACACGGGACGGGCGCCCGGCTGCTTGAAGATGATTAA</v>
      </c>
    </row>
    <row r="24" spans="2:13" x14ac:dyDescent="0.25">
      <c r="B24" s="26" t="s">
        <v>10495</v>
      </c>
      <c r="C24" t="s">
        <v>6849</v>
      </c>
      <c r="D24" t="s">
        <v>10629</v>
      </c>
      <c r="E24" s="26" t="s">
        <v>10496</v>
      </c>
      <c r="F24" t="s">
        <v>10499</v>
      </c>
      <c r="G24" t="s">
        <v>10497</v>
      </c>
      <c r="I24" s="26" t="s">
        <v>6853</v>
      </c>
      <c r="J24" t="s">
        <v>10498</v>
      </c>
      <c r="K24" s="26" t="str">
        <f>LEFT(I24,5)&amp;"-"&amp;B24&amp;"-"&amp;D24</f>
        <v>colis-g2231-mcr2</v>
      </c>
      <c r="L24" s="30" t="s">
        <v>10500</v>
      </c>
      <c r="M24" s="26" t="str">
        <f t="shared" ref="M24:M37" si="1">"&gt;"&amp;K24&amp;"%"&amp;G24</f>
        <v>&gt;colis-g2231-mcr2%atgacatcacatcactcttggtatcgctattctatcaatccttttgtgctgatgggtttggtggcgttatttttggcagcgacagcgaacctgacattttttgaaaaagcgatggcggtctatcctgtatcggataacttaggctttatcatctcaatggcggtggcggtgatgggtgctatgctactgattgtcgtgctgttatcctatcgctatgtgctaaagcctgtcctgattttgctactgattatgggtgcggtgacgagctattttaccgatacttatggcacggtctatgacaccaccatgctccaaaatgccatgcaaaccgaccaagccgagtctaaggacttgatgaatttggcgttttttgtgcgaattatcgggcttggcgtgttgccaagtgtgttggtcgcagttgccaaagtcaattatccaacatggggcaaaggtctgattcagcgtgcgatgacatggggtgtcagccttgtgctgttgcttgtgccgattggactatttagcagtcagtatgcgagtttctttcgggtgcataagccagtgcgtttttatatcaacccgattacgccgatttattcggtgggtaagcttgccagtatcgagtacaaaaaagccactgcgccaacagacaccatctatcatgccaaagacgccgtgcagaccaccaagccgagcgagcgtaagccacgcctagtggtgttcgtcgtcggtgagacggcgcgtgctgaccatgtgcagttcaatggctatggccgtgagactttcccgcagcttgccaaagttgatggcttggcgaattttagccaagtgacatcgtgtggcacatcgacggcgtattctgtgccgtgtatgttcagctatttgggtcaagatgactatgatgtcgataccgccaaataccaagaaaatgtgctagatacgcttgaccgcttgggtgtgggtatcttgtggcgtgataataattcagactcaaaaggcgtgatggataagctacctgccacgcagtattttgattataaatcagcaaccaacaataccatctgtaacaccaatccctataacgaatgccgtgatgtcggtatgcttgtcgggctagatgactatgtcagcgccaataatggcaaagatatgctcatcatgctacaccaaatgggcaatcatgggccggcgtactttaagcgttatgatgagcaatttgccaaattcacccccgtgtgcgaaggcaacgagcttgccaaatgcgaacaccaatcactcatcaatgcctatgacaatgcgctacttgcgactgatgattttatcgccaaaagcatcgattggctaaaaacgcatgaagcgaactacgatgtcgccatgctctatgtcagtgaccacggcgagagcttgggcgaaaatggtgtctatctgcatggtatgccaaatgcctttgcaccaaaagaacagcgagctgtgcctgcgtttttttggtcaaataatacgacattcaagccaactgccagcgatactgtgctgacgcatgatgcgattacgccaacactgcttaagctgtttgatgtcacagcgggcaaggtcaaagaccgcgcggcatttatccagtaa</v>
      </c>
    </row>
    <row r="25" spans="2:13" x14ac:dyDescent="0.25">
      <c r="K25" s="26"/>
      <c r="M25" s="26"/>
    </row>
    <row r="26" spans="2:13" x14ac:dyDescent="0.25">
      <c r="B26" s="26" t="s">
        <v>10589</v>
      </c>
      <c r="C26" s="26" t="s">
        <v>6849</v>
      </c>
      <c r="D26" s="25" t="s">
        <v>10665</v>
      </c>
      <c r="E26" s="25" t="s">
        <v>10542</v>
      </c>
      <c r="F26" t="s">
        <v>10577</v>
      </c>
      <c r="G26" t="s">
        <v>10562</v>
      </c>
      <c r="H26" s="25" t="s">
        <v>10566</v>
      </c>
      <c r="I26" s="26" t="s">
        <v>6853</v>
      </c>
      <c r="J26" s="26" t="s">
        <v>10498</v>
      </c>
      <c r="K26" s="26" t="str">
        <f>LEFT(I26,5)&amp;"-"&amp;B26&amp;"-"&amp;D26</f>
        <v>colis-g2238-mcr1.2</v>
      </c>
      <c r="L26" s="41" t="s">
        <v>10601</v>
      </c>
      <c r="M26" s="26" t="str">
        <f t="shared" si="1"/>
        <v>&gt;colis-g2238-mcr1.2%ATGATGCT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27" spans="2:13" x14ac:dyDescent="0.25">
      <c r="B27" s="26" t="s">
        <v>10590</v>
      </c>
      <c r="C27" s="26" t="s">
        <v>6849</v>
      </c>
      <c r="D27" s="25" t="s">
        <v>10664</v>
      </c>
      <c r="E27" s="25" t="s">
        <v>10543</v>
      </c>
      <c r="F27" t="s">
        <v>10578</v>
      </c>
      <c r="G27" t="s">
        <v>10563</v>
      </c>
      <c r="H27" s="25" t="s">
        <v>10567</v>
      </c>
      <c r="I27" s="26" t="s">
        <v>6853</v>
      </c>
      <c r="J27" s="26" t="s">
        <v>10498</v>
      </c>
      <c r="K27" s="26" t="str">
        <f t="shared" ref="K27:K41" si="2">LEFT(I27,5)&amp;"-"&amp;B27&amp;"-"&amp;D27</f>
        <v>colis-g2239-mcr1.3</v>
      </c>
      <c r="L27" s="41" t="s">
        <v>10601</v>
      </c>
      <c r="M27" s="26" t="str">
        <f t="shared" si="1"/>
        <v>&gt;colis-g2239-mcr1.3%ATGATGCAGCATACTTCTGTGTGGTACCGACGCTCGGTCAGTCCGTTTGTTCTTGTGGCGAGTGTTGCCGTTTTCTTGACCGCGACCGCCAATCTTACCTTTTTTGATAAGG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28" spans="2:13" x14ac:dyDescent="0.25">
      <c r="B28" s="26" t="s">
        <v>10591</v>
      </c>
      <c r="C28" s="26" t="s">
        <v>6849</v>
      </c>
      <c r="D28" s="25" t="s">
        <v>10663</v>
      </c>
      <c r="E28" s="25" t="s">
        <v>10544</v>
      </c>
      <c r="F28" t="s">
        <v>10579</v>
      </c>
      <c r="G28" t="s">
        <v>10553</v>
      </c>
      <c r="H28" s="25" t="s">
        <v>10568</v>
      </c>
      <c r="I28" s="26" t="s">
        <v>6853</v>
      </c>
      <c r="J28" s="26" t="s">
        <v>10498</v>
      </c>
      <c r="K28" s="26" t="str">
        <f t="shared" si="2"/>
        <v>colis-g2240-mcr1.4</v>
      </c>
      <c r="L28" s="41" t="s">
        <v>10601</v>
      </c>
      <c r="M28" s="26" t="str">
        <f t="shared" si="1"/>
        <v>&gt;colis-g2240-mcr1.4%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A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29" spans="2:13" x14ac:dyDescent="0.25">
      <c r="B29" s="26" t="s">
        <v>10592</v>
      </c>
      <c r="C29" s="26" t="s">
        <v>6849</v>
      </c>
      <c r="D29" s="25" t="s">
        <v>10662</v>
      </c>
      <c r="E29" s="25" t="s">
        <v>10545</v>
      </c>
      <c r="F29" t="s">
        <v>10580</v>
      </c>
      <c r="G29" t="s">
        <v>10554</v>
      </c>
      <c r="H29" s="25" t="s">
        <v>10569</v>
      </c>
      <c r="I29" s="26" t="s">
        <v>6853</v>
      </c>
      <c r="J29" s="26" t="s">
        <v>10498</v>
      </c>
      <c r="K29" s="26" t="str">
        <f t="shared" si="2"/>
        <v>colis-g2241-mcr1.5</v>
      </c>
      <c r="L29" s="41" t="s">
        <v>10601</v>
      </c>
      <c r="M29" s="26" t="str">
        <f t="shared" si="1"/>
        <v>&gt;colis-g2241-mcr1.5%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T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30" spans="2:13" x14ac:dyDescent="0.25">
      <c r="B30" s="26" t="s">
        <v>10593</v>
      </c>
      <c r="C30" s="26" t="s">
        <v>6849</v>
      </c>
      <c r="D30" s="25" t="s">
        <v>10661</v>
      </c>
      <c r="E30" s="25" t="s">
        <v>10546</v>
      </c>
      <c r="F30" t="s">
        <v>10581</v>
      </c>
      <c r="G30" t="s">
        <v>10564</v>
      </c>
      <c r="H30" s="25" t="s">
        <v>10570</v>
      </c>
      <c r="I30" s="26" t="s">
        <v>6853</v>
      </c>
      <c r="J30" s="26" t="s">
        <v>10498</v>
      </c>
      <c r="K30" s="26" t="str">
        <f t="shared" si="2"/>
        <v>colis-g2242-mcr1.6</v>
      </c>
      <c r="L30" s="41" t="s">
        <v>10601</v>
      </c>
      <c r="M30" s="26" t="str">
        <f t="shared" si="1"/>
        <v>&gt;colis-g2242-mcr1.6%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A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ACACCGCATTCATCCGCTGA</v>
      </c>
    </row>
    <row r="31" spans="2:13" x14ac:dyDescent="0.25">
      <c r="B31" s="26" t="s">
        <v>10594</v>
      </c>
      <c r="C31" s="26" t="s">
        <v>6849</v>
      </c>
      <c r="D31" s="25" t="s">
        <v>10660</v>
      </c>
      <c r="E31" s="25" t="s">
        <v>10547</v>
      </c>
      <c r="F31" t="s">
        <v>10582</v>
      </c>
      <c r="G31" t="s">
        <v>10555</v>
      </c>
      <c r="H31" s="25" t="s">
        <v>10571</v>
      </c>
      <c r="I31" s="26" t="s">
        <v>6853</v>
      </c>
      <c r="J31" s="26" t="s">
        <v>10498</v>
      </c>
      <c r="K31" s="26" t="str">
        <f t="shared" si="2"/>
        <v>colis-g2243-mcr1.7</v>
      </c>
      <c r="L31" s="41" t="s">
        <v>10601</v>
      </c>
      <c r="M31" s="26" t="str">
        <f t="shared" si="1"/>
        <v>&gt;colis-g2243-mcr1.7%ATGATGCA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A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32" spans="2:13" x14ac:dyDescent="0.25">
      <c r="B32" s="26" t="s">
        <v>10595</v>
      </c>
      <c r="C32" s="26" t="s">
        <v>6849</v>
      </c>
      <c r="D32" s="25" t="s">
        <v>10659</v>
      </c>
      <c r="E32" s="25" t="s">
        <v>10548</v>
      </c>
      <c r="F32" t="s">
        <v>10583</v>
      </c>
      <c r="G32" t="s">
        <v>10556</v>
      </c>
      <c r="H32" s="25" t="s">
        <v>10572</v>
      </c>
      <c r="I32" s="26" t="s">
        <v>6853</v>
      </c>
      <c r="J32" s="26" t="s">
        <v>10498</v>
      </c>
      <c r="K32" s="26" t="str">
        <f t="shared" si="2"/>
        <v>colis-g2244-mcr1.8</v>
      </c>
      <c r="L32" s="41" t="s">
        <v>10601</v>
      </c>
      <c r="M32" s="26" t="str">
        <f t="shared" si="1"/>
        <v>&gt;colis-g2244-mcr1.8%ATGATGCGGCATACTTCTGTGTGGTAC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33" spans="2:14" x14ac:dyDescent="0.25">
      <c r="B33" s="26" t="s">
        <v>10596</v>
      </c>
      <c r="C33" s="26" t="s">
        <v>6849</v>
      </c>
      <c r="D33" s="25" t="s">
        <v>10549</v>
      </c>
      <c r="E33" s="25" t="s">
        <v>10666</v>
      </c>
      <c r="F33" t="s">
        <v>10584</v>
      </c>
      <c r="G33" t="s">
        <v>10557</v>
      </c>
      <c r="H33" s="25" t="s">
        <v>10565</v>
      </c>
      <c r="I33" s="26" t="s">
        <v>6853</v>
      </c>
      <c r="J33" s="26" t="s">
        <v>10498</v>
      </c>
      <c r="K33" s="26" t="str">
        <f t="shared" si="2"/>
        <v>colis-g2245-mcr1.9</v>
      </c>
      <c r="L33" s="41" t="s">
        <v>10601</v>
      </c>
      <c r="M33" s="26" t="str">
        <f t="shared" si="1"/>
        <v>&gt;colis-g2245-mcr1.9%ATGATGCAGCATACTTCTGTGTGGTATCGACGCTCGGTCAGTCCGTTTGTTCTTGTGGCGAGTGTTGCCGTTTTCTTGACCGCGACCGCCAATCTTACCTTTTTTGATAAAATCAGCCAAACCTATCCCATCGCGGACAATCTCGGCTTTGTGCTGACGATCGCTGTCGTGCTCTTTGGCGCGATGCTACTGATCACCACGCTGTTATCATCGTATCGCTATGTGCTAAAGCCTGTGTTGATTTTGCTATTAATCATGGGCGCGGTGACCAGTTATTTTACTGACACTTATGGCACGGTCTATGATACGACCATGCTCCAAAATGCCCTACAGACCGACCAAGCCGAGACCAAGGATCTATTAAACGCAGCGTTTATCATGCGTATCATTGGTTTGGGTGTGCTACCAAGTTTGCTTGTGGCTTTTGTTAAGGTGGATTATCCGACTTGGGGCAAGGGTTTGATGCGCCGATTGGGCTTGATCGTGGCAAGTCTTGCGCTGATTTTACTGCCTGTGGTGGCGTTCAGCAGTCATTATGCCAGTTTCTTTCGCGTGCATAAGCCGCTGCGTAGCTATGTCAATCCGATCATGCCAATCTACTCGGTGGGTAAGCTTGCCAGTATTGAGTATAAAAAAGCCAGTGCGCCAAAAGATACCATTTATCACGCCAAAGACGCGGTACAAGCAACCAAGCCTGATATGCGTAAGCCACGCCTAGTGGTGTTCGTCGTCGGTGAGACGGCACGCGCCGATCATGTCAGCTTCAATGGCTATGAGCGCGATACTTTCCCACAGCTTGCCAAGATCGATGGCGTGACCAATTTTAGCAATGTCACATCGTGCGGCACATCGACGGCGTATTCTGTGCCGTGTATGTTCAGCTATCTGGGCGCGGATGAGTATGATGTCGATACCGCCAAATACCAAGAAAATGTGCTGGATACGCTGGATCGCTTGGGCGTAAGTATCTTGTGGCGTGATAATAATTCGGACTCAAAAGGCGTGATGGATAAGCTGCCAAAAGCGCAATTTGCCGATTATAAATCCGCGACCAACAACGCCATCTGCAACACCAATCCTTATAACGAATGCCGCGATGTCGGTATGCTCGTTGGCTTAGATGACTTTGTCGCTGCCAATAACGGCAAAGATATGCTGATCATGCTGCACCAAATGGGCAATCACGGGCCTGCGTATTTTAAGCGATATGATGAAAAGTTTGCCAAATTCACGCCAGTGTGTGAAGGTAATGAGCTTGCCAAGTGCGAACATCAGTCCTTGATCAATGCTTATGACAATGCCTTGCTTGCCACCGATGATTTCATCGCTCAAAGTATCCAGTGGCTGCAGACGCACAGCAATGCCTATGATGTCTCAATGCTGTATGTCAGCGATCATGGCGAAAGTCTGGGTGAGAACGGTGTCTATCTACATGGTATGCCAAATGCCTTTGCACCAAAAGAACAGCGCAGTGTGCCTGCATTTTTCTGGACGGATAAGCAAACTGGCATCACGCCAATGGCAACCGATACCGTCCTGACCCATGACGCGATCACGCCGACATTATTAAAGCTGTTTGATGTCACCGCGGACAAAGTCAAAGACCGCACCGCATTCATCCGCTGA</v>
      </c>
    </row>
    <row r="34" spans="2:14" x14ac:dyDescent="0.25">
      <c r="B34" s="26" t="s">
        <v>10597</v>
      </c>
      <c r="C34" s="26" t="s">
        <v>6849</v>
      </c>
      <c r="D34" s="25" t="s">
        <v>10658</v>
      </c>
      <c r="E34" s="25" t="s">
        <v>10550</v>
      </c>
      <c r="F34" t="s">
        <v>10585</v>
      </c>
      <c r="G34" t="s">
        <v>10558</v>
      </c>
      <c r="H34" s="26" t="s">
        <v>10573</v>
      </c>
      <c r="I34" s="26" t="s">
        <v>6853</v>
      </c>
      <c r="J34" s="26" t="s">
        <v>10498</v>
      </c>
      <c r="K34" s="26" t="str">
        <f t="shared" si="2"/>
        <v>colis-g2246-mcr1.10</v>
      </c>
      <c r="L34" s="41" t="s">
        <v>10601</v>
      </c>
      <c r="M34" s="26" t="str">
        <f t="shared" si="1"/>
        <v>&gt;colis-g2246-mcr1.10%ATGGTGCAGCATACTTCTGTGTGGTACCGATGCTCGGTCAGTCCGTTTGTTCTTGTGGCAAGTGTTTCCGTTTTCTTGACCGCGACCGCCAATCTTACCTTTTTTGATAAAATCAGCCAAACCTATCCCATCGCGGACAATCTCGGCTTTGTGCTGACGATCGCTGTCGTGCTCTTTGGCGCGATGCTACTGATCACCACACTGTTATCATCGTATCGCTATGTGCTAAAGCCTGTGTTGATTTTGCTATTAATCATGGGCGCGGTGACTAGTTATTTTACTGACACTTATGGCACGGTCTATGACACGACCATGCTCCAAAATGCCCTACAGACCGACCAAGCCGAGACCAAGGATCTATTAAACGCAGCGTTTATCATGCGTATCATTGGTTTGGGTGTACTACCAAGTTTGCTTGTGGCTTTTGTCAAGGTGGATTATCCGACTTGGGGCAAGGGTTTGGTGCGCCGATTGGGCTTGATCGTGGCAAGTCTTGCGCTGATTTTACTGCCTGTGGTGGCGTTCAGCAGTCATTATGCCAGTTTTTTTCGCGTGCATAAGCCGCTGCGTTCGTATGTCAATCCGATCATGCCAATCTACTCGGTGGGTAAGCTTGCCAGTATTGAGTATAAAAAAGCCAGTGCGCCAAAAGATACCATTTATCACGCCAAAGACGCGGTACAAGCAACCAAGCCTGATACGCGTAAGCCACGCCTAGTGGTGTTCGTCGTCGGTGAGACGGCACGCGCCGATCATGTCAGCTTCAATGGCTATGAGCGCGATACTTTCCCACAGCTTGCCAAGATCGATGGCGTGACCAATTTTAGCAATGTCACATCGTGCGGCACATCGACGGCGTATTCTGTGCCGTGTATGTTCAGCTATCTGGGCGCGGATGAGTATGATGTCGATACCGCCAAATACCAAGAAAATGTGCTTGATACGCTGGATCGTTTGGGCGTGAGCATCTTGTGGCGTGATAATAATTCGGACTCAAAAGGCGTGATGGATAAGCTGCCAAAAGCGCAATTTGCCGATTATAAATCCGCAACCAACAACACCATCTGCAACACCAATCCTTATAACGAATGCCGCGATGTCGGTATGCTCGTTGGCTTAGATGACTTTGTCGCTGCCAATAACGGCAAAGATATGCTGATCATGCTGCACCAAATGGGCAATCACGGGCCTGCGTATTTTAAGCGATATGATGAAAAGTTTGCCAAATTCACGCCAGTGTGTGAAGGTAATGAGCTTGCCAAGTGCGAACATCAGTCTTTGATCAATGCTTATGACAATGCCTTGCTTGCCACCGATGATTTCATCACTCAAAGTATCCAGTGGCTGCAGACGCACAGCAATGCCTATGATGTCTCGATGCTGTATGTCAGCGATCATGGCGAGAGTCTAGGTGAGAATGGTGTCTATCTACATGGTATGCCTAATGCCTTTGCACCAAAAGAACAGCGCAGTGTGCCTGCATTTTTCTGGACAGATAAGCAAACTGGCATCACGCCGATGGCGACCGATACTGTCCTGACCCATGATGCGATCACACCAACATTATTAAAGCTGTTCGATGTTACCGCAGATAAAGTCAAAGACCGCACCGCATTCATCCGCTGA</v>
      </c>
    </row>
    <row r="35" spans="2:14" x14ac:dyDescent="0.25">
      <c r="B35" s="45" t="s">
        <v>10598</v>
      </c>
      <c r="C35" s="45" t="s">
        <v>6849</v>
      </c>
      <c r="D35" s="46" t="s">
        <v>10551</v>
      </c>
      <c r="E35" s="46" t="s">
        <v>10667</v>
      </c>
      <c r="F35" s="45" t="s">
        <v>10586</v>
      </c>
      <c r="G35" s="45" t="s">
        <v>10559</v>
      </c>
      <c r="H35" s="45" t="s">
        <v>10574</v>
      </c>
      <c r="I35" s="45" t="s">
        <v>6853</v>
      </c>
      <c r="J35" s="45" t="s">
        <v>10498</v>
      </c>
      <c r="K35" s="45" t="str">
        <f t="shared" si="2"/>
        <v>colis-g2248-mcr2.2</v>
      </c>
      <c r="L35" s="45" t="s">
        <v>10601</v>
      </c>
      <c r="M35" s="45" t="str">
        <f t="shared" si="1"/>
        <v>&gt;colis-g2248-mcr2.2%ATGACATCACAGCACTCTTGGTATCGCTACTCCATCAATCCTTTTGTACTGATGGGTTTGGTGGCGTTATTTTTGGCGGCAACAGCGAACCTGACATTTTTTGAAAAAGCGATGGCGGTCTATCCTGTATCGGATAACTTAGGCTTTATCATCTCAATGGCGGTTGCACTGATGGGTGCTATGCTATTGATTGTCGTGCTATTATCCTATCGCTATGTGCTAAAGCCTGTGCTGATTTTATTACTTATCATGGGTGCGGTGACGAGCTATTTTACCGATACTTATGGCACGGTCTATGATACCACCATGCTCCAAAATGCCATGCAAACCGACCAAGCTGAATCTAAAGACTTGATGAATTTGGCGTTTTTTGTGCGGATTATCGGGCTTGGCGTGTTGCCAAGTGTGTTGGTCGCATTTGCCAAAGTCAATTATCCAACATGGGGCAAAGGCCTGATTCAGCGTGCGATGACGTGGGGTGTCAGCCTTGTGCTGTTGCTTGTGCCGATTGGGCTATTTAGCAGTCAGTATGCGAGTTTCTTTCGGGTGCATAAGCCAGTGCGTTTTTATATCAATCCGATTACGCCGATTTATTCGGTGGGCAAGCTTGCCAGTATCGAGTACAAAAAAGCCACTGCACCAACAGACACCATCTATCATGCCAAAGATGCCGTGCAGACCACCAAGCCTAGCGAGCGTAAGCCACGCCTAGTAGTGTTCGTCGTCGGTGAGACGGCGCGTGCTGACCATGTGCAGTTCAATGGCTATGGCCGTGAGACTTTCCCACAGCTTGCCAAAGTTGATGGCTTGGCGAATTTTAGCCAAGTGACATCGTGTGGCACATCGACAGCGTATTCTGTGCCGTGTATGTTTAGCTATTTGGGTCAAGATGACTATGATGTCGATACCGCCAAATACCAAGAAAATGTGCTAGATACGCTTGACCGCTTGGGCGTGGATATCTTGTGGCGTGATAATAATTCAGACTCAAAAGGCGTGATGGATAAGCTACCTACCACGCAGTATTTTGATTATAAATCAGCGACCAACAACACCATCTGTAACACCAATCCCTTTAATGAATGCCGTGATGTCGGTATGCTTGTTGGGCTAGATGACTATGTCAGTGCCAATAATGGCAAAGATATGCTCATCATGCTACACCAAATGGGCAATCATGGGCCGGCGTACTTTAAGCGTTATGATGAGCAATTTGCCAAATTCACCCCTGTGTGCGAAGGCAATGAGCTTGCCAAATGCGAACACCAATCACTCATCAATGCCTATGATAATGCACTACTTGCCACCGATGATTTTATCGCCAAAAGTATCGATTGGCTAAAAACACATGAAGCAAACTACGATGTCGCTATGCTCTATGTCAGCGACCACGGCGAGAGCTTGGGCGAGAATGGTGTCTATCTGCATGGTATGCCAAATGCCTTTGCACCAAAAGAACAGCGAGCCGTGCCTGCGTTTTTTTGGTCAAATAATACGACATTCAAGCCAACTGCCAGCGACACTGTGCTGACGCATGATGCGATTACCCCGACATTGCTTAAGCTGTTTGATGTCACAGCCGACAAGGTCAAAGACCGCACGGCATTTATCCAGTAA</v>
      </c>
      <c r="N35" s="45" t="s">
        <v>10656</v>
      </c>
    </row>
    <row r="36" spans="2:14" x14ac:dyDescent="0.25">
      <c r="B36" s="45" t="s">
        <v>10599</v>
      </c>
      <c r="C36" s="45" t="s">
        <v>6849</v>
      </c>
      <c r="D36" s="46" t="s">
        <v>10657</v>
      </c>
      <c r="E36" s="46" t="s">
        <v>10668</v>
      </c>
      <c r="F36" s="45" t="s">
        <v>10587</v>
      </c>
      <c r="G36" s="45" t="s">
        <v>10560</v>
      </c>
      <c r="H36" s="45" t="s">
        <v>10575</v>
      </c>
      <c r="I36" s="45" t="s">
        <v>6853</v>
      </c>
      <c r="J36" s="45" t="s">
        <v>10498</v>
      </c>
      <c r="K36" s="45" t="str">
        <f t="shared" si="2"/>
        <v>colis-g2249-mcr6.1</v>
      </c>
      <c r="L36" s="45" t="s">
        <v>10601</v>
      </c>
      <c r="M36" s="45" t="str">
        <f t="shared" si="1"/>
        <v>&gt;colis-g2249-mcr6.1%ATGACACAGCATAGTCCTTGGTACCGCCGTCCGGTCAATCCCTATCTGTTGATGAGCGTGGTCGCTTTATTTTTGTCAGCGACAGCAAACCTAACTTTCTTTGATAAAATCACCAATACTTATCCGATGGCACAAAACGCAGGCTTTGTGATCTCAACGGCGCTTGTGCTATTTGGGGCGATGCTATTGATTACTGTGCTGTTATCGTATCGCTATGTGCTTAAGCCTGTGTTGATTTTGCTGCTTATCATGGGTGCGGTGACGAGCTATTTTACCGATACTTATGGCACCGTTTATGACACCACCATGCTCCAAAATGCCTTGCAAACTGACCAAGCCGAGTCTAAGGACTTGATGAATATGGCGTTTTTTGTGCGGATTATCGGGCTTGGCGTGTTGCCAAGTATCTTGGTGGCGTGGGTCAAGGTGGATTATCCGACATTGGGTAAGAGTCTGATTCAGCGTGCGATGACTTGGGGTGTGGCAGTGGTGATGGCACTTGTGCCGATTTTGGCATTTAGTAGTCACTACGCCAGTTTCTTTCGTGAACATAAGCCACTGCGTAGCTATGTCAATCCCGTGATGCCGATTTATTCAGTAGGTAAGCTTGCCAGTATTGAGTACAAAAAAGCCACCGCGCCAAAAGACACCATCTATCATGCCAAAGATGCTGTACAGACGACGACGCCTGCCGAGCGTAAGCCACGACTCGTGGTGTTCGTCGTCGGTGAGACGGCTCGAGCTGACCATGTGCAGTTTAATGGCTATAGTCGTGAGACTTTTCCGCAGCTTGCCAAGATTGACAACCTAGCCAATTTTAGCCAAGTGACATCGTGTGGCACATCGACGGCGTACTCTGTGCCGTGTATGTTCAGTTATCTGGGTCAAGATGACTATGATGTCGATACCGCCAAATACCAAGAAAACGTGCTGGATACGCTTGACCGACTGGGTGTGGGTATCCTGTGGCGGGATAATAATTCAGACTCAAAAGGCGTGATGGATAAACTGCCTGCTTCGCAGTATTTTGATTATAAATCAGCGACCAACAACACCATCTGTAACACCAATCCTTACAACGAATGTCGTGATGTCGGTATGTTGGTGGGGCTAGATGATTATGTGAGTACCAATCAAGGCAAAGATATGCTCATCATGCTACACCAAATGGGTAATCATGGGCCGGCGTACTTCAAGCGTTATGACGAGCAATTTGCCAAATACACCCCTGTGTGCGAAGGTAATGAACTTGCCAAGTGTGAACACCAATCGCTCATCAACGCCTATGATAATGCACTGCTTGCGACCGATGATTTTATCGCCAAAAGTATCGATTGGCTAAAAACGCATCAGGCCAACTATGATGTTGCCATGCTCTATGTCAGCGACCACGGCGAGAGTCTGGGTGAAAATGGCGTCTATCTGCATGGTATGCCAAATGCCTTTGCACCAAAAGAACAGCGAGCGGTACCGGCATTCTTTTGGTCAAATAATCCATCGTTCACGCCAACTGCCAGCGACACTGTGCTGACACATGATGCGATTACGCCGACTCTACTGAAGCTGTTTGATGTCACAGCGGATAAGGTCAAAGACCGCACCGCATTCATCCGCTGA</v>
      </c>
      <c r="N36" s="45" t="s">
        <v>10656</v>
      </c>
    </row>
    <row r="37" spans="2:14" x14ac:dyDescent="0.25">
      <c r="B37" s="26" t="s">
        <v>10600</v>
      </c>
      <c r="C37" s="26" t="s">
        <v>6849</v>
      </c>
      <c r="D37" s="25" t="s">
        <v>10633</v>
      </c>
      <c r="E37" s="25" t="s">
        <v>10552</v>
      </c>
      <c r="F37" t="s">
        <v>10588</v>
      </c>
      <c r="G37" t="s">
        <v>10561</v>
      </c>
      <c r="H37" s="25" t="s">
        <v>10576</v>
      </c>
      <c r="I37" s="26" t="s">
        <v>6853</v>
      </c>
      <c r="J37" s="26" t="s">
        <v>10498</v>
      </c>
      <c r="K37" s="26" t="str">
        <f t="shared" si="2"/>
        <v>colis-g2250-mcr3</v>
      </c>
      <c r="L37" s="41" t="s">
        <v>10601</v>
      </c>
      <c r="M37" s="26" t="str">
        <f t="shared" si="1"/>
        <v>&gt;colis-g2250-mcr3%ATGCCTTCCCTTATAAAAATAAAAATTGTTCCGCTTATGTTCTTTTTGGCACTGTATTTTGCATTTATGCTGAACTGGCGTGGAGTTCTCCATTTTTACGAAATCCTTTACAAATTAGAAGATTTTAAGTTTGGTTTCGCCATTTCATTACCAATATTGCTTGTTGCAGCGCTTAACTTTGTATTTGTTCCATTTTCGATACGGTATTTAATAAAGCCTTTTTTTGCACTTCTTATCGCACTTAGTGCAATCGTTAGTTACACAATGATGAAGTATAGAGTCTTGTTTGATCAAAACATGATTCAGAATATTTTTGAAACCAATCAAAATGAGGCGTTAGCATATTTAAGCTTACCAATTATAGTATGGGTTACTATTGCTGGTTTTATCCCTGCCATTTTACTTTTCTTTGTTGAAATTGAATATGAGGAAAAATGGTTCAAAGGGATTCTAACTCGTGCCCTATCGATGTTTGCATCACTTATAGTGATTGCGGTTATTGCAGCACTATACTATCAAGATTATGTGTCAGTGGGGCGCAACAATTCAAACCTCCAGCGTGAGATTGTTCCAGCCAATTTCGTTAATAGTACCGTTAAATACGTTTACAATCGTTATCTTGCTGAACCAATCCCATTTACAACTTTAGGTGATGATGCAAAACGGGATACTAATCAAAGTAAGCCCACGTTGATGTTTCTGGTCGTTGGTGAAACCGCTCGTGGTAAAAATTTCTCGATGAATGGCTATGAGAAAGACACCAATCCATTTACCAGTAAATCTGGTGGCGTGATCTCCTTTAATGATGTTCGTTCGTGTGGGACTGCAACCGCTGTATCCGTCCCCTGCATGTTCTCCAATATGGGGAGAAAGGAGTTTGATGATAATCGCGCTCGCAATAGCGAGGGCCTGCTAGATGTGTTGCAAAAAACGGGGATCTCCATTTTTTGGAAGGAGAACGATGGAGGCTGCAAAGGCGTCTGCGACCGAGTACCTAACATCGAAATCGAACCAAAGGATCACCCTAAGTTCTGCGATAAAAACACATGCTATGACGAGGTTGTCCTTCAAGACCTCGATAGTGAAATTGCTCAAATGAAAGGGGATAAGCTGGTTGGCTTCCACCTGATAGGTAGCCATGGCCCAACCTACTACAAGCGCTACCCTGATGCTCATCGTCAGTTCACCCCTGACTGTCCACGCAGTGATATTGAAAACTGCACAGATGAAGAGCTCACCAACACCTATGACAACACCATCCGCTACACCGATTTCGTGATTGGAGAGATGATTGCCAAGTTGAAAACCTACGAAGATAAGTACAACACCGCGTTGCTCTACGTCTCCGATCATGGTGAATCACTGGGAGCATTAGGGCTTTACCTACACGGTACACCGTACCAGTTTGCACCGGATGATCAGACCCGTGTTCCTATGCAGGTGTGGATGTCACCTGGATTTACCAAAGAGAAAGGCGTTGATATGGCGTGTTTGCAGCAGAAAGCCGCTGATACTCGTTACTCACACGATAATATTTTCTCATCTGTATTGGGTATCTGGGACGTCAAAACATCAGTTTACGAAAAGGGTCTAGATATTTTCAGTCAATGTCGTAATGTTCAATAA</v>
      </c>
    </row>
    <row r="38" spans="2:14" x14ac:dyDescent="0.25">
      <c r="H38" s="25"/>
    </row>
    <row r="39" spans="2:14" x14ac:dyDescent="0.25">
      <c r="B39" s="45" t="s">
        <v>10623</v>
      </c>
      <c r="C39" s="45" t="s">
        <v>6849</v>
      </c>
      <c r="D39" s="45" t="s">
        <v>10701</v>
      </c>
      <c r="E39" s="45" t="s">
        <v>10690</v>
      </c>
      <c r="F39" s="45" t="s">
        <v>10625</v>
      </c>
      <c r="G39" s="46" t="s">
        <v>10627</v>
      </c>
      <c r="H39" s="46" t="s">
        <v>10622</v>
      </c>
      <c r="I39" s="45" t="s">
        <v>6853</v>
      </c>
      <c r="J39" s="45" t="s">
        <v>10498</v>
      </c>
      <c r="K39" s="45" t="str">
        <f t="shared" si="2"/>
        <v>colis-g2254-mcr4.1</v>
      </c>
      <c r="L39" s="43" t="s">
        <v>10626</v>
      </c>
      <c r="M39" s="26" t="str">
        <f>"&gt;"&amp;K39&amp;"%"&amp;G39</f>
        <v>&gt;colis-g2254-mcr4.1%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v>
      </c>
    </row>
    <row r="40" spans="2:14" x14ac:dyDescent="0.25">
      <c r="I40" s="26"/>
    </row>
    <row r="41" spans="2:14" x14ac:dyDescent="0.25">
      <c r="B41" s="26" t="s">
        <v>10628</v>
      </c>
      <c r="C41" s="26" t="s">
        <v>6849</v>
      </c>
      <c r="D41" t="s">
        <v>10685</v>
      </c>
      <c r="E41" t="s">
        <v>10684</v>
      </c>
      <c r="F41" t="s">
        <v>10682</v>
      </c>
      <c r="G41" t="s">
        <v>10686</v>
      </c>
      <c r="H41" t="s">
        <v>10683</v>
      </c>
      <c r="I41" s="26" t="s">
        <v>6853</v>
      </c>
      <c r="J41" t="s">
        <v>10498</v>
      </c>
      <c r="K41" s="26" t="str">
        <f t="shared" si="2"/>
        <v>colis-g2255-mcr4.2</v>
      </c>
      <c r="L41" s="49" t="s">
        <v>10702</v>
      </c>
      <c r="M41" s="26" t="str">
        <f>"&gt;"&amp;K41&amp;"%"&amp;G41</f>
        <v>&gt;colis-g2255-mcr4.2%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G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</v>
      </c>
    </row>
    <row r="42" spans="2:14" x14ac:dyDescent="0.25">
      <c r="B42" s="26" t="s">
        <v>10677</v>
      </c>
      <c r="C42" s="26" t="s">
        <v>6849</v>
      </c>
      <c r="D42" s="26" t="s">
        <v>10685</v>
      </c>
      <c r="E42" s="26" t="s">
        <v>10684</v>
      </c>
      <c r="F42" t="s">
        <v>10687</v>
      </c>
      <c r="G42" t="s">
        <v>10689</v>
      </c>
      <c r="H42" t="s">
        <v>10688</v>
      </c>
      <c r="I42" s="26" t="s">
        <v>6853</v>
      </c>
      <c r="J42" s="26" t="s">
        <v>10498</v>
      </c>
      <c r="K42" s="26" t="str">
        <f t="shared" ref="K42:K44" si="3">LEFT(I42,5)&amp;"-"&amp;B42&amp;"-"&amp;D42</f>
        <v>colis-g2256-mcr4.2</v>
      </c>
      <c r="L42" s="49" t="s">
        <v>10702</v>
      </c>
      <c r="M42" s="26" t="str">
        <f t="shared" ref="M42:M44" si="4">"&gt;"&amp;K42&amp;"%"&amp;G42</f>
        <v>&gt;colis-g2256-mcr4.2%G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GTCGAAACAACAGTGAGTTAAGGCGTTACATTGTCCCTACCTATTTTGTCAGTAGTGCATCTAAATATCTCAATGAGCACTATTTGCAGACGCCCATGGAATACCAACAACTTGGCCTAGATGCGAAGAATGCCAGTCGTAACCCGAACACTAAACCTAACTTATTAGTGT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</v>
      </c>
    </row>
    <row r="43" spans="2:14" x14ac:dyDescent="0.25">
      <c r="B43" s="26" t="s">
        <v>10678</v>
      </c>
      <c r="C43" s="26" t="s">
        <v>6849</v>
      </c>
      <c r="D43" s="26" t="s">
        <v>10695</v>
      </c>
      <c r="E43" s="26" t="s">
        <v>10694</v>
      </c>
      <c r="F43" s="26" t="s">
        <v>10693</v>
      </c>
      <c r="G43" s="26" t="s">
        <v>10692</v>
      </c>
      <c r="H43" s="26" t="s">
        <v>10691</v>
      </c>
      <c r="I43" s="26" t="s">
        <v>6853</v>
      </c>
      <c r="J43" s="26" t="s">
        <v>10498</v>
      </c>
      <c r="K43" s="26" t="str">
        <f t="shared" si="3"/>
        <v>colis-g2257-mcr5</v>
      </c>
      <c r="L43" s="49" t="s">
        <v>10702</v>
      </c>
      <c r="M43" s="26" t="str">
        <f t="shared" si="4"/>
        <v>&gt;colis-g2257-mcr5%ATGCGGTTGTCTGCATTTATCACTTTCTTGAAAATGCGCCCGCAAGTGCGCACTGAATTTTTGACTCTGTTCATCAGCCTTGTGTTCACCCTGCTGTGCAATGGCGTGTTTTGGAATGCCCTTCTTGCTGGACGCGACTCCCTAACTTCTGGAACATGGCTAATGCTCCTTTGCACTGGGTTGCTGATCACCGGGCTGCAATGGTTGTTGCTCCTTCTGGTGGCCACGCGCTGGAGTGTCAAGCCACTACTGATTCTGCTTGCTGTCATGACGCCCGCCGCCGTTTATTTCATGCGCAACTACGGGGTTTATCTCGACAAGGCCATGCTGCGGAATCTGATGGAGACGGACGTCAGGGAAGCCAGTGAGCTGTTGCAATGGAGAATGCTGCCCTACTTGTTGGTTGCAGCCGTATCCGTGTGGTGGATTGCGAGAGTCAGGGTTTTACGAACGGGCTGGAAACAAGCGGTAATGATGCGCAGCGCTTGTCTGGCTGGCGCTCTCGCCATGATTTCCATGGGTCTGTGGCCAGTCATGGATGTGCTGATACCCACGCTTCGTGAAAACAAGCCGCTTCGCTATTTGATCACTCCTGCAAACTACGTCATCTCGGGCATTCGGGTTTTGACTGAACAGGCGTCATCGTCAGCAGACGAAGCAAGGGAAGTCGTTGCAGCCGATGCGCATCGAGGGCCTCAAGAACAAGGCCGCCGTCCTCGTGCTCTCGTACTGGTTGTCGGGGAAACCGTCAGGGCGGCTAATTGGGGGTTGAGCGGCTATGAACGACAAACCACCCCTGAGTTGGCCGCACGCGACGTGATCAATTTTTCCGATGTCACCAGTTGCGGGACGGATACGGCTACATCCCTTCCCTGCATGTTTTCCCTCAATGGTCGGCGCGACTACGACGAACGCCAGATTCGTCGGCGCGAGTCCGTGCTGCACGTTTTAAACCGTAGTGACGTCAACATTCTCTGGCGCGATAACCAGTCGGGCTGTAAAGGCGTCTGTGATGGACTGCCCTTTGAAAACCTGTCTTCGGCAGGCCATCCCACACTGTGCCATGGCGAGCGCTGCCTGGATGAAATTCTGCTCGAAGGGTTGGCCGAGAAGATAACAACAAGCCGCAGCGATATGCTGATCGTTCTGCATATGCTGGGCAATCACGGCCCAGCGTATTTCCAGCGCTATCCCGCAAGCTACCGACGCTGGTCGCCAACCTGCGACACCACCGATCTGGCCAGCTGTTCGCATGAAGCCTTGGTGAACACCTACGACAACGCCGTGCTTTACACCGATCATGTGCTTGCCCGTACCATTGACCTGCTGTCCGGCATCCGCTCACACGACACGGCGCTGCTGTACGTTTCCGATCATGGGGAATCGCTCGGCGAGAAAGGCCTGTATCTCCATGGCATACCTTACGTCATCGCGCCGGATGAGCAGATCAAGGTGCCGATGATCTGGTGGCAGTCGAGTCAGGTTTATGCCGACCAAGCCTGTATGCAAACTCATGCCTCTCGGGCACCGGTAAGTCACGATCACCTGTTTCACACCTTGCTCGGGATGTTCGACGTGAAAACCGCTGCCTACACGCCAGAGTTGGACCTTCTGGCAACATGCAGAAAAGGACAACCACAATGA</v>
      </c>
    </row>
    <row r="44" spans="2:14" x14ac:dyDescent="0.25">
      <c r="B44" s="26" t="s">
        <v>10679</v>
      </c>
      <c r="C44" s="26" t="s">
        <v>6849</v>
      </c>
      <c r="D44" s="26" t="s">
        <v>10697</v>
      </c>
      <c r="E44" s="26" t="s">
        <v>10696</v>
      </c>
      <c r="F44" t="s">
        <v>10698</v>
      </c>
      <c r="G44" t="s">
        <v>10700</v>
      </c>
      <c r="H44" t="s">
        <v>10699</v>
      </c>
      <c r="I44" s="26" t="s">
        <v>6853</v>
      </c>
      <c r="J44" s="26" t="s">
        <v>10498</v>
      </c>
      <c r="K44" s="26" t="str">
        <f t="shared" si="3"/>
        <v>colis-g2258-mcr7.1</v>
      </c>
      <c r="L44" s="49" t="s">
        <v>10702</v>
      </c>
      <c r="M44" s="26" t="str">
        <f t="shared" si="4"/>
        <v>&gt;colis-g2258-mcr7.1%ATGCGCATCACGCTCGGTGTGATGAAGGTGAATTTGTTGCTGGTGCTCTTTTTCGCACTGGTGCTGAACTGGCCTTTCTTTCTTCGTTTTTATTCTGTTATCAGTGGTCTGGAACATGTCCGGGCCGGTTTCGTTATCTCGGTTCCTCTGGTGCTGCTTGCCGCACTCAACGCCGTCTTTATCCCCTTTACCTTCCGCTGGTTGCTCAAGCCCTTCTTTTCGTTGTTGATCCTGACAGGCTCCATCGTCAGTTACGCCATGCTCAAATACGGCGTCATCTTCGATGCCAGCATGATCCAGAACATAGTGGAGACCAACAACAGTGAGGCGACCTCCTACCTGAATGTGCCGGTCGTGCTCTGGTTCCTGCTGACCGGTGTGTTGCCCATGGTGGTGCTCTGGTCGCTGAAGGTGCGCTATCCGGCAAACTGGTACAAGGGGCTGGCCATCAGGGCTGGTGCTCTGGCCTTCTCGCTGCTGTTCGTGGGAGGCGTTGCCGCACTTTACTATCAGGATTACGTCTCGATCGGCCGCAATCACCGGATCCTGGGCAAGCAGATAGTGCCGGCCAACTATGTCAACGGCATCTACAAATATGCCCGCGACGTGGTATTTGCTACCCCCATCCCTTATCAACCGCTGGGGACTGATGCCAAAGTCGTCGCCAAAGGGGATAAACCGACCCTGATGTTTCTGGTGGTGGGGGAGACAGCCCGCGGCAAGAACTTCTCGATGAACGGCTACGAGAAAGAGACCAACCCCTTTACCAGTCAGGCCGGGGGCGTGATCTCCTTCAAGGACGTGCGCTCTTGCGGCACGGCCACAGCGGTGTCGGTGCCCTGCATGTTCTCCAACATGGGGCGCAAGGAGTTTGATGACAACCGGGCCCGCAACAGCGAAGGCCTGCTCGATGTGCTGCAAAGAAGCGGGGTCTCCATCTTCTGGAAGGAGAACGACGGCGGCTGCAAAGGGGTGTGCGATCGGGTGCCCAACATCGAGATCAAGCCAAAAGATCACCCACAGTTCTGCGACAAGAACACCTGCTATGACGAGGTTGTACTGCAAAATCTCGACGACGAGGTGGCGCAGATGAAGGGCGACAAGCTGGTCGGTTTCCATCTGATCGGCAGCCACCGCCCGCCCTACCACCAACGCTATCCGGACAAACCACCCCCGTTCGTACCGGACTGCCCGCGCAGCGACATCGAGAACTGCAGCGATGAAGAGCTGGTCAACACCTATGACAACACCATCCGCTACACCGATTTTGTCATAGCAGAGATGATTACCAAGCTGAAAAAGTATGAAGATAAGTACAACACGGCGTTGATCTACCTCTCTGATCACGGCGAGTCGCTGGGTGCGATGGGGCTCTATCTGCATGGCACGCCCTACAAGTTTGCCCCTGACGACCAGACCCGGGTACCGATGCAGGTCTGGATGTCGCCGGGCTTTGCCAAAGAGAAGGGGATGGATCTGAACTGCCTGCAGCAAAAAGCGGCAGACAATCGCTACTCCCATGACAACCTCTTCTCCTCTGTGCTCGGGATCTGGGATGTCAGCACGGCGGTGTACGACAAGCAGCTCGATATTTTCAGCCAGTGCCGCACCGTGCAGTAA</v>
      </c>
    </row>
    <row r="46" spans="2:14" x14ac:dyDescent="0.25">
      <c r="H46" s="26"/>
    </row>
  </sheetData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26"/>
  <sheetViews>
    <sheetView workbookViewId="0">
      <selection activeCell="E20" sqref="E20"/>
    </sheetView>
  </sheetViews>
  <sheetFormatPr defaultRowHeight="15" x14ac:dyDescent="0.25"/>
  <cols>
    <col min="11" max="11" width="19" bestFit="1" customWidth="1"/>
  </cols>
  <sheetData>
    <row r="1" spans="1:16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</row>
    <row r="2" spans="1:16" x14ac:dyDescent="0.25">
      <c r="A2">
        <v>1569</v>
      </c>
      <c r="B2" s="2" t="s">
        <v>9290</v>
      </c>
      <c r="C2" s="3" t="s">
        <v>3735</v>
      </c>
      <c r="D2" s="3" t="s">
        <v>3805</v>
      </c>
      <c r="E2" s="3" t="s">
        <v>3806</v>
      </c>
      <c r="F2" s="3" t="s">
        <v>3807</v>
      </c>
      <c r="G2" s="3" t="s">
        <v>3808</v>
      </c>
      <c r="H2" s="3"/>
      <c r="I2" s="3" t="s">
        <v>3740</v>
      </c>
      <c r="J2" s="3"/>
      <c r="K2" s="3" t="s">
        <v>9291</v>
      </c>
      <c r="L2" s="5" t="s">
        <v>15</v>
      </c>
      <c r="M2" s="2" t="str">
        <f t="shared" ref="M2:M10" si="0">"&gt;"&amp;K2&amp;"%"&amp;G2</f>
        <v>&gt;amino-g0001_aac2-Ia%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v>
      </c>
    </row>
    <row r="3" spans="1:16" x14ac:dyDescent="0.25">
      <c r="A3">
        <v>1220</v>
      </c>
      <c r="B3" s="2" t="s">
        <v>8750</v>
      </c>
      <c r="C3" s="3" t="s">
        <v>2903</v>
      </c>
      <c r="D3" s="8" t="s">
        <v>2904</v>
      </c>
      <c r="E3" s="8" t="s">
        <v>2904</v>
      </c>
      <c r="F3" s="8" t="s">
        <v>2905</v>
      </c>
      <c r="G3" s="4" t="s">
        <v>2906</v>
      </c>
      <c r="H3" s="4"/>
      <c r="I3" s="4" t="s">
        <v>14</v>
      </c>
      <c r="J3" s="3"/>
      <c r="K3" s="3" t="s">
        <v>8751</v>
      </c>
      <c r="L3" s="5" t="s">
        <v>15</v>
      </c>
      <c r="M3" s="2" t="str">
        <f t="shared" si="0"/>
        <v>&gt;betaL-g1306_TEM-1%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</row>
    <row r="4" spans="1:16" x14ac:dyDescent="0.25">
      <c r="M4" s="2"/>
    </row>
    <row r="5" spans="1:16" x14ac:dyDescent="0.25">
      <c r="B5" t="s">
        <v>10437</v>
      </c>
      <c r="C5" t="s">
        <v>2903</v>
      </c>
      <c r="D5" t="s">
        <v>10438</v>
      </c>
      <c r="F5" t="s">
        <v>10450</v>
      </c>
      <c r="G5" s="25" t="s">
        <v>2906</v>
      </c>
      <c r="H5" s="25" t="s">
        <v>10457</v>
      </c>
      <c r="I5" s="4" t="s">
        <v>14</v>
      </c>
      <c r="K5" t="str">
        <f>"betaL-"&amp;B5&amp;"-"&amp;D5</f>
        <v>betaL-g2224-TEM-1a</v>
      </c>
      <c r="L5" t="s">
        <v>10449</v>
      </c>
      <c r="M5" s="2" t="str">
        <f t="shared" si="0"/>
        <v>&gt;betaL-g2224-TEM-1a%ATGAGTATTCAACATTTCCGTGTCGCCCTTATTCCCTTTTTTGCGGCATTTTGCCTTCCTGTTTTTGCTCACCCAGAAACGCTGGTGAAAGTAAAAGATGCTGAAGATCAGTTGGGTGCACGAGTGGGTTACATCGAACTGGATCTCAACAGCGGTAAGATCCTTGAGAGTTTTCGCCCCGAAGAACGTTTTCCAATGATGAGCACTTTTAAAGTTCTGCTATGTGGC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N5" s="26"/>
    </row>
    <row r="6" spans="1:16" x14ac:dyDescent="0.25">
      <c r="B6" s="26" t="s">
        <v>10439</v>
      </c>
      <c r="C6" t="s">
        <v>2903</v>
      </c>
      <c r="D6" t="s">
        <v>10444</v>
      </c>
      <c r="F6" t="s">
        <v>10451</v>
      </c>
      <c r="G6" s="25" t="s">
        <v>10456</v>
      </c>
      <c r="H6" s="25" t="s">
        <v>10457</v>
      </c>
      <c r="I6" s="4" t="s">
        <v>14</v>
      </c>
      <c r="K6" t="str">
        <f t="shared" ref="K6:K10" si="1">"betaL-"&amp;B6&amp;"-"&amp;D6</f>
        <v>betaL-g2225-TEM-1b</v>
      </c>
      <c r="L6" s="26" t="s">
        <v>10449</v>
      </c>
      <c r="M6" s="2" t="str">
        <f t="shared" si="0"/>
        <v>&gt;betaL-g2225-TEM-1b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N6" s="26"/>
      <c r="O6" s="26"/>
    </row>
    <row r="7" spans="1:16" x14ac:dyDescent="0.25">
      <c r="B7" s="26" t="s">
        <v>10440</v>
      </c>
      <c r="C7" t="s">
        <v>2903</v>
      </c>
      <c r="D7" t="s">
        <v>10445</v>
      </c>
      <c r="F7" t="s">
        <v>10452</v>
      </c>
      <c r="G7" s="25" t="s">
        <v>10459</v>
      </c>
      <c r="H7" s="25" t="s">
        <v>10457</v>
      </c>
      <c r="I7" s="4" t="s">
        <v>14</v>
      </c>
      <c r="K7" t="str">
        <f t="shared" si="1"/>
        <v>betaL-g2226-TEM-1c</v>
      </c>
      <c r="L7" s="26" t="s">
        <v>10449</v>
      </c>
      <c r="M7" s="2" t="str">
        <f t="shared" si="0"/>
        <v>&gt;betaL-g2226-TEM-1c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N7" s="26"/>
      <c r="O7" s="26"/>
    </row>
    <row r="8" spans="1:16" x14ac:dyDescent="0.25">
      <c r="B8" s="26" t="s">
        <v>10441</v>
      </c>
      <c r="C8" t="s">
        <v>2903</v>
      </c>
      <c r="D8" t="s">
        <v>10446</v>
      </c>
      <c r="F8" t="s">
        <v>10453</v>
      </c>
      <c r="G8" s="25" t="s">
        <v>10458</v>
      </c>
      <c r="H8" s="25" t="s">
        <v>10457</v>
      </c>
      <c r="I8" s="4" t="s">
        <v>14</v>
      </c>
      <c r="K8" t="str">
        <f t="shared" si="1"/>
        <v>betaL-g2227-TEM-1d</v>
      </c>
      <c r="L8" s="26" t="s">
        <v>10449</v>
      </c>
      <c r="M8" s="2" t="str">
        <f t="shared" si="0"/>
        <v>&gt;betaL-g2227-TEM-1d%ATGAGTATTCAACATTTCCGTGTCGCCCTTATTCCCTTTTTTGCGGCATTTTGCCTTCCTGTTTTTGCTCACCCAGAAACGCTGGTGAAAGTAAAAGATGCTGAAGATCAGTTGGGTGCACGAGTGGGTTACATCGAGCTGGATCTCAACAGCGGTAAGATCCTTGAGAGTTTTCGCCCCGAAGAACGTTTTCCAATGATGAGCACTTTTAAAGTTCTGCTATGTGGTGCGGTATTATCCCGTGTTGACGCCGGGCAAGAGCAACTCGGTCGCCGCATACACTATTCTCAGAATGACTTGGTTGAGTACTCACCAGTCACAGAAAAGCATCTTACGGATGGCATGACAGTAAGAGAATTATGCAGTGCTGCCATAACCATGAGTGATAACACTGCGGCCAACTTACTTCTGACAACGATCGGAGGACCGAAGGAGCTAACCGCTTTTTTGCACAACATGGGGGATCATGTAACCCGCCTTGATCGTTGGGAACCGGAGCTGAATGAAGCCATACCAAACGACGAGCGTGACACCACGATGCCTGCAGCAATGGCAACAACGTTGCGCAAACTATTAACTGGCGAACTACTTACTCTAGCTTCCCGGCAACAATTAATAGACTGGATGGAGGCGGATAAAGTTGCAGGACCACTTCTGCGCTCGGCCCTTCCGGCTGGCTGGTTTATTGCTGATAAATCTGGAGCCGGTGAGCGTGGATCTCGCGGTATCATTGCAGCACTGGGGCCAGATGGTAAGCCCTCCCGTATCGTAGTTATCTACACGACGGGGAGTCAGGCAACTATGGATGAACGAAATAGACAGATCGCTGAGATAGGTGCCTCACTGATTAAGCATTGGTAA</v>
      </c>
      <c r="N8" s="26"/>
      <c r="O8" s="26"/>
    </row>
    <row r="9" spans="1:16" x14ac:dyDescent="0.25">
      <c r="B9" s="26" t="s">
        <v>10442</v>
      </c>
      <c r="C9" t="s">
        <v>2903</v>
      </c>
      <c r="D9" t="s">
        <v>10447</v>
      </c>
      <c r="F9" t="s">
        <v>10455</v>
      </c>
      <c r="G9" s="25" t="s">
        <v>10462</v>
      </c>
      <c r="H9" s="25" t="s">
        <v>10461</v>
      </c>
      <c r="I9" s="4" t="s">
        <v>14</v>
      </c>
      <c r="K9" t="str">
        <f t="shared" si="1"/>
        <v>betaL-g2228-TEM-52b</v>
      </c>
      <c r="L9" s="26" t="s">
        <v>10449</v>
      </c>
      <c r="M9" s="2" t="str">
        <f t="shared" si="0"/>
        <v>&gt;betaL-g2228-TEM-52b%ATGAGTATTCAACATTTT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N9" s="26"/>
      <c r="O9" s="26"/>
    </row>
    <row r="10" spans="1:16" x14ac:dyDescent="0.25">
      <c r="B10" s="26" t="s">
        <v>10443</v>
      </c>
      <c r="C10" t="s">
        <v>2903</v>
      </c>
      <c r="D10" t="s">
        <v>10448</v>
      </c>
      <c r="F10" t="s">
        <v>10454</v>
      </c>
      <c r="G10" s="25" t="s">
        <v>10460</v>
      </c>
      <c r="H10" s="25" t="s">
        <v>10461</v>
      </c>
      <c r="I10" s="4" t="s">
        <v>14</v>
      </c>
      <c r="K10" t="str">
        <f t="shared" si="1"/>
        <v>betaL-g2229-TEM-52c</v>
      </c>
      <c r="L10" s="26" t="s">
        <v>10449</v>
      </c>
      <c r="M10" s="2" t="str">
        <f t="shared" si="0"/>
        <v>&gt;betaL-g2229-TEM-52c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AAGTACTCACCAGTCACAGAAAAGCATCTTACGGATGGCATGACAGTAAGAGAATTATGCAGTGCTGCCATAACCATGAGTGATAACACTGCG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AGTGAGCGTGGGTCTCGCGGTATCATTGCAGCACTGGGGCCAGATGGTAAGCCCTCCCGTATCGTAGTTATCTACACGACGGGGAGTCAGGCAACTATGGATGAACGAAATAGACAGATCGCTGAGATAGGTGCCTCACTGATTAAGCATTGGTAA</v>
      </c>
      <c r="N10" s="26"/>
      <c r="O10" s="26"/>
    </row>
    <row r="11" spans="1:16" x14ac:dyDescent="0.25">
      <c r="B11" s="26" t="s">
        <v>10467</v>
      </c>
      <c r="C11" s="26" t="s">
        <v>2903</v>
      </c>
      <c r="D11" t="s">
        <v>10466</v>
      </c>
      <c r="F11" t="s">
        <v>10465</v>
      </c>
      <c r="G11" s="25" t="s">
        <v>10463</v>
      </c>
      <c r="H11" t="s">
        <v>10464</v>
      </c>
      <c r="I11" s="4" t="s">
        <v>14</v>
      </c>
      <c r="K11" s="26" t="str">
        <f t="shared" ref="K11:K13" si="2">"betaL-"&amp;B11&amp;"-"&amp;D11</f>
        <v>betaL-g2230-TEM-135_v2</v>
      </c>
      <c r="L11" s="26" t="s">
        <v>10449</v>
      </c>
      <c r="M11" s="2" t="str">
        <f t="shared" ref="M11:M13" si="3">"&gt;"&amp;K11&amp;"%"&amp;G11</f>
        <v>&gt;betaL-g2230-TEM-135_v2%ATGAGTATTCAACATTTCCGTGTCGCCCTTATTCCCTTTTTTGCGGCATTTTGCCTTCCTGTTTTTGCTCACCCAGAAACGCTGGTGAAAGTAAAAGATGCTGAAGATCAGTTGGGTGCACGAGTGGGTTACATCGAACTGGATCTCAACAGCGGTAAGATCCTTGAGAGTTTTCGCCCCGAAGAACGTTTTCCAATGATGAGCACTTTTAAAGTTCTGCTATGTGGTGCGGTATTATCCCGTGTTGACGCCGGGCAAGAGCAACTCGGTCGCCGCATACACTATTCTCAGAATGACTTGGTTGAGTACTCACCAGTCACAGAAAAGCATCTTACGGATGGCATGACAGTAAGAGAATTATGCAGTGCTGCCATAACCATGAGTGATAACACTGCTGCCAACTTACTTCTGACAACGATCGGAGGACCGAAGGAGCTAACCGCTTTTTTGCACAACATGGGGGATCATGTAACTCGCCTTGATCGTTGGGAACCGGAGCTGAATGAAGCCATACCAAACGACGAGCGTGACACCACGACGCCTGC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v>
      </c>
      <c r="N11" s="26"/>
    </row>
    <row r="12" spans="1:16" x14ac:dyDescent="0.25">
      <c r="D12" s="26"/>
      <c r="F12" s="8"/>
      <c r="G12" s="4"/>
      <c r="J12" s="26"/>
      <c r="K12" s="26"/>
      <c r="M12" s="2"/>
    </row>
    <row r="13" spans="1:16" x14ac:dyDescent="0.25">
      <c r="B13" s="26" t="s">
        <v>10718</v>
      </c>
      <c r="C13" s="3" t="s">
        <v>1633</v>
      </c>
      <c r="D13" s="3" t="s">
        <v>10723</v>
      </c>
      <c r="E13" s="3" t="s">
        <v>10724</v>
      </c>
      <c r="F13" s="26"/>
      <c r="G13" s="26" t="s">
        <v>10725</v>
      </c>
      <c r="H13" s="26"/>
      <c r="I13" s="26" t="s">
        <v>10726</v>
      </c>
      <c r="J13" s="26"/>
      <c r="K13" s="26" t="str">
        <f t="shared" si="2"/>
        <v>betaL-g2263-OXA'pulli'</v>
      </c>
      <c r="L13" s="51" t="s">
        <v>10727</v>
      </c>
      <c r="M13" s="2" t="str">
        <f t="shared" si="3"/>
        <v>&gt;betaL-g2263-OXA'pulli'%ATGTTTATAAAATTCAATAAAGTTTCATTTTCTTATGACAGTTCGGATAATATATTAAATGATGTTTCTTTTCATATAGATAATTCATGTACCGCTATAGTAGGGGAGAATGGTGCAGGTAAAACAACATTAGCTAAATTAATAACAGGTTTATTAAAGCCTTCAAGCGGTTCTATAGATTATTCAAATAAAAATGTTATAAGTGCTTATTGCAATCAGGAATGTGTAGTTTTGCCGGATAATGCTGAAAATTTATTTTATGATGACAGTTCATATTCAGGATATTTAATTTCTATATTTAAATTAGACTGCAGTTATTTGTACAGATTTGATACTTTAAGTTTTGGAGAGCGTAAAAGACTTCAAATAGCTTCAGCACTTTATACTAATCCGGATATATTGGTATTAGATGAACCTACTAATCATATAGATAATGAATGTAAAGATATGCTTATAAATATTATAAAAAGACTTGAATGTATAGTTATAATAATTAGCCATGATATAGATTTTCTTAATGAATTGGTAAGTAAATGCATATTTATTAGAAATGGAAATTGTAAATTAAGAATAGGCAATTATAGTCAATGCAGAGAATATGAAAGAAATGAAGAAGACTATCAAATAAGCTTATATGAAGAAAGTAAGAAGAAAACTAAAATATTAGAAAATAGATATAAAAAACTTCAAAATGAATCAGATACCAAAAAAAGCAAATGCGGAAGTAAAAGAAATATAGATAAAAAAGATCATGATGCTAAAGGAAAAGTAGATGCAGCAAGACTTACAGGAAAAGATTCAAGACTTGCTACAAAAGCTAAACAGGCTAAAAGTTTATATAATAAAAGCGTATCAGATAAAGAAAATCTATATATAAAGAAAAGAGAAGTTTTAAATATGGAGTTTATAGGAGAAAAATATAAAGGAAAGTTTTTATTCTATTTAGCAGAGTCCGAAAAAACTGTAATAAACAATATAATTTTGAAGCATTCAGAACTTTTAATAGAACGTGACAGTAAAATAGGTATTCAAGGTGTGAATGGATGCGGAAAAACTACTTTGGTTAATTATATAATAAGCACTATGAAAAATAATAATATAGAAAAAATAGTGTATATTCCTCAAGATATTGATAGAGATGAATGGAATAAAACTTTTAATAGTATAAAGTCTTTGGATTATGAATCATTAGGTTTTTTAATGAGTTTTGTTAATAGACTTGGAAGCAATCCAAAATCAGTTATTAATTCATCAAATCATAGTCCCGGAGAAATGAGAAAGATTATGCTTGGCTTATCTGTATTACAAAATCCTTATATAATAATATTAGATGAACCTACAAATCATCTTGATATAGACTCTATAGAAAGGCTTGAGGAAGCTCTTATCAGCTTTAATTGTGCTTTATTGATAGTAAGTCACAATAAAAATTTTCTTAAAAATACTGTAAATACATTTTGGAACATAGAATTAGTAAATAAATATAGTGTTTTAAATGTAAAAAATACTGTATAA</v>
      </c>
      <c r="N13" s="26"/>
      <c r="O13" s="26"/>
      <c r="P13" s="26" t="s">
        <v>10728</v>
      </c>
    </row>
    <row r="15" spans="1:16" s="26" customFormat="1" x14ac:dyDescent="0.25">
      <c r="B15" s="26" t="s">
        <v>10931</v>
      </c>
      <c r="C15" s="3" t="s">
        <v>10932</v>
      </c>
      <c r="D15" s="3" t="s">
        <v>10932</v>
      </c>
      <c r="E15" s="3" t="s">
        <v>10932</v>
      </c>
      <c r="F15" s="3" t="s">
        <v>10933</v>
      </c>
      <c r="G15" s="3" t="s">
        <v>10934</v>
      </c>
      <c r="H15" s="3" t="s">
        <v>10935</v>
      </c>
      <c r="I15" s="4" t="s">
        <v>10936</v>
      </c>
      <c r="K15" s="26" t="str">
        <f t="shared" ref="K15:K17" si="4">LEFT(I15,5)&amp;"-"&amp;B15&amp;"_"&amp;E15</f>
        <v>betaL-g2307_PNGM-1</v>
      </c>
      <c r="L15" s="5" t="s">
        <v>10920</v>
      </c>
      <c r="M15" s="2" t="str">
        <f t="shared" ref="M15:M17" si="5">"&gt;"&amp;K15&amp;IF(J15="yes","_Chr","")&amp;"%"&amp;G15</f>
        <v>&gt;betaL-g2307_PNGM-1%ATGGCAGGTGGAAAAGTAACCTCATCAACAGGTATCGCACCCAAACGGTACGTCTATTATCCAGGCAGTGAAGAATTGGGGCCCGATGAGATTCGGGTTATTGCTTGTGGCACAGGCATGCCTACGGCGCGTCGTGCTCAAGCAGCGGCCGCCTGGGTGGTAGAGCTAGGCAACGGTGACAAATTCATCGTCGACATTGGCAGCGGCTCAATGGCCAACATCCAATCGTTGATGATCCCGGCTAATTATTTGACCAAGATTTTTCTGACGCATTTGCACACCGACCACTGGGGCGACCTGGTGTCTATGTGGGCAGGCGGTTGGACAGCCGGGCGCACGGATCCGTTAGAGGTATGGGGACCAAGCGGTTCACGCGAAGATATGGGCACAAAGTACGCCGTCGAGCACATGCTCAAGGCGTACAATTGGGACTATATGACACGAGCCGTGACGATTAATCCCCGCCCCGGAGATATCAATGTTCACGAGTTCGACTATCGTGCCCTCAACGAGGTTGTCTATCAAGAGAACGGCGTCACTTTCCGCTCCTGGCCCTGTATTCACGCGGGAGACGGACCGGTCAGCTTTGCCCTAGAGTGGAATGGCTACAAGGTGGTTTTTGGCGGAGACACCGCCCCCAATATTTGGTACCCAGAATACGCCAAGGGTGCTGACCTGGCGATCCATGAGTGCTGGATGACCTCCGATCAAATGATGACAAAATATAACCAGCCGGCACAGCTTGCACTGCGCATCAATCTGGACTTTCACACCTCAGCGCAATCCTTTGGCCAGATTATGAATATGGTGCAGCCACGCCATGCCGTAGCCTATCACTTTTTCAACGATGATGACACGCGGTACGATATCTATACTGGCGTAAGAGAGAACTATGCCGGTCCCCTTTCAATGGCTACCGACATGATGGTGTGGAATATCACTCGAGACGCAGTCACCGAGCGTATGGCTGTCTCGCCGGATCATGCGTGGGATGTGGCAGGTCCTTCCGAAGATCTGGCGCCAGATCGGAATAGAGCCTCGGAGTACACGCAGTATATCCTCGACGGCCGTCTCAATGTCGACGAGGCCAATGCCCATTGGAAGCAGGAGTTCATGGGTCGTACTGGATTAACGACCGAGGATTTGGGAGTGGGAAGCTAA</v>
      </c>
      <c r="O15" s="26">
        <f t="shared" ref="O15:O17" si="6">LEN(G15)</f>
        <v>1161</v>
      </c>
    </row>
    <row r="16" spans="1:16" s="26" customFormat="1" x14ac:dyDescent="0.25">
      <c r="B16" s="26" t="s">
        <v>10937</v>
      </c>
      <c r="C16" s="3" t="s">
        <v>10938</v>
      </c>
      <c r="D16" s="3" t="s">
        <v>10938</v>
      </c>
      <c r="E16" s="3" t="s">
        <v>10938</v>
      </c>
      <c r="F16" s="3" t="s">
        <v>10939</v>
      </c>
      <c r="G16" s="3" t="s">
        <v>10940</v>
      </c>
      <c r="H16" s="3" t="s">
        <v>10941</v>
      </c>
      <c r="I16" s="4" t="s">
        <v>10936</v>
      </c>
      <c r="K16" s="26" t="str">
        <f t="shared" si="4"/>
        <v>betaL-g2308_CAM-1</v>
      </c>
      <c r="L16" s="5" t="s">
        <v>10920</v>
      </c>
      <c r="M16" s="2" t="str">
        <f t="shared" si="5"/>
        <v>&gt;betaL-g2308_CAM-1%ATGAAATCAACTGCAATTATTTTATTTTTACTCGTTTTTTCGCTCGGCGTTTTCGGGCAAACGGGCGATGCGCTGAAAATCTCTCAACTGTCGGGCGATTTTTATATTTTTACGACTTATCAAACCTATAAAGACGCAAAAGTTTCCGCCAACGGAATGTATGTCGTGACCGACGAAGGCGTTGTTTTGATCGACACGCCGTGGGATGAAACTCAGCTTCAGCCGCTTCTCAATTACATCAAGGAAAAGCACAACAAGGATGTCGTGATGAGCGTTTCGACGCATTTTCACGAAGACCGCACGAACGGCATCGAATTTTTGAGGACAAAAGGCGTGAAAACCTACACGACCAAGAAAACCGACGAGCTTTCGCAGAAAAAAGGTTACGAACGCGCCGAATTTTTGCTCGAAAAAGACACGGAATTCAAGATCGGGCAATACAAATTTCAAACCTACTATCCCGGCGAAGGTCACGCGCCCGACAATATCGTGGTCTGGTTTCCGAACGAAAGAATTCTTTACGGCGGTTGTTTCATAAAAAGCACCGAAGCCGAAGACATCGGGAATTTGTCCGATGCAAATATCGATGAATGGTCAAACTCGATCAAAAACGTGCAGAAAAAATTCAAGAACCCGAAATTCGTAATTCCCGGTCACGACGGATGGGCAAGCACGAAATCACTCAAACACACATTAAAACTTATCAAGAAAACCCGTAAAAAATAA</v>
      </c>
      <c r="O16" s="26">
        <f t="shared" si="6"/>
        <v>726</v>
      </c>
    </row>
    <row r="17" spans="2:15" s="26" customFormat="1" x14ac:dyDescent="0.25">
      <c r="B17" s="26" t="s">
        <v>10942</v>
      </c>
      <c r="C17" s="3" t="s">
        <v>10943</v>
      </c>
      <c r="D17" s="3" t="s">
        <v>10943</v>
      </c>
      <c r="E17" s="3" t="s">
        <v>10943</v>
      </c>
      <c r="F17" s="3" t="s">
        <v>10944</v>
      </c>
      <c r="G17" s="3" t="s">
        <v>10945</v>
      </c>
      <c r="H17" s="3" t="s">
        <v>10946</v>
      </c>
      <c r="I17" s="4" t="s">
        <v>10936</v>
      </c>
      <c r="K17" s="26" t="str">
        <f t="shared" si="4"/>
        <v>betaL-g2309_ACI-1</v>
      </c>
      <c r="L17" s="5" t="s">
        <v>10920</v>
      </c>
      <c r="M17" s="2" t="str">
        <f t="shared" si="5"/>
        <v>&gt;betaL-g2309_ACI-1%ATGAAGAAATTTTGTTTTTTGTTTTTGATAATCTGTGGCTTGATGGTTTTCTGCCTTCAGGATTGTCAAGCGCGGCAGAAATTAAATCTTGCTGATCTGGAAAATAAATATAACGCCGTGATTGGTGTTTACGCCGTTGACATGGAGAATGGAAAAAAAATTTGCTACAAACCTGATACGCGTTTTTCCTACTGCTCGACACACAAAGTTTTTACGGCTGCAGAATTGCTAAGACAAAAAAATACCTCCGATTTGAATGAAATTCGTAAGTTTTCGGCGGAAGATATTTTGTCCTACGCGCCAATCACCAAAGACCATGTTGCTGATGGCATGACGCTGGCGGAAATTTGTTCGGCATCGCTCAGGTGGAGTGACAACACGGCGGCAAATTTAATTTTGCAGGAGATCGGCGGCGTGGAAAATTTCAAGGTGGCACTTAAAAATATTGGCGACAAAACTACCAAACCTGCGCGAAATGAACCTGAACTTAATCTTTTCAATCCAAAAGATAATCGTGATACTAGCACGCCGAGACAGATGGTAAAAAATTTGCAAGTCTATATATTCGGCGATATTTTGAGCGACGACAAGAAAAAACTGCTGATTGATTGGATGAGCGACAATTCCATAACCGACACGCTTATCAAGGCAGAAACTCCGCAAGGTTGGAAAGTTATCGACAAGAGCGGTTCAGGCGATTATGGGGCGCGGAATGATATTGCCGTGATTTATCCGCCCAATCGCAAACCCATTGTCATGGCGATAATGTCGCGCCGCACGGAAAAAAATGCAAAATCTGACGACGCTATGATTGCGGAGGCGGCAAAACGAATTTTTGATAATTTAGTATTTTAA</v>
      </c>
      <c r="O17" s="26">
        <f t="shared" si="6"/>
        <v>855</v>
      </c>
    </row>
    <row r="20" spans="2:15" x14ac:dyDescent="0.25">
      <c r="E20" s="25"/>
    </row>
    <row r="21" spans="2:15" ht="18.75" x14ac:dyDescent="0.25">
      <c r="E21" s="23"/>
    </row>
    <row r="22" spans="2:15" ht="18.75" x14ac:dyDescent="0.25">
      <c r="E22" s="23"/>
    </row>
    <row r="23" spans="2:15" ht="18.75" x14ac:dyDescent="0.25">
      <c r="E23" s="23"/>
    </row>
    <row r="24" spans="2:15" ht="18.75" x14ac:dyDescent="0.25">
      <c r="E24" s="23"/>
    </row>
    <row r="25" spans="2:15" ht="18.75" x14ac:dyDescent="0.25">
      <c r="E25" s="23"/>
    </row>
    <row r="26" spans="2:15" ht="18.75" x14ac:dyDescent="0.3">
      <c r="E26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26"/>
  <sheetViews>
    <sheetView workbookViewId="0">
      <selection activeCell="H20" sqref="H20"/>
    </sheetView>
  </sheetViews>
  <sheetFormatPr defaultRowHeight="15" x14ac:dyDescent="0.25"/>
  <cols>
    <col min="1" max="1" width="19.85546875" customWidth="1"/>
    <col min="2" max="2" width="15.28515625" customWidth="1"/>
    <col min="6" max="6" width="16.7109375" customWidth="1"/>
    <col min="11" max="11" width="29.140625" customWidth="1"/>
  </cols>
  <sheetData>
    <row r="1" spans="1:13" s="26" customFormat="1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</row>
    <row r="2" spans="1:13" s="26" customFormat="1" x14ac:dyDescent="0.25">
      <c r="A2" s="33">
        <v>1569</v>
      </c>
      <c r="B2" s="34" t="s">
        <v>9290</v>
      </c>
      <c r="C2" s="34" t="s">
        <v>3735</v>
      </c>
      <c r="D2" s="34" t="s">
        <v>3805</v>
      </c>
      <c r="E2" s="34" t="s">
        <v>3806</v>
      </c>
      <c r="F2" s="34" t="s">
        <v>3807</v>
      </c>
      <c r="G2" s="34" t="s">
        <v>3808</v>
      </c>
      <c r="H2" s="34"/>
      <c r="I2" s="34" t="s">
        <v>3740</v>
      </c>
      <c r="J2" s="34"/>
      <c r="K2" s="34" t="s">
        <v>9291</v>
      </c>
      <c r="L2" s="5" t="s">
        <v>15</v>
      </c>
      <c r="M2" s="34" t="str">
        <f t="shared" ref="M2" si="0">"&gt;"&amp;K2&amp;"%"&amp;G2</f>
        <v>&gt;amino-g0001_aac2-Ia%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v>
      </c>
    </row>
    <row r="4" spans="1:13" x14ac:dyDescent="0.25">
      <c r="A4" s="26">
        <v>1695</v>
      </c>
      <c r="B4" s="2" t="s">
        <v>9520</v>
      </c>
      <c r="C4" s="3" t="s">
        <v>4248</v>
      </c>
      <c r="D4" s="3" t="s">
        <v>4248</v>
      </c>
      <c r="E4" s="3" t="s">
        <v>4248</v>
      </c>
      <c r="F4" s="3" t="s">
        <v>4249</v>
      </c>
      <c r="G4" s="3" t="s">
        <v>4250</v>
      </c>
      <c r="H4" s="26" t="e">
        <f>EXACT(G4,#REF!)</f>
        <v>#REF!</v>
      </c>
      <c r="I4" s="3"/>
    </row>
    <row r="5" spans="1:13" x14ac:dyDescent="0.25">
      <c r="A5" s="26">
        <v>1697</v>
      </c>
      <c r="B5" s="2" t="s">
        <v>9524</v>
      </c>
      <c r="C5" s="3" t="s">
        <v>4251</v>
      </c>
      <c r="D5" s="3" t="s">
        <v>4255</v>
      </c>
      <c r="E5" s="3" t="s">
        <v>4255</v>
      </c>
      <c r="F5" s="3" t="s">
        <v>4256</v>
      </c>
      <c r="G5" s="3" t="s">
        <v>4257</v>
      </c>
      <c r="H5" s="26" t="b">
        <f>EXACT(G5,G25)</f>
        <v>0</v>
      </c>
    </row>
    <row r="6" spans="1:13" x14ac:dyDescent="0.25">
      <c r="A6" s="3">
        <v>1698</v>
      </c>
      <c r="B6" s="2" t="s">
        <v>10325</v>
      </c>
      <c r="C6" s="3" t="s">
        <v>4251</v>
      </c>
      <c r="D6" s="3" t="s">
        <v>5722</v>
      </c>
      <c r="E6" s="3" t="s">
        <v>5722</v>
      </c>
      <c r="F6" s="3" t="s">
        <v>5723</v>
      </c>
      <c r="G6" s="3" t="s">
        <v>5724</v>
      </c>
      <c r="H6" s="26" t="e">
        <f>EXACT(G6,#REF!)</f>
        <v>#REF!</v>
      </c>
    </row>
    <row r="7" spans="1:13" x14ac:dyDescent="0.25">
      <c r="A7" s="26">
        <v>1696</v>
      </c>
      <c r="B7" s="2" t="s">
        <v>9522</v>
      </c>
      <c r="C7" s="3" t="s">
        <v>4251</v>
      </c>
      <c r="D7" s="3" t="s">
        <v>4252</v>
      </c>
      <c r="E7" s="3" t="s">
        <v>4252</v>
      </c>
      <c r="F7" s="3" t="s">
        <v>4253</v>
      </c>
      <c r="G7" s="3" t="s">
        <v>4254</v>
      </c>
      <c r="H7" s="26" t="b">
        <f>EXACT(G7,G26)</f>
        <v>0</v>
      </c>
    </row>
    <row r="8" spans="1:13" x14ac:dyDescent="0.25">
      <c r="A8" s="26">
        <v>1699</v>
      </c>
      <c r="B8" s="2" t="s">
        <v>9526</v>
      </c>
      <c r="C8" s="3" t="s">
        <v>4251</v>
      </c>
      <c r="D8" s="3" t="s">
        <v>4258</v>
      </c>
      <c r="E8" s="3" t="s">
        <v>4258</v>
      </c>
      <c r="F8" s="3" t="s">
        <v>4259</v>
      </c>
      <c r="G8" s="3" t="s">
        <v>4260</v>
      </c>
      <c r="H8" t="e">
        <f>EXACT(G8,#REF!)</f>
        <v>#REF!</v>
      </c>
    </row>
    <row r="9" spans="1:13" x14ac:dyDescent="0.25">
      <c r="A9" s="26">
        <v>1700</v>
      </c>
      <c r="B9" s="2" t="s">
        <v>9528</v>
      </c>
      <c r="C9" s="3" t="s">
        <v>4251</v>
      </c>
      <c r="D9" s="3" t="s">
        <v>4261</v>
      </c>
      <c r="E9" s="3" t="s">
        <v>4261</v>
      </c>
      <c r="F9" s="3" t="s">
        <v>4262</v>
      </c>
      <c r="G9" s="3" t="s">
        <v>4263</v>
      </c>
      <c r="H9" s="26" t="e">
        <f>EXACT(G9,#REF!)</f>
        <v>#REF!</v>
      </c>
    </row>
    <row r="10" spans="1:13" x14ac:dyDescent="0.25">
      <c r="A10" s="26">
        <v>1701</v>
      </c>
      <c r="B10" s="2" t="s">
        <v>9530</v>
      </c>
      <c r="C10" s="3" t="s">
        <v>4264</v>
      </c>
      <c r="D10" s="3" t="s">
        <v>4264</v>
      </c>
      <c r="E10" s="3" t="s">
        <v>4264</v>
      </c>
      <c r="F10" s="3" t="s">
        <v>4265</v>
      </c>
      <c r="G10" s="3" t="s">
        <v>4266</v>
      </c>
      <c r="H10" s="26" t="b">
        <f>EXACT(G10,G17)</f>
        <v>0</v>
      </c>
      <c r="J10" s="31" t="s">
        <v>10522</v>
      </c>
    </row>
    <row r="11" spans="1:13" s="26" customFormat="1" x14ac:dyDescent="0.25"/>
    <row r="12" spans="1:13" s="26" customFormat="1" x14ac:dyDescent="0.25">
      <c r="B12" s="26" t="s">
        <v>10525</v>
      </c>
      <c r="C12" s="32" t="s">
        <v>4251</v>
      </c>
      <c r="D12" s="32" t="s">
        <v>10523</v>
      </c>
      <c r="E12" s="32"/>
      <c r="F12" s="32" t="s">
        <v>10510</v>
      </c>
      <c r="G12" s="32" t="s">
        <v>10504</v>
      </c>
      <c r="H12" t="s">
        <v>10484</v>
      </c>
      <c r="I12" s="34" t="s">
        <v>3740</v>
      </c>
      <c r="K12" s="26" t="str">
        <f>LEFT(I12,5)&amp;"-"&amp;B12&amp;"_"&amp;D12</f>
        <v>amino-g2232_rmtE1</v>
      </c>
      <c r="L12" s="26" t="s">
        <v>10531</v>
      </c>
      <c r="M12" s="34" t="str">
        <f t="shared" ref="M12:M17" si="1">"&gt;"&amp;K12&amp;"%"&amp;G12</f>
        <v>&gt;amino-g2232_rmtE1%ATGAATATTGATGAAATGGT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v>
      </c>
    </row>
    <row r="13" spans="1:13" s="26" customFormat="1" x14ac:dyDescent="0.25">
      <c r="B13" s="26" t="s">
        <v>10526</v>
      </c>
      <c r="C13" s="32" t="s">
        <v>4251</v>
      </c>
      <c r="D13" s="32" t="s">
        <v>10524</v>
      </c>
      <c r="E13" s="32"/>
      <c r="F13" s="32" t="s">
        <v>10511</v>
      </c>
      <c r="G13" s="32" t="s">
        <v>10505</v>
      </c>
      <c r="H13" t="s">
        <v>10484</v>
      </c>
      <c r="I13" s="34" t="s">
        <v>3740</v>
      </c>
      <c r="K13" s="26" t="str">
        <f t="shared" ref="K13:K17" si="2">LEFT(I13,5)&amp;"-"&amp;B13&amp;"_"&amp;D13</f>
        <v>amino-g2233_rmtE2</v>
      </c>
      <c r="L13" s="26" t="s">
        <v>10531</v>
      </c>
      <c r="M13" s="34" t="str">
        <f t="shared" si="1"/>
        <v>&gt;amino-g2233_rmtE2%ATGAATATTGATGAAATGGCTGCAGAGGTTCTGTCGAGCAAAAAATATACAAGCGTTGACCCTGCTGTTGTTAGGCGTGTTTGTATGGAAACAGCACCTAAATATCCGAAGAAAAAAGAAGCAATAAAAGCGGTAAAAAATGAACTGCATATCATCCATGAGGTTTTTTTGCAAAACGAATGTTACAAAAATGCGCTTTCATTTTTATCACAGCTATCCTTAGATTTTAATAATGCGCAATTGATCGATATTACTATGCAAATCATGCAATCACATACATCAACCAAAGAGAGATTAGGCGACATTGAAGCGGTTTGTTCATTCTTAAGCACCCATATATCCAAAGAGGGTTCCGTGATGGACATCGGTTGTGGCTTCAATCCATTTGCGTTGCCATTACTGCACGAGTTCCCGGCAACGTATTATGCTTATGATATATGTTCAGAAGGAATTAACATCCTAAACAAATATTTCTCCATCCTAAAAAAAGGAGAATATAGAGCGGAGCTACTTGATGCCGTGTCTGTTACGCCGAAAGAAAAGGTGGATGTTGCCCTCCTATTCAAGCTATTACCTTTGTTGCAGCAACAGAAAAAAGGTCGAGGTTTCAGCATTTTAGAAGAACTGGACTTTGACAAAGCAATTGTATCTTTTCCAATAAAAAGCTTGGGAGGAAAGCAAAAAGGAATGGAAACCTTTTATTCGAATTTGTTTGAAGAAAACCTGCCTTCCTCATTGGAAATCATTGAGAAGCAGACTTTTTCAAATGAGATGTTCTATGTGATACAAAACAAAACCAAAAACGGAGGAAATCAATCATGA</v>
      </c>
    </row>
    <row r="14" spans="1:13" s="26" customFormat="1" x14ac:dyDescent="0.25">
      <c r="B14" s="26" t="s">
        <v>10527</v>
      </c>
      <c r="C14" s="32" t="s">
        <v>4251</v>
      </c>
      <c r="D14" s="32" t="s">
        <v>10516</v>
      </c>
      <c r="E14" s="32"/>
      <c r="F14" s="32" t="s">
        <v>10512</v>
      </c>
      <c r="G14" s="32" t="s">
        <v>10506</v>
      </c>
      <c r="H14" t="s">
        <v>10484</v>
      </c>
      <c r="I14" s="34" t="s">
        <v>3740</v>
      </c>
      <c r="K14" s="26" t="str">
        <f t="shared" si="2"/>
        <v>amino-g2234_rmtF</v>
      </c>
      <c r="L14" s="26" t="s">
        <v>10531</v>
      </c>
      <c r="M14" s="34" t="str">
        <f t="shared" si="1"/>
        <v>&gt;amino-g2234_rmtF%ATGGATGAACGAGCGCAGGCGGCACTGGACGCGCTGCTTTCCGCGAAGAATCTGCGGGACGTATGTCCCGAGACGGTGCGGCGCGTGTTTATGGAGCTTTTGCCGCGATACAGAAAACCGAAGGACGCGGAGAAGGCGGCGCGCACGCATCTGCACCAGATCACCGGCGCGTTCATGACGGCGGACGCGCAGAAAAAGGCGCGGGCATTGCTTGCGCGCTGGAACGAGGGCGACGAATCGGCGCTCGCTGCCGCGCTGTCCCTGCACGCGTCCACGCGCGAGCGCCTGCCGGGCGCGGATGAATGGATGCGGCGCGTTTCGCCGTTTCTGGGCGCGGACGCGCGCGTGCTCGATCTGGCCTGCGGGCTGAACCCGATCCTACTGGGCTCCATGGGCGTGACGAACGCGCTGGGCATGGACATTCATCTGGGCTGCGTGCGACTTGTGAACGAAACGGCGCGGGCGCGCGGCTGGCATACGCGCGCGCGAGCCTGCGACCTGCTGAGCGAGATTCCCGCGGAGGAAGCCGACGCGGCGCTTCTGATGAAGCTCCTGCCCGTGCTGGAAGCCCAGAAAACCGGCCGCGCCGCCGAGCTGCTCGCAAGCCTCCGCGCCCCCAGGCTGGTCGTGACCTTCCCCACCCGCACCCTCGGCGGCCGCGGCGTGGGCATGGAAAAGCACTATGCCGACTGGTTCGAGCGCATCCTCCCCGATACCCTCTCCGTCCGCGACCGATTTACGGTGTCGGACGAGCTGGTGTATCTGGTGGAGCGGACGTAA</v>
      </c>
    </row>
    <row r="15" spans="1:13" s="26" customFormat="1" x14ac:dyDescent="0.25">
      <c r="B15" s="26" t="s">
        <v>10528</v>
      </c>
      <c r="C15" s="32" t="s">
        <v>4251</v>
      </c>
      <c r="D15" s="32" t="s">
        <v>10517</v>
      </c>
      <c r="E15" s="32"/>
      <c r="F15" s="32" t="s">
        <v>10513</v>
      </c>
      <c r="G15" s="32" t="s">
        <v>4269</v>
      </c>
      <c r="H15" t="s">
        <v>10484</v>
      </c>
      <c r="I15" s="34" t="s">
        <v>3740</v>
      </c>
      <c r="K15" s="26" t="str">
        <f t="shared" si="2"/>
        <v>amino-g2235_rmtG</v>
      </c>
      <c r="L15" s="26" t="s">
        <v>10531</v>
      </c>
      <c r="M15" s="34" t="str">
        <f t="shared" si="1"/>
        <v>&gt;amino-g2235_rmtG%ATGCGTGATCCGTTGTTTGAAAAGCTGGCGGCTTCGAAGAAATACCGCGATGTGTGTCCGGATACGATCGCGCGCATTTTAACGGAATGCCGCGCGAAGTACCGGCGGGAAAAGGAAATCGATAAAGCGGCGCGCGAAAAGCTGCACGGCATCACCGCTGCGTTCATGACGGATGCGGAATACAGGCGCGCGATGGAAATTGCAGTGCGGGGCGGCGAACTGGCTGAATTGATGGAATGCCACGCCTCCACGCGCGAACGGCTGCCGCTGGAAGAAACAGATGCCGTGTATGCGCGTCTGTTGGGTGCGCCCGACGAATCGGCGCTGGATCTGGCGTGCGGGCTGAATCCCGCGTATCTGCAAAATCGATACCCCGAAATGCGCGTTACCGGAATCGATATCAGCGGCCAATGCGTGCGCGTGCTGCGCGCGCTGGGCGTGGATGCGCGCCTCGGCGATCTGCTTGCGGAGAACGCGATTCCGCGGGCGCGGTATTCCGTCGCGCTGCTGTTTAAAATTCTGCCGCTGCTGGATCGCCAGTCGGCGGGCGCGGCGCGGCGCATCCTGGAAGCGGTGAACGCCGATGCGCTGATCTGTTCGTTCCCCACGCGCAGCCTGTCCGGCAGAAATGTGGGCATGGCGGTGCATTACGCCGCGTGGATGCGGGATCAGCTGCCCGAAAAATGGCGAATCGAACGCACCGTGGAAACGGATAACGAGCTATATTACGTTCTGAAGGAGAAACAGGATGGCGAAGCTGTACGTGGTGGCGACTCCCATCGGGAATCTGAATGA</v>
      </c>
    </row>
    <row r="16" spans="1:13" s="26" customFormat="1" x14ac:dyDescent="0.25">
      <c r="B16" s="26" t="s">
        <v>10529</v>
      </c>
      <c r="C16" s="32" t="s">
        <v>4251</v>
      </c>
      <c r="D16" s="32" t="s">
        <v>10518</v>
      </c>
      <c r="E16" s="32"/>
      <c r="F16" s="32" t="s">
        <v>10514</v>
      </c>
      <c r="G16" s="32" t="s">
        <v>10507</v>
      </c>
      <c r="H16" t="s">
        <v>10484</v>
      </c>
      <c r="I16" s="34" t="s">
        <v>3740</v>
      </c>
      <c r="K16" s="26" t="str">
        <f t="shared" si="2"/>
        <v>amino-g2236_rmtH</v>
      </c>
      <c r="L16" s="26" t="s">
        <v>10531</v>
      </c>
      <c r="M16" s="34" t="str">
        <f t="shared" si="1"/>
        <v>&gt;amino-g2236_rmtH%ATGACCATTGAACAGGCAGCGGCCGACATCCTCTCCTCAAAAAAATATCAACTGCTGTGCCCGGATACCGTGGTGCGCATCCTCACGCAGGAGTGGGGACGCCACAAAAAGCCCAAGCAGGCGGTGGAGCGCACCCGCGAGCGGCTGCACGGCATCTGCGGTGCCTACCTGGCCCCCCAGGTGGAAAAGCAGGCAAGCACCGCACTGGCTGCGGGCGATGTGCAAAAAGCGCTGGCACTGCATGCCTCCACCCGTGAGCGGCTGGATACCTATCCCCAGCTGTATCAGTTTGTGTTTGAAAACAATCTGCCCGCCCGTGTGCTGGATATCGCCTGCGGCTTAAACCCGCTGATGCTGCACCGCCAGGGGGTGGCATCGGTTTGGGGGTGTGATATCCATCAGGGGCTGGGCAATGTGCTAACCCCCTATGCCCAAAAACACGGGTGGGATTTTACCTTTGCCCTGCACGATGTGCTGTGCGCACCGGTGGCGGCCAGCGGCGATATGGCACTGGTGTTTAAACTGCTGCCCCTTTTGGAAAGAGAGCAGCCCGGCGCAGCCCTTGCGCTGCTGCGCACATTGGATGCCCCGGTGATCTGCGTCAGCTTCCCCACCCGCAGCTTGGGCGGCAGGGGTAAGGGGATGCACCAGCACTACGCCACCTGGTTTGAGGGCCTGGTCGCCCCGCATTTTACCGTGCAGCACCACACCCTTATCGGGGACGAGCTGCTTTACCGCATCCAGCCAAACCCAGCTTGA</v>
      </c>
    </row>
    <row r="17" spans="2:13" s="26" customFormat="1" x14ac:dyDescent="0.25">
      <c r="B17" s="26" t="s">
        <v>10530</v>
      </c>
      <c r="C17" s="3" t="s">
        <v>4264</v>
      </c>
      <c r="D17" s="26" t="s">
        <v>4264</v>
      </c>
      <c r="E17"/>
      <c r="F17" s="26" t="s">
        <v>10515</v>
      </c>
      <c r="G17" s="26" t="s">
        <v>10508</v>
      </c>
      <c r="H17" t="s">
        <v>10521</v>
      </c>
      <c r="I17" s="34" t="s">
        <v>3740</v>
      </c>
      <c r="K17" s="26" t="str">
        <f t="shared" si="2"/>
        <v>amino-g2237_npmA</v>
      </c>
      <c r="L17" s="26" t="s">
        <v>10531</v>
      </c>
      <c r="M17" s="34" t="str">
        <f t="shared" si="1"/>
        <v>&gt;amino-g2237_npmA%TTAATGTTTTGAAACATGGCCAGAAACTCGAAAGAAAGAACGTTTTCGCCCAAAAGCTAATCGCTTTGCCCAAAGAGAATTAAACTGTTTTACATACTCATTGTCCAATTCCTTAACATCATCAATGCGAAAACCTGAGTTTGATAATTCAGCTTTGTATTGTTCGCTCAAAAAATAGGCCTTACTTAAAAGAGGAAGTCCTCTTTTTTTTATTTCCGCTTCTTCGTATGAATCTGAGTATGTGGTCACAAATTCAAAGTGAGCTTCTTTTTTAGCCAAATCTGCAACATTCGAAAGAATATCTCTATTCGGTTTAATTACATATTCAAGCAATGTCCCCCAAGGAAACAAAATGGAAATTGAATCAGCAATGTTTTTCAATTCAAAAGGGAGAGACTCTGCAGCTGCAATAACAAACACCACATTAGATAGCCCTCCTTTTGAGGGCTTCTTTATAATTTTTTTGGATATATCAAACAAGTTTTCTTTTACCGGATCTATTCCGATATAGAAAGTGTTTTGATCATTAATTGCAAGTTTATATATATTTCTACCGTCTCCAGTACCCAAATCTATATGCACACGATCAAACTGACCTATTATTTCTGTCAATTCATCTTTTGATAAATCAACCGTCTTTGTTCCTTTGAGTATTAACAA</v>
      </c>
    </row>
    <row r="18" spans="2:13" s="26" customFormat="1" x14ac:dyDescent="0.25"/>
    <row r="19" spans="2:13" x14ac:dyDescent="0.25">
      <c r="B19" s="26"/>
    </row>
    <row r="23" spans="2:13" s="26" customFormat="1" x14ac:dyDescent="0.25"/>
    <row r="24" spans="2:13" s="26" customFormat="1" x14ac:dyDescent="0.25"/>
    <row r="25" spans="2:13" x14ac:dyDescent="0.25">
      <c r="C25" s="26" t="s">
        <v>4251</v>
      </c>
      <c r="D25" s="26" t="s">
        <v>4255</v>
      </c>
      <c r="F25" s="26" t="s">
        <v>4256</v>
      </c>
      <c r="G25" s="26" t="s">
        <v>10502</v>
      </c>
      <c r="H25" t="s">
        <v>10520</v>
      </c>
    </row>
    <row r="26" spans="2:13" x14ac:dyDescent="0.25">
      <c r="C26" s="26" t="s">
        <v>4251</v>
      </c>
      <c r="D26" s="26" t="s">
        <v>4252</v>
      </c>
      <c r="F26" s="26" t="s">
        <v>10509</v>
      </c>
      <c r="G26" s="26" t="s">
        <v>10503</v>
      </c>
      <c r="H26" t="s">
        <v>10519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2" sqref="A2:XFD2"/>
    </sheetView>
  </sheetViews>
  <sheetFormatPr defaultRowHeight="15" x14ac:dyDescent="0.25"/>
  <sheetData>
    <row r="1" spans="1:17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  <c r="N1" s="26"/>
      <c r="O1" s="26"/>
      <c r="P1" s="26"/>
      <c r="Q1" s="26"/>
    </row>
    <row r="2" spans="1:17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2"/>
      <c r="M2" s="26"/>
    </row>
    <row r="3" spans="1:17" x14ac:dyDescent="0.25">
      <c r="K3" s="26"/>
      <c r="L3" s="41"/>
      <c r="M3" s="26"/>
    </row>
    <row r="4" spans="1:17" x14ac:dyDescent="0.25">
      <c r="B4" t="s">
        <v>10602</v>
      </c>
      <c r="C4" t="s">
        <v>10603</v>
      </c>
      <c r="D4" t="s">
        <v>10604</v>
      </c>
      <c r="E4" t="s">
        <v>10604</v>
      </c>
      <c r="F4" t="s">
        <v>10605</v>
      </c>
      <c r="G4" t="s">
        <v>10606</v>
      </c>
      <c r="H4" t="s">
        <v>10607</v>
      </c>
      <c r="I4" t="s">
        <v>10608</v>
      </c>
      <c r="J4" t="s">
        <v>10498</v>
      </c>
      <c r="K4" s="26" t="str">
        <f t="shared" ref="K4:K6" si="0">LEFT(I4,5)&amp;"-"&amp;B4&amp;"-"&amp;D4</f>
        <v>Integ-g2251-int1</v>
      </c>
      <c r="L4" s="42" t="s">
        <v>10609</v>
      </c>
      <c r="M4" s="26" t="str">
        <f t="shared" ref="M4:M6" si="1">"&gt;"&amp;K4&amp;"%"&amp;G4</f>
        <v>&gt;Integ-g2251-int1%ATGAAAACCGCCACTGCGCCGTTACCACCGCTGCGTTCGGTCAAGGTTCTGGACCAGTTGCGTGAGCGCATACGCTACTTGCATTACAGTTTACGAACCGAACAGGCTTATGTCCACTGGGTTCGTGCCTTCATCCGTTTCCACGGTGTGCGTCACCCGGCAACCTTGGGCAGCAGCGAAGTCGAGGCATTTCTGTCCTGGCTGGCGAACGAGCGCAAGGTTTCGGTCTCCACGCATCGTCAGGCATTGGCGGCCTTGCTGTTCTTCTACGGCAAGGTGCTGTGCACGGATCTGCCCTGGCTTCAGGAGATCGGAAGACCTCGGCCGTCGCGGCGCTTGCCGGTGGTGCTGACCCCGGATGAAGTGGTTCGCATCCTCGGTTTTCTGGAAGGCGAGCATCGTTTGTTCGCCCAGCTTCTGTATGGAACGGGCATGCGGATCAGTGAGGGTTTGCAACTGCGGGTCAAGGATCTGGATTTCGATCACGGCACGATCATCGTGCGGGAGGGCAAGGGCTCCAAGGATCGGGCCTTGATGTTACCCGAGAGCTTGGCACCCAGCCTGCGCGAGCAGCTGTCGCGTGCACGGGCATGGTGGCTGAAGGACCAGGCCGAGGGCCGCAGCGGCGTTGCGCTTCCCGACGCCCTTGAGCGGAAGTATCCGCGCGCCGGGCATTCCTGGCCGTGGTTCTGGGTTTTTGCGCAGCACACGCATTCGACCGATCCACGGAGCGGTGTCGTGCGTCGCCATCACATGTATGACCAGACCTTTCAGCGCGCCTTCAAACGTGCCGTAGAACAAGCAGGCATCACGAAGCCCGCCACACCGCACACCCTCCGCCACTCGTTCGCGACGGCCTTGCTCCGCAGCGGTTACGACATTCGAACCGTGCAGGATCTGCTCGGCCATTCCGACGTCTCTACGACGATGATTTACACGCATGTGCTGAAAGTTGGCGGTGCCGGAGTGCGCTCACCGCTTGATGCGCTGCCGCCCCTCACTAGTGAGAGGTAG</v>
      </c>
    </row>
    <row r="5" spans="1:17" x14ac:dyDescent="0.25">
      <c r="B5" s="26" t="s">
        <v>10620</v>
      </c>
      <c r="C5" t="s">
        <v>10603</v>
      </c>
      <c r="D5" t="s">
        <v>10612</v>
      </c>
      <c r="E5" t="s">
        <v>10612</v>
      </c>
      <c r="F5" t="s">
        <v>10613</v>
      </c>
      <c r="G5" t="s">
        <v>10614</v>
      </c>
      <c r="H5" t="s">
        <v>10615</v>
      </c>
      <c r="I5" s="26" t="s">
        <v>10608</v>
      </c>
      <c r="J5" s="26" t="s">
        <v>10498</v>
      </c>
      <c r="K5" s="26" t="str">
        <f t="shared" si="0"/>
        <v>Integ-g2252-int2</v>
      </c>
      <c r="L5" s="42" t="s">
        <v>10610</v>
      </c>
      <c r="M5" s="26" t="str">
        <f t="shared" si="1"/>
        <v>&gt;Integ-g2252-int2%GTGCTTCAAGTCTACTTATTAAAATGTACCTTTGAAAAAGTAGACTTTCTGCGGTACGCTCTGACAGTAAGTTTGCCCCCGATTTTTTACGCAGCGCGCCGGACGGAGCCCGACATGATCCTGATTCCCGATGACGAACCGGAGCTGAGTCTGCCCGCAGCCAGTGAGGAATTCCTGCCGGCGCTGTCAGGTGAGAATGCCCCGGTCAGCCCGGCCCGGGCCTACCTGCTTTCACTCAATTCCCACCGCAGCCGGCAGACCATGGCCTCGTTCCTGAACATCGTCGCCGTTATGCTCGGAGCTGCCTCCCTGGAGTCCTGCAGCTGGGGCAGCCTGCGGCGCCATCACGTGATGGCCGTGACCGAACTGCTGCGCGACACCGGCCGGGCCACCGCCACCGTCAACACCTATCTTTCGGCACTCAAGGGCGTGGCGAAGGAAGCCTGGATGCTCCGGCTCATGGATGTGGAGAGCTTCCAGCATATCCGGGCGGTCCGTAACCTGCGCGGCAGTCGGCTGCCCAGCGGTCGGGCGCTGCCCCAGGGGGAGATCCGCGCCCTGTTTGCCGTCTGTGAAGCCGATCGCAGCTGCCTCGGGGCGCGGGATGCAGCGATGCTGGCGGTCATTCTCGGCTGCGGCCTGCGACGATCCGAAGTAGTGAGCCTGGATTTGCGTGACGTTGTCACTCAGGACCGTGCGCTTAGAGTGCTGGGTAAGGGAAACAAGGAGCGACTGGCATATGTCCCGGCCGGTGCCTGGCAGCGGCTGCAGATCTGGATCGATGAGATCCGGGGCGAGACCCCGGGCCCGCTGTTCACACGCATCCGTCGTTTCGGGGATGTGACTCTAAACCGGCTAACCGACCAGGCGGTGTACCATATCCTGCAGGTGCGCCAGGGTCAGGCCGGCATCACGAAATGTTCTCCACACGATCTGAGGCGAACCTTCGCCACCGCGATGCTGGATAACGGGGAGGATTTAATTACCGTGAAGGATGCGATGGGCCACGCGAGCGTCACCACCACCCAGCAGTATGACCGTCGCGGGGAGCAACGCCTGCAGGACGCGCGGGATAGACTCAACCTTATTTAG</v>
      </c>
    </row>
    <row r="6" spans="1:17" x14ac:dyDescent="0.25">
      <c r="B6" s="26" t="s">
        <v>10621</v>
      </c>
      <c r="C6" t="s">
        <v>10603</v>
      </c>
      <c r="D6" t="s">
        <v>10617</v>
      </c>
      <c r="E6" t="s">
        <v>10617</v>
      </c>
      <c r="F6" t="s">
        <v>10616</v>
      </c>
      <c r="G6" t="s">
        <v>10618</v>
      </c>
      <c r="H6" t="s">
        <v>10619</v>
      </c>
      <c r="I6" s="26" t="s">
        <v>10608</v>
      </c>
      <c r="J6" s="26" t="s">
        <v>10498</v>
      </c>
      <c r="K6" s="26" t="str">
        <f t="shared" si="0"/>
        <v>Integ-g2253-int3</v>
      </c>
      <c r="L6" s="42" t="s">
        <v>10611</v>
      </c>
      <c r="M6" s="26" t="str">
        <f t="shared" si="1"/>
        <v>&gt;Integ-g2253-int3%ATGAACAGGTATAACAGAAATGACAAACCTGACTGGGTCCCTCCCCGATCCATCAAGCTGCTCGATCAGGTGCGCGAACGGGTTCGCTACCTGCATTACATCCTACAGACCGAGAAAGCTTATGTCTACTGGGCCAAGGCATTTGTGTTGTGGACGGCCCGCAGCCATGGTGGGTTTCGACATCCGCGCGAAATGGGGCAAGCTGAAGTCGAGGGTTTTCTGACCATGCTCGCCACCGAGAAGCAAGTGGCGCCGGCCACCCACCGGCAGGCGCTCAACGCGCTGTTGTTCTTGTATCGGCAGGTGCTGGGCATGGAATTGCCGTGGATGCAGCAGATTGGTCGGCCGCCAGAACGCAAGCGGATTCCGGTGGTGCTGACGGTGCAGGAGGTTCAGACGTTGCTTTCGCACATGGCGGGCACCGAAGCGCTGTTGGCCGCCCTGCTTTACGGCAGTGGGTTGCGCCTGCGCGAAGCGCTGGGCCTGCGGGTCAAGGATGTGGATTTCGACCGCCACGCGATCATTGTGCGCAGCGGCAAGGGCGACAAGGACCGCGTGGTGATGCTGCCCAGGGCGCTCGTACCTCGGTTGCGGGCGCAGCTGATTCAGGTCCGCGCTGTGTGGGGGCAGGACCGTGCCACGGGGCGCGGAGGCGTGTATCTGCCTCATGCACTGGAGCGCAAGTACCCCAGGGCGGGCGAGAGCTGGGCCTGGTTCTGGGTGTTTCCATCGGCCAAGCTGTCTGTGGACCCACAAACCGGCGTTGAGCGCCGCCACCACTTGTTTGAGGAAAGACTGAACCGGCAACTAAAAAAAGCGGTAGTTCAGGCTGGCATTGCCAAACACGTATCTGTCCACACCCTGCGCCACTCATTCGCCACCCACTTGCTGCAAGCAGGCACAGACATCCGAACGGTGCAAGAGTTGTTGGGGCATTCGGACGTGAGCACGACGATGATCTACACGCATGTGCTGAAAGTCGCTGCCGGAGGCACCTCCAGCCCGCTGGACGCCTTGGCCTTGCACTTGTCGCCCGGCTGA</v>
      </c>
    </row>
    <row r="7" spans="1:17" x14ac:dyDescent="0.25">
      <c r="G7">
        <f>IF(G6=G5,1,2)</f>
        <v>2</v>
      </c>
      <c r="K7" s="26"/>
      <c r="L7" s="41"/>
      <c r="M7" s="26"/>
    </row>
    <row r="8" spans="1:17" x14ac:dyDescent="0.25">
      <c r="K8" s="26"/>
      <c r="L8" s="41"/>
      <c r="M8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P3"/>
  <sheetViews>
    <sheetView workbookViewId="0">
      <selection activeCell="L2" sqref="L2"/>
    </sheetView>
  </sheetViews>
  <sheetFormatPr defaultRowHeight="15" x14ac:dyDescent="0.25"/>
  <sheetData>
    <row r="1" spans="1:16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  <c r="N1" s="18"/>
      <c r="O1" s="18"/>
      <c r="P1" s="18" t="s">
        <v>10483</v>
      </c>
    </row>
    <row r="2" spans="1:16" x14ac:dyDescent="0.25">
      <c r="A2" s="26"/>
      <c r="B2" s="26" t="s">
        <v>10680</v>
      </c>
      <c r="C2" s="26" t="s">
        <v>4807</v>
      </c>
      <c r="D2" s="26" t="s">
        <v>10669</v>
      </c>
      <c r="E2" s="26" t="s">
        <v>10670</v>
      </c>
      <c r="F2" s="26" t="s">
        <v>10671</v>
      </c>
      <c r="G2" s="26" t="s">
        <v>10672</v>
      </c>
      <c r="H2" s="26" t="s">
        <v>10703</v>
      </c>
      <c r="I2" s="26" t="s">
        <v>4811</v>
      </c>
      <c r="J2" s="26"/>
      <c r="K2" s="26"/>
      <c r="L2" s="41" t="s">
        <v>10705</v>
      </c>
      <c r="M2" s="26"/>
      <c r="N2" s="26"/>
      <c r="O2" s="26">
        <v>791</v>
      </c>
      <c r="P2" s="26"/>
    </row>
    <row r="3" spans="1:16" x14ac:dyDescent="0.25">
      <c r="A3" s="26"/>
      <c r="B3" s="26" t="s">
        <v>10681</v>
      </c>
      <c r="C3" s="26" t="s">
        <v>4807</v>
      </c>
      <c r="D3" s="26" t="s">
        <v>10673</v>
      </c>
      <c r="E3" s="26" t="s">
        <v>10674</v>
      </c>
      <c r="F3" s="26" t="s">
        <v>10675</v>
      </c>
      <c r="G3" s="26" t="s">
        <v>10676</v>
      </c>
      <c r="H3" s="26" t="s">
        <v>10704</v>
      </c>
      <c r="I3" s="26" t="s">
        <v>4811</v>
      </c>
      <c r="J3" s="26"/>
      <c r="K3" s="26"/>
      <c r="L3" s="41" t="s">
        <v>10705</v>
      </c>
      <c r="M3" s="26"/>
      <c r="N3" s="26"/>
      <c r="O3" s="26">
        <v>914</v>
      </c>
      <c r="P3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B2" sqref="B2:R5"/>
    </sheetView>
  </sheetViews>
  <sheetFormatPr defaultRowHeight="15" x14ac:dyDescent="0.25"/>
  <cols>
    <col min="9" max="9" width="11.42578125" customWidth="1"/>
  </cols>
  <sheetData>
    <row r="1" spans="1:16" ht="48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10334</v>
      </c>
      <c r="L1" s="18"/>
      <c r="M1" s="18" t="s">
        <v>10333</v>
      </c>
      <c r="N1" s="18"/>
      <c r="O1" s="18"/>
      <c r="P1" s="18" t="s">
        <v>10483</v>
      </c>
    </row>
    <row r="2" spans="1:16" x14ac:dyDescent="0.25">
      <c r="A2" s="26"/>
      <c r="B2" s="26" t="s">
        <v>10719</v>
      </c>
      <c r="C2" s="3" t="s">
        <v>10732</v>
      </c>
      <c r="D2" s="3" t="s">
        <v>10733</v>
      </c>
      <c r="E2" s="3" t="s">
        <v>10734</v>
      </c>
      <c r="F2" s="26"/>
      <c r="G2" s="26" t="s">
        <v>10735</v>
      </c>
      <c r="H2" s="26"/>
      <c r="I2" s="3" t="s">
        <v>10736</v>
      </c>
      <c r="J2" s="26"/>
      <c r="K2" s="26" t="str">
        <f t="shared" ref="K2:K5" si="0">LEFT(I2,5)&amp;"-"&amp;B2&amp;"-"&amp;E2</f>
        <v>pleur-g2264-tvaA</v>
      </c>
      <c r="L2" s="51" t="s">
        <v>10727</v>
      </c>
      <c r="M2" s="26" t="str">
        <f>"&gt;"&amp;K2&amp;"%"&amp;G2</f>
        <v>&gt;pleur-g2264-tvaA%ATGTTTATAAAATTCAATAAAGTTTCTTTTTCTTATGATAGTTCTGATAATATATTAAATGATGTTTCTTTTCATATAGATAATTCATGCACTGCAATAGTAGGTGAAAATGGATGCGGTAAAACCACGCTAGCTAAACTTATAACAGGTATATTAAAGCCTAATTCAGGAAGCATAGAATATTCAAATAAAAATATTATAACTGCTTACTGCGATCAGGAATGTATCAACTTACCTGATAATGCTGAAAATTTATTTTATGATGATAGTTCATACTCAGGATATTTAACTTCTATATTTAAAATAGATTATAATTATTTATATAGATTTGATACTCTTAGTTTCGGAGAGAGAAAAAGACTACAAATAGCTTCTGCTTTATACTCTAATCCTGATATATTGGTATTAGATGAGCCTACGAATCATATTGATATAGAATGCAAAGATATACTTATTAATGTAATAAAAAGACTCGATTGTATAGTTATAATTATAAGCCATGATATTGATTTTCTTGATGAGTTAGTAGAAAAATGTATATTTATAAGAAATGGAAATTGCAAGATAAGAATAGGTAATTACACTCAATGCAGAGGATATGAAAAAGACGAAGAAGATTATAATTTTAGTTTATATGAGGAAAGCAGGAAGAAAGCTAAAATATTAGAAAATAGATACAAAAAACTACAAAATGAATCGGATGCTAAAAAAAGCAAATGCGGAAGTAAAAGACATATAGATAAAAAAGATCATGATGCTAAGGGAAAAATAGACGCAGCAAGACTTGCAGGTAAAGATTCAAGACTTGCAACTAAGGCTAAGCAGGCCAAAAGTTTATACAATAATACAGTAATGGAAATGGAATCTCTTTATACTAAGAAAAGAGAAGTTATGGATATGGAGTTTATTGGAGAAAGGTATAAAGGAAAATTTTTATTTTATCTTGAGGCAGGAGAAACAAAAATAAATAGTATAGTTCTAAGACATCCCGAACTTATAGTGAAAAAAGACAGCAGAATAGGTATTGAAGGTGTAAACGGGGCAGGTAAAACCAGTTTATTAAATTATATAATTGAAACAATGTATGATAATTCTATAGATAAAGAAAAGATAATATATATTCCTCAGGATATAGATAGAGAAAGTTGGAATAATACTTTTAATAATATAAAGGCATTGGATCATGAATCATTAGGTTTTTTAATGAGTTTTGTAAATAGACTAGGAAGCAATGCTAAATCTGTGATTAATTCATTGAATCATAGTCCGGGTGAGATGCGTAAAATAATGCTTGGAATGGCGGTTATAAAAAAGCCTTATATTATAATGTTAGATGAGCCTACGAATCATCTGGATATAGACTCAATAGAGCGTTTAGAGGAGGCTTTAATTTCTTTTAATTGTGCTTTGATTATAGTAAGTCATAATAGAAATTTTATTAAAAATGCAGTAAATACTTTATGGAGTATAAAAATAGAATATAATTACAGTATTTTAGATATTAAAAACACTATATAA</v>
      </c>
      <c r="N2" s="26"/>
      <c r="O2" s="26">
        <f>LEN(G2)</f>
        <v>1518</v>
      </c>
      <c r="P2" s="26" t="s">
        <v>10745</v>
      </c>
    </row>
    <row r="3" spans="1:16" x14ac:dyDescent="0.25">
      <c r="A3" s="26"/>
      <c r="B3" s="26" t="s">
        <v>10720</v>
      </c>
      <c r="C3" s="3" t="s">
        <v>10732</v>
      </c>
      <c r="D3" s="3" t="s">
        <v>10737</v>
      </c>
      <c r="E3" s="3" t="s">
        <v>10738</v>
      </c>
      <c r="F3" s="26"/>
      <c r="G3" s="26" t="s">
        <v>10739</v>
      </c>
      <c r="H3" s="26"/>
      <c r="I3" s="3" t="s">
        <v>10736</v>
      </c>
      <c r="J3" s="26"/>
      <c r="K3" s="26" t="str">
        <f t="shared" si="0"/>
        <v>pleur-g2265-tvaB</v>
      </c>
      <c r="L3" s="51" t="s">
        <v>10727</v>
      </c>
      <c r="M3" s="26" t="str">
        <f t="shared" ref="M3:M5" si="1">"&gt;"&amp;K3&amp;"%"&amp;G3</f>
        <v>&gt;pleur-g2265-tvaB%ATGTTTGTGAAATTCAATAAAGTTTCTTTTTCTTATGATAGTTCTGATAATATATTAAATGATGTTTCTTTTCATATAGATAATACCTGCACTGCAATAGTAGGCGAAAACGGATGTGGTAAAACTACGCTTGCTAAACTTATAACAGGTATATTAAAGCCTAATTTTGGAAGTATAGAATATTCAAATAAAAATATTATAAGTGCTTACTGTAATCAAGAGTGTGTTGATTTGCCCAATAATGCTGAAAGTTTGTTTTATGATAACAGTTCATATTCAGGATATTTAACATCAATATTTAAAATAGATTATAGTTATTTATATAGGTTTGATACTCTTAGTTTTGGAGAGAGAAAAAGGCTTCAAATAGCTTCTGCATTATATTCTAATCCTGATATATTAGTATTAGATGAACCTACTAATCATATTGATAATGAATGTAAAGATATACTTATTAATGTTATAAAAAGGCTTGATTGTATTGTTATAATTATTAGTCATGATATTGATTTTCTTGATGAATTAGTTTCTAAATGCATATTTATAAGGAATGGGGAGTGCAAAATAAGAATAGGCAATTATACGCAATGCAGAGGCTATGAAAGAGATGAGGAAAAGTATAATTTCAGTTTATATGAAGAAAGTAAGAAAAAATCTAAAATATTAGAAAATAGATATAAAAAACTTCAAAATGAGTCAGATGCTAAAAAAAGCAAATTTGGAAGTAAAAGACATATAGATAAAAAAGACCATGATGCTAAAGCAAAAGTTGATGCTGCAAGACTTACAGGAAAAGATGCAAAACTTGCTGCAAAAGCTAAGCAGGCAAAAAGTTTATATAATAAAAGTATAGTAGAAAAAGAGGCTATATATATAAAAAAGAGAGAAGTTATGAATATGGAGTTTATAGGAGAAAAATATAAAGGGAAGTTTTTATTTTATCTTGAAGCTGGAGAAACAAAAATAAATAATATAGTTTTTAAAAATCCTGAACTTATAATAAAGAAAGACAGCAGAGTAGGTATTGAAGGAGTAAACGGTGCAGGCAAAACTACTTTATTAAATTATATACTAGAAACAATGTATGATAATTCTATAAGTAAAGAGAAAATAGTATATATACCTCAAGATATAGACAGAGACGATTGGAATGACACTTTTAATAATATAAAAGCATTAAATCATGAATCATTGGGCTTTTTAATGAGCTTTGTAAACAGACTTGGAAGCAATGCTAAATCTGTTATTAATTCATTAAATCATAGCCCTGGAGAAATGCGTAAAATAATGCTTGGTATGGCAGTTATAAAAAATCCATATATTATAATATTAGATGAGCCTACTAATCATCTTGATATAGATTCTATAGAGCGTTTAGAAGAGGCTTTAATTTCTTTTAATTGTGCTTTGCTTATAGTAAGTCATAATAAAAATTTTTTAAAGAGAATAGTTGATACAAAATGGATATTAAATAAAACTAATGATTATACTATTATTAATATAGAAAATAAATAA</v>
      </c>
      <c r="N3" s="26"/>
      <c r="O3" s="26">
        <f t="shared" ref="O3:O5" si="2">LEN(G3)</f>
        <v>1515</v>
      </c>
      <c r="P3" s="26" t="s">
        <v>10746</v>
      </c>
    </row>
    <row r="4" spans="1:16" x14ac:dyDescent="0.25">
      <c r="A4" s="26"/>
      <c r="B4" s="26" t="s">
        <v>10721</v>
      </c>
      <c r="C4" s="3" t="s">
        <v>10732</v>
      </c>
      <c r="D4" s="3" t="s">
        <v>10740</v>
      </c>
      <c r="E4" s="3" t="s">
        <v>10741</v>
      </c>
      <c r="F4" s="26"/>
      <c r="G4" s="26" t="s">
        <v>10742</v>
      </c>
      <c r="H4" s="26"/>
      <c r="I4" s="3" t="s">
        <v>10736</v>
      </c>
      <c r="J4" s="26"/>
      <c r="K4" s="26" t="str">
        <f t="shared" si="0"/>
        <v>pleur-g2266-tvaC</v>
      </c>
      <c r="L4" s="51" t="s">
        <v>10727</v>
      </c>
      <c r="M4" s="26" t="str">
        <f t="shared" si="1"/>
        <v>&gt;pleur-g2266-tvaC%ATGTTTGTAAAATTTAATAAAGTTTCTTTTTCTTATGACAGTTCTGATAATATATTAAATAATGTTTCTTTTCATATAGATAATTCATGCACTGCAATAGTAGGCGAAAACGGATGCGGTAAAACTACACTCGCTAAACTTATAACAGGAATATTAAAGCCTGATTCTGGAAGCATAGAATATTCAAATAAAAATATTGTAAGCTCTTACTGCAGTCAGGAATGCATTGATTTACCTGATAATGCTGAAAGTTTATTTCTTGATGATAGTTCATATTCAGGATATTTAACTTCTATATTTAATATAGATTATAGTTATTTACATAGATTTGATACACTTAGTTTCGGAGAAAGAAAAAGACTTCAAATAGCTTTTGCTTTATATTCTAATCCTGATATATTGGTGTTAGATGAGCCTACTAATCATATTGATATAGAATGTAAAGATATACTCATTAATGTGATAAAAAGGCTCGATTGTATTGTTATAATTATAAGTCATGATATTGATTTTCTTGATGATTTAGCAGAAAAATGCATATTTATAAGAAATGGAAATTGTAAAATAAGAATAGGTAATTACACTCAATGCAGAGGATATGAAAAAGATGAAGAAGAGTATAATTTTAGTATATATGAGGAAAGTAGGAAAAAAGCTAAAATATTAGAAAATAGATACAAAAAACTGCAAAATGAATCGGATACTAAAAAAAGCAAATGCGGAAGTAAAAGACATATAGATAAAAAAGATCATGATGCTAAAGGAAGAATAAATGCTGCAAGACTTACTGGTAAAGATTCAAGACTTGCAACGAAGGCTAAACAGGCAAAAAGCTTGTATAATAAAAGTATAATAGAAAAAGAATCTCTTTATATTAAGAAAAGAGAAGTTATGGATATGGAGTTTATTGGAGAAAAATATAAAGGTAAATTTTTATTTTATTTAGAGGCAGGAGAAATAAAAATAAATAGTATAGTTTTAAGACACCCCGAACTTATAGTAAAAAAAGACAGCAGAATAGGCATTGAAGGTGTAAACGGAGCAGGTAAAACTAGTTTATTAAATTATATAATTGAAACAATGTATGATAATTCTATAGATAAAGAAAAGATAATATATATTCCTCAGGATATAGATAGAGAAAGTTGGAATAACACTTTTAATAATATAAAGTCATTGAATCCTGAATCATTAGGTTTTTTAATGAGTTTTGTAAATAGGCTTGGAAGCAATCCAAAATCTGTAGCTAATTCATTAAATCATAGTCCGGGAGAAATGCGTAAAATAATGCTTGGTATGGCAGTGCTTAAAAATCCTTATATTATTATATTAGATGAGCCTACTAATCATCTTGATATAGATTCTATAGAGTGTTTGAAAGAGGCTTTATGTTCTTTTGACTGTTCATTACTTATAGTAAGTCATAATAGAAATTTTATAAAAAGTATAGCAAATACTTTATGGAGAATAGAAATATCAAATAATTGCAGTATTTTAAATATTAAATAG</v>
      </c>
      <c r="N4" s="26"/>
      <c r="O4" s="26">
        <f t="shared" si="2"/>
        <v>1509</v>
      </c>
      <c r="P4" s="26" t="s">
        <v>10747</v>
      </c>
    </row>
    <row r="5" spans="1:16" x14ac:dyDescent="0.25">
      <c r="A5" s="26"/>
      <c r="B5" s="26" t="s">
        <v>10748</v>
      </c>
      <c r="C5" s="3" t="s">
        <v>10732</v>
      </c>
      <c r="D5" s="3" t="s">
        <v>10743</v>
      </c>
      <c r="E5" s="3" t="s">
        <v>10744</v>
      </c>
      <c r="F5" s="26"/>
      <c r="G5" s="26" t="s">
        <v>10725</v>
      </c>
      <c r="H5" s="26"/>
      <c r="I5" s="3" t="s">
        <v>10736</v>
      </c>
      <c r="J5" s="26"/>
      <c r="K5" s="26" t="str">
        <f t="shared" si="0"/>
        <v>pleur-g2267-tvaD</v>
      </c>
      <c r="L5" s="51" t="s">
        <v>10727</v>
      </c>
      <c r="M5" s="26" t="str">
        <f t="shared" si="1"/>
        <v>&gt;pleur-g2267-tvaD%ATGTTTATAAAATTCAATAAAGTTTCATTTTCTTATGACAGTTCGGATAATATATTAAATGATGTTTCTTTTCATATAGATAATTCATGTACCGCTATAGTAGGGGAGAATGGTGCAGGTAAAACAACATTAGCTAAATTAATAACAGGTTTATTAAAGCCTTCAAGCGGTTCTATAGATTATTCAAATAAAAATGTTATAAGTGCTTATTGCAATCAGGAATGTGTAGTTTTGCCGGATAATGCTGAAAATTTATTTTATGATGACAGTTCATATTCAGGATATTTAATTTCTATATTTAAATTAGACTGCAGTTATTTGTACAGATTTGATACTTTAAGTTTTGGAGAGCGTAAAAGACTTCAAATAGCTTCAGCACTTTATACTAATCCGGATATATTGGTATTAGATGAACCTACTAATCATATAGATAATGAATGTAAAGATATGCTTATAAATATTATAAAAAGACTTGAATGTATAGTTATAATAATTAGCCATGATATAGATTTTCTTAATGAATTGGTAAGTAAATGCATATTTATTAGAAATGGAAATTGTAAATTAAGAATAGGCAATTATAGTCAATGCAGAGAATATGAAAGAAATGAAGAAGACTATCAAATAAGCTTATATGAAGAAAGTAAGAAGAAAACTAAAATATTAGAAAATAGATATAAAAAACTTCAAAATGAATCAGATACCAAAAAAAGCAAATGCGGAAGTAAAAGAAATATAGATAAAAAAGATCATGATGCTAAAGGAAAAGTAGATGCAGCAAGACTTACAGGAAAAGATTCAAGACTTGCTACAAAAGCTAAACAGGCTAAAAGTTTATATAATAAAAGCGTATCAGATAAAGAAAATCTATATATAAAGAAAAGAGAAGTTTTAAATATGGAGTTTATAGGAGAAAAATATAAAGGAAAGTTTTTATTCTATTTAGCAGAGTCCGAAAAAACTGTAATAAACAATATAATTTTGAAGCATTCAGAACTTTTAATAGAACGTGACAGTAAAATAGGTATTCAAGGTGTGAATGGATGCGGAAAAACTACTTTGGTTAATTATATAATAAGCACTATGAAAAATAATAATATAGAAAAAATAGTGTATATTCCTCAAGATATTGATAGAGATGAATGGAATAAAACTTTTAATAGTATAAAGTCTTTGGATTATGAATCATTAGGTTTTTTAATGAGTTTTGTTAATAGACTTGGAAGCAATCCAAAATCAGTTATTAATTCATCAAATCATAGTCCCGGAGAAATGAGAAAGATTATGCTTGGCTTATCTGTATTACAAAATCCTTATATAATAATATTAGATGAACCTACAAATCATCTTGATATAGACTCTATAGAAAGGCTTGAGGAAGCTCTTATCAGCTTTAATTGTGCTTTATTGATAGTAAGTCACAATAAAAATTTTCTTAAAAATACTGTAAATACATTTTGGAACATAGAATTAGTAAATAAATATAGTGTTTTAAATGTAAAAAATACTGTATAA</v>
      </c>
      <c r="N5" s="26"/>
      <c r="O5" s="26">
        <f t="shared" si="2"/>
        <v>1515</v>
      </c>
      <c r="P5" s="26" t="s">
        <v>10728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AMR_database_20200729</vt:lpstr>
      <vt:lpstr>Tetracycline genes</vt:lpstr>
      <vt:lpstr>Chloramphenicaol</vt:lpstr>
      <vt:lpstr>Colistin R</vt:lpstr>
      <vt:lpstr>betalactamase</vt:lpstr>
      <vt:lpstr>rmtase</vt:lpstr>
      <vt:lpstr>Integrase</vt:lpstr>
      <vt:lpstr>Sul variants</vt:lpstr>
      <vt:lpstr>pleuromutilin</vt:lpstr>
      <vt:lpstr>Quinolone variants</vt:lpstr>
      <vt:lpstr>length of Genes</vt:lpstr>
      <vt:lpstr>Summary of Genes &amp; Classes</vt:lpstr>
      <vt:lpstr>Deleted genes</vt:lpstr>
      <vt:lpstr>'Colistin R'!_GoBack</vt:lpstr>
      <vt:lpstr>AMR_database_20200729!Extract</vt:lpstr>
      <vt:lpstr>'Summary of Genes &amp; Classes'!Extract</vt:lpstr>
    </vt:vector>
  </TitlesOfParts>
  <Company>Defra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AbuOun, Manal (APHA)</dc:creator>
  <cp:lastModifiedBy>AbuOun, Manal (APHA)</cp:lastModifiedBy>
  <dcterms:created xsi:type="dcterms:W3CDTF">2016-04-22T12:17:39Z</dcterms:created>
  <dcterms:modified xsi:type="dcterms:W3CDTF">2020-08-12T10:10:14Z</dcterms:modified>
</cp:coreProperties>
</file>